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'2008'!$A$1:$O$43</definedName>
    <definedName name="_xlnm.Print_Area" localSheetId="14">'2009'!$A$1:$O$41</definedName>
    <definedName name="_xlnm.Print_Area" localSheetId="13">'2010'!$A$1:$O$36</definedName>
    <definedName name="_xlnm.Print_Area" localSheetId="12">'2011'!$A$1:$O$38</definedName>
    <definedName name="_xlnm.Print_Area" localSheetId="11">'2012'!$A$1:$O$37</definedName>
    <definedName name="_xlnm.Print_Area" localSheetId="10">'2013'!$A$1:$O$40</definedName>
    <definedName name="_xlnm.Print_Area" localSheetId="9">'2014'!$A$1:$O$37</definedName>
    <definedName name="_xlnm.Print_Area" localSheetId="8">'2015'!$A$1:$O$36</definedName>
    <definedName name="_xlnm.Print_Area" localSheetId="7">'2016'!$A$1:$O$37</definedName>
    <definedName name="_xlnm.Print_Area" localSheetId="6">'2017'!$A$1:$O$39</definedName>
    <definedName name="_xlnm.Print_Area" localSheetId="5">'2018'!$A$1:$O$40</definedName>
    <definedName name="_xlnm.Print_Area" localSheetId="4">'2019'!$A$1:$O$39</definedName>
    <definedName name="_xlnm.Print_Area" localSheetId="3">'2020'!$A$1:$O$39</definedName>
    <definedName name="_xlnm.Print_Area" localSheetId="2">'2021'!$A$1:$P$38</definedName>
    <definedName name="_xlnm.Print_Area" localSheetId="1">'2022'!$A$1:$P$40</definedName>
    <definedName name="_xlnm.Print_Area" localSheetId="0">'2023'!$A$1:$P$39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34" i="49" l="1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3" i="49" l="1"/>
  <c r="P13" i="49" s="1"/>
  <c r="O26" i="49"/>
  <c r="P26" i="49" s="1"/>
  <c r="O31" i="49"/>
  <c r="P31" i="49" s="1"/>
  <c r="O28" i="49"/>
  <c r="P28" i="49" s="1"/>
  <c r="O23" i="49"/>
  <c r="P23" i="49" s="1"/>
  <c r="M35" i="49"/>
  <c r="K35" i="49"/>
  <c r="L35" i="49"/>
  <c r="O15" i="49"/>
  <c r="P15" i="49" s="1"/>
  <c r="D35" i="49"/>
  <c r="I35" i="49"/>
  <c r="E35" i="49"/>
  <c r="F35" i="49"/>
  <c r="H35" i="49"/>
  <c r="J35" i="49"/>
  <c r="G35" i="49"/>
  <c r="N35" i="49"/>
  <c r="O5" i="49"/>
  <c r="P5" i="49" s="1"/>
  <c r="N36" i="48"/>
  <c r="D36" i="48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O33" i="48" s="1"/>
  <c r="P33" i="48" s="1"/>
  <c r="F33" i="48"/>
  <c r="E33" i="48"/>
  <c r="D33" i="48"/>
  <c r="O32" i="48"/>
  <c r="P32" i="48"/>
  <c r="O31" i="48"/>
  <c r="P31" i="48" s="1"/>
  <c r="N30" i="48"/>
  <c r="M30" i="48"/>
  <c r="L30" i="48"/>
  <c r="K30" i="48"/>
  <c r="J30" i="48"/>
  <c r="O30" i="48" s="1"/>
  <c r="P30" i="48" s="1"/>
  <c r="I30" i="48"/>
  <c r="H30" i="48"/>
  <c r="G30" i="48"/>
  <c r="F30" i="48"/>
  <c r="E30" i="48"/>
  <c r="D30" i="48"/>
  <c r="O29" i="48"/>
  <c r="P29" i="48"/>
  <c r="O28" i="48"/>
  <c r="P28" i="48"/>
  <c r="N27" i="48"/>
  <c r="M27" i="48"/>
  <c r="O27" i="48" s="1"/>
  <c r="P27" i="48" s="1"/>
  <c r="L27" i="48"/>
  <c r="K27" i="48"/>
  <c r="J27" i="48"/>
  <c r="I27" i="48"/>
  <c r="H27" i="48"/>
  <c r="G27" i="48"/>
  <c r="F27" i="48"/>
  <c r="E27" i="48"/>
  <c r="D27" i="48"/>
  <c r="O26" i="48"/>
  <c r="P26" i="48"/>
  <c r="O25" i="48"/>
  <c r="P25" i="48" s="1"/>
  <c r="O24" i="48"/>
  <c r="P24" i="48" s="1"/>
  <c r="O23" i="48"/>
  <c r="P23" i="48" s="1"/>
  <c r="O22" i="48"/>
  <c r="P22" i="48" s="1"/>
  <c r="O21" i="48"/>
  <c r="P21" i="48"/>
  <c r="O20" i="48"/>
  <c r="P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O15" i="48" s="1"/>
  <c r="P15" i="48" s="1"/>
  <c r="I15" i="48"/>
  <c r="H15" i="48"/>
  <c r="G15" i="48"/>
  <c r="F15" i="48"/>
  <c r="E15" i="48"/>
  <c r="D15" i="48"/>
  <c r="O14" i="48"/>
  <c r="P14" i="48"/>
  <c r="N13" i="48"/>
  <c r="M13" i="48"/>
  <c r="L13" i="48"/>
  <c r="K13" i="48"/>
  <c r="O13" i="48" s="1"/>
  <c r="P13" i="48" s="1"/>
  <c r="J13" i="48"/>
  <c r="I13" i="48"/>
  <c r="H13" i="48"/>
  <c r="G13" i="48"/>
  <c r="F13" i="48"/>
  <c r="E13" i="48"/>
  <c r="D13" i="48"/>
  <c r="O12" i="48"/>
  <c r="P12" i="48"/>
  <c r="O11" i="48"/>
  <c r="P11" i="48"/>
  <c r="O10" i="48"/>
  <c r="P10" i="48" s="1"/>
  <c r="O9" i="48"/>
  <c r="P9" i="48" s="1"/>
  <c r="O8" i="48"/>
  <c r="P8" i="48" s="1"/>
  <c r="O7" i="48"/>
  <c r="P7" i="48" s="1"/>
  <c r="O6" i="48"/>
  <c r="P6" i="48"/>
  <c r="N5" i="48"/>
  <c r="M5" i="48"/>
  <c r="M36" i="48" s="1"/>
  <c r="L5" i="48"/>
  <c r="O5" i="48" s="1"/>
  <c r="P5" i="48" s="1"/>
  <c r="K5" i="48"/>
  <c r="K36" i="48" s="1"/>
  <c r="J5" i="48"/>
  <c r="J36" i="48" s="1"/>
  <c r="I5" i="48"/>
  <c r="I36" i="48" s="1"/>
  <c r="H5" i="48"/>
  <c r="H36" i="48" s="1"/>
  <c r="G5" i="48"/>
  <c r="G36" i="48" s="1"/>
  <c r="F5" i="48"/>
  <c r="F36" i="48" s="1"/>
  <c r="E5" i="48"/>
  <c r="E36" i="48" s="1"/>
  <c r="D5" i="48"/>
  <c r="O33" i="47"/>
  <c r="P33" i="47"/>
  <c r="O32" i="47"/>
  <c r="P32" i="47"/>
  <c r="N31" i="47"/>
  <c r="M31" i="47"/>
  <c r="L31" i="47"/>
  <c r="K31" i="47"/>
  <c r="J31" i="47"/>
  <c r="I31" i="47"/>
  <c r="H31" i="47"/>
  <c r="G31" i="47"/>
  <c r="F31" i="47"/>
  <c r="E31" i="47"/>
  <c r="D31" i="47"/>
  <c r="O31" i="47" s="1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O28" i="47" s="1"/>
  <c r="P28" i="47" s="1"/>
  <c r="E28" i="47"/>
  <c r="D28" i="47"/>
  <c r="O27" i="47"/>
  <c r="P27" i="47" s="1"/>
  <c r="N26" i="47"/>
  <c r="M26" i="47"/>
  <c r="L26" i="47"/>
  <c r="K26" i="47"/>
  <c r="J26" i="47"/>
  <c r="I26" i="47"/>
  <c r="H26" i="47"/>
  <c r="H34" i="47" s="1"/>
  <c r="G26" i="47"/>
  <c r="G34" i="47" s="1"/>
  <c r="F26" i="47"/>
  <c r="E26" i="47"/>
  <c r="D26" i="47"/>
  <c r="O25" i="47"/>
  <c r="P25" i="47" s="1"/>
  <c r="O24" i="47"/>
  <c r="P24" i="47" s="1"/>
  <c r="N23" i="47"/>
  <c r="M23" i="47"/>
  <c r="L23" i="47"/>
  <c r="K23" i="47"/>
  <c r="J23" i="47"/>
  <c r="J34" i="47" s="1"/>
  <c r="I23" i="47"/>
  <c r="H23" i="47"/>
  <c r="G23" i="47"/>
  <c r="F23" i="47"/>
  <c r="E23" i="47"/>
  <c r="D23" i="47"/>
  <c r="O22" i="47"/>
  <c r="P22" i="47"/>
  <c r="O21" i="47"/>
  <c r="P21" i="47"/>
  <c r="O20" i="47"/>
  <c r="P20" i="47"/>
  <c r="O19" i="47"/>
  <c r="P19" i="47" s="1"/>
  <c r="O18" i="47"/>
  <c r="P18" i="47" s="1"/>
  <c r="O17" i="47"/>
  <c r="P17" i="47" s="1"/>
  <c r="O16" i="47"/>
  <c r="P16" i="47"/>
  <c r="N15" i="47"/>
  <c r="M15" i="47"/>
  <c r="L15" i="47"/>
  <c r="K15" i="47"/>
  <c r="O15" i="47" s="1"/>
  <c r="P15" i="47" s="1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L34" i="47" s="1"/>
  <c r="K13" i="47"/>
  <c r="J13" i="47"/>
  <c r="I13" i="47"/>
  <c r="H13" i="47"/>
  <c r="G13" i="47"/>
  <c r="F13" i="47"/>
  <c r="E13" i="47"/>
  <c r="D13" i="47"/>
  <c r="O12" i="47"/>
  <c r="P12" i="47"/>
  <c r="O11" i="47"/>
  <c r="P11" i="47"/>
  <c r="O10" i="47"/>
  <c r="P10" i="47" s="1"/>
  <c r="O9" i="47"/>
  <c r="P9" i="47"/>
  <c r="O8" i="47"/>
  <c r="P8" i="47" s="1"/>
  <c r="O7" i="47"/>
  <c r="P7" i="47" s="1"/>
  <c r="O6" i="47"/>
  <c r="P6" i="47"/>
  <c r="N5" i="47"/>
  <c r="N34" i="47" s="1"/>
  <c r="M5" i="47"/>
  <c r="M34" i="47" s="1"/>
  <c r="L5" i="47"/>
  <c r="K5" i="47"/>
  <c r="J5" i="47"/>
  <c r="I5" i="47"/>
  <c r="H5" i="47"/>
  <c r="G5" i="47"/>
  <c r="F5" i="47"/>
  <c r="E5" i="47"/>
  <c r="D5" i="47"/>
  <c r="N34" i="45"/>
  <c r="O34" i="45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D35" i="45" s="1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N28" i="45" s="1"/>
  <c r="O28" i="45" s="1"/>
  <c r="F28" i="45"/>
  <c r="E28" i="45"/>
  <c r="D28" i="45"/>
  <c r="N27" i="45"/>
  <c r="O27" i="45" s="1"/>
  <c r="M26" i="45"/>
  <c r="L26" i="45"/>
  <c r="K26" i="45"/>
  <c r="J26" i="45"/>
  <c r="I26" i="45"/>
  <c r="H26" i="45"/>
  <c r="H35" i="45" s="1"/>
  <c r="G26" i="45"/>
  <c r="N26" i="45" s="1"/>
  <c r="O26" i="45" s="1"/>
  <c r="F26" i="45"/>
  <c r="E26" i="45"/>
  <c r="D26" i="45"/>
  <c r="N25" i="45"/>
  <c r="O25" i="45" s="1"/>
  <c r="N24" i="45"/>
  <c r="O24" i="45" s="1"/>
  <c r="M23" i="45"/>
  <c r="L23" i="45"/>
  <c r="K23" i="45"/>
  <c r="J23" i="45"/>
  <c r="I23" i="45"/>
  <c r="N23" i="45" s="1"/>
  <c r="O23" i="45" s="1"/>
  <c r="H23" i="45"/>
  <c r="G23" i="45"/>
  <c r="F23" i="45"/>
  <c r="E23" i="45"/>
  <c r="D23" i="45"/>
  <c r="N22" i="45"/>
  <c r="O22" i="45" s="1"/>
  <c r="N21" i="45"/>
  <c r="O21" i="45" s="1"/>
  <c r="N20" i="45"/>
  <c r="O20" i="45"/>
  <c r="N19" i="45"/>
  <c r="O19" i="45" s="1"/>
  <c r="N18" i="45"/>
  <c r="O18" i="45"/>
  <c r="N17" i="45"/>
  <c r="O17" i="45"/>
  <c r="N16" i="45"/>
  <c r="O16" i="45" s="1"/>
  <c r="M15" i="45"/>
  <c r="L15" i="45"/>
  <c r="K15" i="45"/>
  <c r="J15" i="45"/>
  <c r="I15" i="45"/>
  <c r="N15" i="45" s="1"/>
  <c r="O15" i="45" s="1"/>
  <c r="H15" i="45"/>
  <c r="G15" i="45"/>
  <c r="F15" i="45"/>
  <c r="E15" i="45"/>
  <c r="D15" i="45"/>
  <c r="N14" i="45"/>
  <c r="O14" i="45" s="1"/>
  <c r="M13" i="45"/>
  <c r="L13" i="45"/>
  <c r="K13" i="45"/>
  <c r="J13" i="45"/>
  <c r="I13" i="45"/>
  <c r="N13" i="45" s="1"/>
  <c r="O13" i="45" s="1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/>
  <c r="N7" i="45"/>
  <c r="O7" i="45"/>
  <c r="N6" i="45"/>
  <c r="O6" i="45" s="1"/>
  <c r="M5" i="45"/>
  <c r="L5" i="45"/>
  <c r="K5" i="45"/>
  <c r="J5" i="45"/>
  <c r="J35" i="45" s="1"/>
  <c r="I5" i="45"/>
  <c r="N5" i="45" s="1"/>
  <c r="O5" i="45" s="1"/>
  <c r="H5" i="45"/>
  <c r="G5" i="45"/>
  <c r="F5" i="45"/>
  <c r="E5" i="45"/>
  <c r="D5" i="45"/>
  <c r="N34" i="44"/>
  <c r="O34" i="44" s="1"/>
  <c r="M33" i="44"/>
  <c r="L33" i="44"/>
  <c r="K33" i="44"/>
  <c r="J33" i="44"/>
  <c r="J35" i="44" s="1"/>
  <c r="I33" i="44"/>
  <c r="I35" i="44" s="1"/>
  <c r="H33" i="44"/>
  <c r="G33" i="44"/>
  <c r="F33" i="44"/>
  <c r="E33" i="44"/>
  <c r="D33" i="44"/>
  <c r="N32" i="44"/>
  <c r="O32" i="44" s="1"/>
  <c r="N31" i="44"/>
  <c r="O31" i="44" s="1"/>
  <c r="N30" i="44"/>
  <c r="O30" i="44"/>
  <c r="M29" i="44"/>
  <c r="N29" i="44" s="1"/>
  <c r="O29" i="44" s="1"/>
  <c r="L29" i="44"/>
  <c r="K29" i="44"/>
  <c r="J29" i="44"/>
  <c r="I29" i="44"/>
  <c r="H29" i="44"/>
  <c r="G29" i="44"/>
  <c r="F29" i="44"/>
  <c r="E29" i="44"/>
  <c r="D29" i="44"/>
  <c r="N28" i="44"/>
  <c r="O28" i="44"/>
  <c r="M27" i="44"/>
  <c r="N27" i="44" s="1"/>
  <c r="O27" i="44" s="1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 s="1"/>
  <c r="N12" i="44"/>
  <c r="O12" i="44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F35" i="44" s="1"/>
  <c r="E5" i="44"/>
  <c r="N5" i="44" s="1"/>
  <c r="O5" i="44" s="1"/>
  <c r="D5" i="44"/>
  <c r="N35" i="43"/>
  <c r="O35" i="43"/>
  <c r="M34" i="43"/>
  <c r="L34" i="43"/>
  <c r="K34" i="43"/>
  <c r="J34" i="43"/>
  <c r="I34" i="43"/>
  <c r="H34" i="43"/>
  <c r="G34" i="43"/>
  <c r="F34" i="43"/>
  <c r="F36" i="43" s="1"/>
  <c r="E34" i="43"/>
  <c r="N34" i="43" s="1"/>
  <c r="O34" i="43" s="1"/>
  <c r="D34" i="43"/>
  <c r="N33" i="43"/>
  <c r="O33" i="43"/>
  <c r="N32" i="43"/>
  <c r="O32" i="43" s="1"/>
  <c r="N31" i="43"/>
  <c r="O31" i="43" s="1"/>
  <c r="N30" i="43"/>
  <c r="O30" i="43" s="1"/>
  <c r="M29" i="43"/>
  <c r="L29" i="43"/>
  <c r="K29" i="43"/>
  <c r="N29" i="43" s="1"/>
  <c r="O29" i="43" s="1"/>
  <c r="J29" i="43"/>
  <c r="I29" i="43"/>
  <c r="H29" i="43"/>
  <c r="G29" i="43"/>
  <c r="F29" i="43"/>
  <c r="E29" i="43"/>
  <c r="D29" i="43"/>
  <c r="N28" i="43"/>
  <c r="O28" i="43" s="1"/>
  <c r="M27" i="43"/>
  <c r="L27" i="43"/>
  <c r="L36" i="43" s="1"/>
  <c r="K27" i="43"/>
  <c r="N27" i="43" s="1"/>
  <c r="O27" i="43" s="1"/>
  <c r="J27" i="43"/>
  <c r="I27" i="43"/>
  <c r="H27" i="43"/>
  <c r="G27" i="43"/>
  <c r="F27" i="43"/>
  <c r="E27" i="43"/>
  <c r="D27" i="43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 s="1"/>
  <c r="N21" i="43"/>
  <c r="O21" i="43"/>
  <c r="N20" i="43"/>
  <c r="O20" i="43"/>
  <c r="N19" i="43"/>
  <c r="O19" i="43" s="1"/>
  <c r="N18" i="43"/>
  <c r="O18" i="43" s="1"/>
  <c r="N17" i="43"/>
  <c r="O17" i="43"/>
  <c r="M16" i="43"/>
  <c r="N16" i="43" s="1"/>
  <c r="O16" i="43" s="1"/>
  <c r="L16" i="43"/>
  <c r="K16" i="43"/>
  <c r="J16" i="43"/>
  <c r="I16" i="43"/>
  <c r="H16" i="43"/>
  <c r="G16" i="43"/>
  <c r="F16" i="43"/>
  <c r="E16" i="43"/>
  <c r="D16" i="43"/>
  <c r="N15" i="43"/>
  <c r="O15" i="43"/>
  <c r="M14" i="43"/>
  <c r="M36" i="43" s="1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/>
  <c r="N10" i="43"/>
  <c r="O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3" i="42" s="1"/>
  <c r="O33" i="42" s="1"/>
  <c r="N32" i="42"/>
  <c r="O32" i="42" s="1"/>
  <c r="N31" i="42"/>
  <c r="O31" i="42"/>
  <c r="N30" i="42"/>
  <c r="O30" i="42"/>
  <c r="M29" i="42"/>
  <c r="L29" i="42"/>
  <c r="K29" i="42"/>
  <c r="J29" i="42"/>
  <c r="I29" i="42"/>
  <c r="H29" i="42"/>
  <c r="G29" i="42"/>
  <c r="N29" i="42" s="1"/>
  <c r="O29" i="42" s="1"/>
  <c r="F29" i="42"/>
  <c r="E29" i="42"/>
  <c r="D29" i="42"/>
  <c r="N28" i="42"/>
  <c r="O28" i="42"/>
  <c r="M27" i="42"/>
  <c r="L27" i="42"/>
  <c r="K27" i="42"/>
  <c r="J27" i="42"/>
  <c r="I27" i="42"/>
  <c r="H27" i="42"/>
  <c r="H35" i="42" s="1"/>
  <c r="G27" i="42"/>
  <c r="N27" i="42" s="1"/>
  <c r="O27" i="42" s="1"/>
  <c r="F27" i="42"/>
  <c r="E27" i="42"/>
  <c r="D27" i="42"/>
  <c r="N26" i="42"/>
  <c r="O26" i="42"/>
  <c r="N25" i="42"/>
  <c r="O25" i="42" s="1"/>
  <c r="M24" i="42"/>
  <c r="L24" i="42"/>
  <c r="K24" i="42"/>
  <c r="J24" i="42"/>
  <c r="I24" i="42"/>
  <c r="N24" i="42" s="1"/>
  <c r="O24" i="42" s="1"/>
  <c r="H24" i="42"/>
  <c r="G24" i="42"/>
  <c r="F24" i="42"/>
  <c r="E24" i="42"/>
  <c r="D24" i="42"/>
  <c r="N23" i="42"/>
  <c r="O23" i="42" s="1"/>
  <c r="N22" i="42"/>
  <c r="O22" i="42" s="1"/>
  <c r="N21" i="42"/>
  <c r="O21" i="42"/>
  <c r="N20" i="42"/>
  <c r="O20" i="42" s="1"/>
  <c r="N19" i="42"/>
  <c r="O19" i="42"/>
  <c r="N18" i="42"/>
  <c r="O18" i="42" s="1"/>
  <c r="N17" i="42"/>
  <c r="O17" i="42" s="1"/>
  <c r="M16" i="42"/>
  <c r="L16" i="42"/>
  <c r="K16" i="42"/>
  <c r="J16" i="42"/>
  <c r="I16" i="42"/>
  <c r="N16" i="42" s="1"/>
  <c r="O16" i="42" s="1"/>
  <c r="H16" i="42"/>
  <c r="G16" i="42"/>
  <c r="F16" i="42"/>
  <c r="E16" i="42"/>
  <c r="D16" i="42"/>
  <c r="N15" i="42"/>
  <c r="O15" i="42" s="1"/>
  <c r="M14" i="42"/>
  <c r="L14" i="42"/>
  <c r="K14" i="42"/>
  <c r="J14" i="42"/>
  <c r="J35" i="42" s="1"/>
  <c r="I14" i="42"/>
  <c r="I35" i="42" s="1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L35" i="42" s="1"/>
  <c r="K5" i="42"/>
  <c r="K35" i="42" s="1"/>
  <c r="J5" i="42"/>
  <c r="I5" i="42"/>
  <c r="H5" i="42"/>
  <c r="G5" i="42"/>
  <c r="F5" i="42"/>
  <c r="E5" i="42"/>
  <c r="D5" i="42"/>
  <c r="N32" i="41"/>
  <c r="O32" i="41" s="1"/>
  <c r="M31" i="41"/>
  <c r="L31" i="41"/>
  <c r="K31" i="41"/>
  <c r="K33" i="41" s="1"/>
  <c r="J31" i="41"/>
  <c r="I31" i="41"/>
  <c r="H31" i="41"/>
  <c r="G31" i="41"/>
  <c r="F31" i="41"/>
  <c r="E31" i="41"/>
  <c r="D31" i="41"/>
  <c r="N30" i="41"/>
  <c r="O30" i="41" s="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N23" i="41"/>
  <c r="O23" i="41"/>
  <c r="M22" i="41"/>
  <c r="L22" i="41"/>
  <c r="K22" i="41"/>
  <c r="J22" i="41"/>
  <c r="I22" i="41"/>
  <c r="H22" i="41"/>
  <c r="G22" i="41"/>
  <c r="F22" i="41"/>
  <c r="F33" i="41" s="1"/>
  <c r="E22" i="41"/>
  <c r="E33" i="41" s="1"/>
  <c r="D22" i="41"/>
  <c r="N21" i="41"/>
  <c r="O21" i="41" s="1"/>
  <c r="N20" i="41"/>
  <c r="O20" i="41" s="1"/>
  <c r="N19" i="41"/>
  <c r="O19" i="41" s="1"/>
  <c r="N18" i="41"/>
  <c r="O18" i="41" s="1"/>
  <c r="N17" i="41"/>
  <c r="O17" i="41"/>
  <c r="M16" i="41"/>
  <c r="N16" i="41" s="1"/>
  <c r="O16" i="41" s="1"/>
  <c r="L16" i="41"/>
  <c r="K16" i="41"/>
  <c r="J16" i="41"/>
  <c r="I16" i="41"/>
  <c r="H16" i="41"/>
  <c r="G16" i="41"/>
  <c r="F16" i="41"/>
  <c r="E16" i="41"/>
  <c r="D16" i="41"/>
  <c r="N15" i="41"/>
  <c r="O15" i="41"/>
  <c r="M14" i="41"/>
  <c r="M33" i="41" s="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D33" i="41" s="1"/>
  <c r="N33" i="41" s="1"/>
  <c r="O33" i="41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30" i="40" s="1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N26" i="40" s="1"/>
  <c r="O26" i="40" s="1"/>
  <c r="F26" i="40"/>
  <c r="E26" i="40"/>
  <c r="D26" i="40"/>
  <c r="N25" i="40"/>
  <c r="O25" i="40" s="1"/>
  <c r="M24" i="40"/>
  <c r="L24" i="40"/>
  <c r="K24" i="40"/>
  <c r="J24" i="40"/>
  <c r="I24" i="40"/>
  <c r="H24" i="40"/>
  <c r="H32" i="40" s="1"/>
  <c r="G24" i="40"/>
  <c r="G32" i="40" s="1"/>
  <c r="F24" i="40"/>
  <c r="E24" i="40"/>
  <c r="D24" i="40"/>
  <c r="N23" i="40"/>
  <c r="O23" i="40" s="1"/>
  <c r="N22" i="40"/>
  <c r="O22" i="40" s="1"/>
  <c r="M21" i="40"/>
  <c r="L21" i="40"/>
  <c r="K21" i="40"/>
  <c r="J21" i="40"/>
  <c r="J32" i="40" s="1"/>
  <c r="I21" i="40"/>
  <c r="N21" i="40" s="1"/>
  <c r="O21" i="40" s="1"/>
  <c r="H21" i="40"/>
  <c r="G21" i="40"/>
  <c r="F21" i="40"/>
  <c r="E21" i="40"/>
  <c r="D21" i="40"/>
  <c r="N20" i="40"/>
  <c r="O20" i="40" s="1"/>
  <c r="N19" i="40"/>
  <c r="O19" i="40" s="1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F32" i="40" s="1"/>
  <c r="E5" i="40"/>
  <c r="E32" i="40" s="1"/>
  <c r="D5" i="40"/>
  <c r="N32" i="39"/>
  <c r="O32" i="39" s="1"/>
  <c r="M31" i="39"/>
  <c r="L31" i="39"/>
  <c r="K31" i="39"/>
  <c r="J31" i="39"/>
  <c r="I31" i="39"/>
  <c r="H31" i="39"/>
  <c r="G31" i="39"/>
  <c r="F31" i="39"/>
  <c r="F33" i="39" s="1"/>
  <c r="E31" i="39"/>
  <c r="E33" i="39" s="1"/>
  <c r="D31" i="39"/>
  <c r="N30" i="39"/>
  <c r="O30" i="39" s="1"/>
  <c r="N29" i="39"/>
  <c r="O29" i="39"/>
  <c r="N28" i="39"/>
  <c r="O28" i="39" s="1"/>
  <c r="M27" i="39"/>
  <c r="L27" i="39"/>
  <c r="K27" i="39"/>
  <c r="J27" i="39"/>
  <c r="I27" i="39"/>
  <c r="N27" i="39" s="1"/>
  <c r="O27" i="39" s="1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/>
  <c r="N19" i="39"/>
  <c r="O19" i="39" s="1"/>
  <c r="N18" i="39"/>
  <c r="O18" i="39" s="1"/>
  <c r="N17" i="39"/>
  <c r="O17" i="39" s="1"/>
  <c r="M16" i="39"/>
  <c r="L16" i="39"/>
  <c r="K16" i="39"/>
  <c r="J16" i="39"/>
  <c r="N16" i="39" s="1"/>
  <c r="O16" i="39" s="1"/>
  <c r="I16" i="39"/>
  <c r="H16" i="39"/>
  <c r="G16" i="39"/>
  <c r="F16" i="39"/>
  <c r="E16" i="39"/>
  <c r="D16" i="39"/>
  <c r="N15" i="39"/>
  <c r="O15" i="39" s="1"/>
  <c r="M14" i="39"/>
  <c r="L14" i="39"/>
  <c r="K14" i="39"/>
  <c r="K33" i="39" s="1"/>
  <c r="J14" i="39"/>
  <c r="N14" i="39" s="1"/>
  <c r="O14" i="39" s="1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M33" i="39" s="1"/>
  <c r="L5" i="39"/>
  <c r="L33" i="39" s="1"/>
  <c r="K5" i="39"/>
  <c r="J5" i="39"/>
  <c r="I5" i="39"/>
  <c r="H5" i="39"/>
  <c r="H33" i="39" s="1"/>
  <c r="G5" i="39"/>
  <c r="F5" i="39"/>
  <c r="E5" i="39"/>
  <c r="D5" i="39"/>
  <c r="N35" i="38"/>
  <c r="O35" i="38" s="1"/>
  <c r="N34" i="38"/>
  <c r="O34" i="38"/>
  <c r="M33" i="38"/>
  <c r="L33" i="38"/>
  <c r="K33" i="38"/>
  <c r="J33" i="38"/>
  <c r="I33" i="38"/>
  <c r="H33" i="38"/>
  <c r="G33" i="38"/>
  <c r="F33" i="38"/>
  <c r="E33" i="38"/>
  <c r="D33" i="38"/>
  <c r="N33" i="38" s="1"/>
  <c r="O33" i="38" s="1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N29" i="38" s="1"/>
  <c r="O29" i="38" s="1"/>
  <c r="G29" i="38"/>
  <c r="F29" i="38"/>
  <c r="E29" i="38"/>
  <c r="D29" i="38"/>
  <c r="N28" i="38"/>
  <c r="O28" i="38" s="1"/>
  <c r="M27" i="38"/>
  <c r="L27" i="38"/>
  <c r="K27" i="38"/>
  <c r="K36" i="38" s="1"/>
  <c r="J27" i="38"/>
  <c r="I27" i="38"/>
  <c r="H27" i="38"/>
  <c r="G27" i="38"/>
  <c r="F27" i="38"/>
  <c r="E27" i="38"/>
  <c r="D27" i="38"/>
  <c r="N27" i="38" s="1"/>
  <c r="O27" i="38" s="1"/>
  <c r="N26" i="38"/>
  <c r="O26" i="38" s="1"/>
  <c r="N25" i="38"/>
  <c r="O25" i="38"/>
  <c r="M24" i="38"/>
  <c r="N24" i="38" s="1"/>
  <c r="O24" i="38" s="1"/>
  <c r="L24" i="38"/>
  <c r="K24" i="38"/>
  <c r="J24" i="38"/>
  <c r="I24" i="38"/>
  <c r="H24" i="38"/>
  <c r="G24" i="38"/>
  <c r="F24" i="38"/>
  <c r="E24" i="38"/>
  <c r="D24" i="38"/>
  <c r="N23" i="38"/>
  <c r="O23" i="38"/>
  <c r="N22" i="38"/>
  <c r="O22" i="38" s="1"/>
  <c r="N21" i="38"/>
  <c r="O21" i="38" s="1"/>
  <c r="N20" i="38"/>
  <c r="O20" i="38"/>
  <c r="N19" i="38"/>
  <c r="O19" i="38" s="1"/>
  <c r="N18" i="38"/>
  <c r="O18" i="38" s="1"/>
  <c r="N17" i="38"/>
  <c r="O17" i="38"/>
  <c r="M16" i="38"/>
  <c r="N16" i="38" s="1"/>
  <c r="O16" i="38" s="1"/>
  <c r="L16" i="38"/>
  <c r="K16" i="38"/>
  <c r="J16" i="38"/>
  <c r="I16" i="38"/>
  <c r="H16" i="38"/>
  <c r="G16" i="38"/>
  <c r="F16" i="38"/>
  <c r="E16" i="38"/>
  <c r="D16" i="38"/>
  <c r="N15" i="38"/>
  <c r="O15" i="38"/>
  <c r="M14" i="38"/>
  <c r="N14" i="38" s="1"/>
  <c r="O14" i="38" s="1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L36" i="38" s="1"/>
  <c r="K5" i="38"/>
  <c r="J5" i="38"/>
  <c r="J36" i="38" s="1"/>
  <c r="I5" i="38"/>
  <c r="H5" i="38"/>
  <c r="G5" i="38"/>
  <c r="F5" i="38"/>
  <c r="F36" i="38" s="1"/>
  <c r="E5" i="38"/>
  <c r="E36" i="38" s="1"/>
  <c r="D5" i="38"/>
  <c r="N5" i="38" s="1"/>
  <c r="O5" i="38" s="1"/>
  <c r="N38" i="37"/>
  <c r="O38" i="37" s="1"/>
  <c r="N37" i="37"/>
  <c r="O37" i="37"/>
  <c r="N36" i="37"/>
  <c r="O36" i="37" s="1"/>
  <c r="M35" i="37"/>
  <c r="L35" i="37"/>
  <c r="K35" i="37"/>
  <c r="J35" i="37"/>
  <c r="J39" i="37" s="1"/>
  <c r="I35" i="37"/>
  <c r="N35" i="37" s="1"/>
  <c r="O35" i="37" s="1"/>
  <c r="H35" i="37"/>
  <c r="G35" i="37"/>
  <c r="F35" i="37"/>
  <c r="E35" i="37"/>
  <c r="D35" i="37"/>
  <c r="N34" i="37"/>
  <c r="O34" i="37" s="1"/>
  <c r="N33" i="37"/>
  <c r="O33" i="37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F39" i="37" s="1"/>
  <c r="N30" i="37"/>
  <c r="O30" i="37" s="1"/>
  <c r="E30" i="37"/>
  <c r="D30" i="37"/>
  <c r="N29" i="37"/>
  <c r="O29" i="37"/>
  <c r="M28" i="37"/>
  <c r="L28" i="37"/>
  <c r="K28" i="37"/>
  <c r="J28" i="37"/>
  <c r="I28" i="37"/>
  <c r="H28" i="37"/>
  <c r="H39" i="37" s="1"/>
  <c r="G28" i="37"/>
  <c r="G39" i="37" s="1"/>
  <c r="F28" i="37"/>
  <c r="E28" i="37"/>
  <c r="D28" i="37"/>
  <c r="N27" i="37"/>
  <c r="O27" i="37"/>
  <c r="N26" i="37"/>
  <c r="O26" i="37" s="1"/>
  <c r="N25" i="37"/>
  <c r="O25" i="37" s="1"/>
  <c r="M24" i="37"/>
  <c r="L24" i="37"/>
  <c r="L39" i="37" s="1"/>
  <c r="K24" i="37"/>
  <c r="N24" i="37" s="1"/>
  <c r="O24" i="37" s="1"/>
  <c r="J24" i="37"/>
  <c r="I24" i="37"/>
  <c r="H24" i="37"/>
  <c r="G24" i="37"/>
  <c r="F24" i="37"/>
  <c r="E24" i="37"/>
  <c r="D24" i="37"/>
  <c r="N23" i="37"/>
  <c r="O23" i="37" s="1"/>
  <c r="N22" i="37"/>
  <c r="O22" i="37"/>
  <c r="N21" i="37"/>
  <c r="O21" i="37" s="1"/>
  <c r="N20" i="37"/>
  <c r="O20" i="37" s="1"/>
  <c r="N19" i="37"/>
  <c r="O19" i="37"/>
  <c r="N18" i="37"/>
  <c r="O18" i="37" s="1"/>
  <c r="N17" i="37"/>
  <c r="O17" i="37" s="1"/>
  <c r="N16" i="37"/>
  <c r="O16" i="37"/>
  <c r="M15" i="37"/>
  <c r="M39" i="37" s="1"/>
  <c r="L15" i="37"/>
  <c r="K15" i="37"/>
  <c r="J15" i="37"/>
  <c r="I15" i="37"/>
  <c r="H15" i="37"/>
  <c r="G15" i="37"/>
  <c r="F15" i="37"/>
  <c r="E15" i="37"/>
  <c r="N15" i="37" s="1"/>
  <c r="O15" i="37" s="1"/>
  <c r="D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N5" i="37"/>
  <c r="O5" i="37"/>
  <c r="D5" i="37"/>
  <c r="N32" i="36"/>
  <c r="O32" i="36" s="1"/>
  <c r="M31" i="36"/>
  <c r="L31" i="36"/>
  <c r="K31" i="36"/>
  <c r="J31" i="36"/>
  <c r="I31" i="36"/>
  <c r="H31" i="36"/>
  <c r="G31" i="36"/>
  <c r="F31" i="36"/>
  <c r="E31" i="36"/>
  <c r="N31" i="36" s="1"/>
  <c r="O31" i="36" s="1"/>
  <c r="D31" i="36"/>
  <c r="N30" i="36"/>
  <c r="O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N25" i="36" s="1"/>
  <c r="O25" i="36" s="1"/>
  <c r="D25" i="36"/>
  <c r="N24" i="36"/>
  <c r="O24" i="36" s="1"/>
  <c r="N23" i="36"/>
  <c r="O23" i="36" s="1"/>
  <c r="M22" i="36"/>
  <c r="L22" i="36"/>
  <c r="K22" i="36"/>
  <c r="J22" i="36"/>
  <c r="I22" i="36"/>
  <c r="H22" i="36"/>
  <c r="G22" i="36"/>
  <c r="G33" i="36" s="1"/>
  <c r="F22" i="36"/>
  <c r="E22" i="36"/>
  <c r="N22" i="36" s="1"/>
  <c r="O22" i="36" s="1"/>
  <c r="D22" i="36"/>
  <c r="N21" i="36"/>
  <c r="O21" i="36"/>
  <c r="N20" i="36"/>
  <c r="O20" i="36" s="1"/>
  <c r="N19" i="36"/>
  <c r="O19" i="36" s="1"/>
  <c r="N18" i="36"/>
  <c r="O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N15" i="36" s="1"/>
  <c r="O15" i="36" s="1"/>
  <c r="D15" i="36"/>
  <c r="N14" i="36"/>
  <c r="O14" i="36"/>
  <c r="M13" i="36"/>
  <c r="L13" i="36"/>
  <c r="K13" i="36"/>
  <c r="J13" i="36"/>
  <c r="I13" i="36"/>
  <c r="I33" i="36" s="1"/>
  <c r="H13" i="36"/>
  <c r="N13" i="36" s="1"/>
  <c r="O13" i="36" s="1"/>
  <c r="G13" i="36"/>
  <c r="F13" i="36"/>
  <c r="E13" i="36"/>
  <c r="D13" i="36"/>
  <c r="N12" i="36"/>
  <c r="O12" i="36"/>
  <c r="N11" i="36"/>
  <c r="O11" i="36" s="1"/>
  <c r="N10" i="36"/>
  <c r="O10" i="36"/>
  <c r="N9" i="36"/>
  <c r="O9" i="36"/>
  <c r="N8" i="36"/>
  <c r="O8" i="36"/>
  <c r="N7" i="36"/>
  <c r="O7" i="36" s="1"/>
  <c r="N6" i="36"/>
  <c r="O6" i="36"/>
  <c r="M5" i="36"/>
  <c r="M33" i="36" s="1"/>
  <c r="L5" i="36"/>
  <c r="L33" i="36"/>
  <c r="K5" i="36"/>
  <c r="K33" i="36" s="1"/>
  <c r="J5" i="36"/>
  <c r="J33" i="36" s="1"/>
  <c r="I5" i="36"/>
  <c r="H5" i="36"/>
  <c r="H33" i="36" s="1"/>
  <c r="G5" i="36"/>
  <c r="F5" i="36"/>
  <c r="F33" i="36" s="1"/>
  <c r="E5" i="36"/>
  <c r="D5" i="36"/>
  <c r="D33" i="36" s="1"/>
  <c r="N33" i="35"/>
  <c r="O33" i="35" s="1"/>
  <c r="N32" i="35"/>
  <c r="O32" i="35" s="1"/>
  <c r="N31" i="35"/>
  <c r="O31" i="35"/>
  <c r="M30" i="35"/>
  <c r="L30" i="35"/>
  <c r="K30" i="35"/>
  <c r="J30" i="35"/>
  <c r="I30" i="35"/>
  <c r="H30" i="35"/>
  <c r="G30" i="35"/>
  <c r="N30" i="35" s="1"/>
  <c r="O30" i="35" s="1"/>
  <c r="F30" i="35"/>
  <c r="E30" i="35"/>
  <c r="D30" i="35"/>
  <c r="N29" i="35"/>
  <c r="O29" i="35" s="1"/>
  <c r="N28" i="35"/>
  <c r="O28" i="35" s="1"/>
  <c r="N27" i="35"/>
  <c r="O27" i="35"/>
  <c r="M26" i="35"/>
  <c r="M34" i="35" s="1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D34" i="35" s="1"/>
  <c r="N24" i="35"/>
  <c r="O24" i="35" s="1"/>
  <c r="N23" i="35"/>
  <c r="O23" i="35" s="1"/>
  <c r="N22" i="35"/>
  <c r="O22" i="35"/>
  <c r="M21" i="35"/>
  <c r="L21" i="35"/>
  <c r="K21" i="35"/>
  <c r="J21" i="35"/>
  <c r="I21" i="35"/>
  <c r="H21" i="35"/>
  <c r="G21" i="35"/>
  <c r="G34" i="35" s="1"/>
  <c r="F21" i="35"/>
  <c r="E21" i="35"/>
  <c r="D21" i="35"/>
  <c r="N21" i="35" s="1"/>
  <c r="O21" i="35" s="1"/>
  <c r="N20" i="35"/>
  <c r="O20" i="35" s="1"/>
  <c r="N19" i="35"/>
  <c r="O19" i="35" s="1"/>
  <c r="N18" i="35"/>
  <c r="O18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N15" i="35" s="1"/>
  <c r="O15" i="35" s="1"/>
  <c r="D15" i="35"/>
  <c r="N14" i="35"/>
  <c r="O14" i="35" s="1"/>
  <c r="M13" i="35"/>
  <c r="L13" i="35"/>
  <c r="K13" i="35"/>
  <c r="J13" i="35"/>
  <c r="I13" i="35"/>
  <c r="H13" i="35"/>
  <c r="G13" i="35"/>
  <c r="F13" i="35"/>
  <c r="E13" i="35"/>
  <c r="N13" i="35" s="1"/>
  <c r="O13" i="35" s="1"/>
  <c r="D13" i="35"/>
  <c r="N12" i="35"/>
  <c r="O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L34" i="35"/>
  <c r="K5" i="35"/>
  <c r="K34" i="35"/>
  <c r="J5" i="35"/>
  <c r="N5" i="35" s="1"/>
  <c r="O5" i="35" s="1"/>
  <c r="J34" i="35"/>
  <c r="I5" i="35"/>
  <c r="H5" i="35"/>
  <c r="H34" i="35" s="1"/>
  <c r="G5" i="35"/>
  <c r="F5" i="35"/>
  <c r="F34" i="35" s="1"/>
  <c r="E5" i="35"/>
  <c r="D5" i="35"/>
  <c r="N31" i="34"/>
  <c r="O31" i="34"/>
  <c r="N30" i="34"/>
  <c r="O30" i="34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/>
  <c r="N27" i="34"/>
  <c r="O27" i="34" s="1"/>
  <c r="N26" i="34"/>
  <c r="O26" i="34" s="1"/>
  <c r="M25" i="34"/>
  <c r="L25" i="34"/>
  <c r="K25" i="34"/>
  <c r="J25" i="34"/>
  <c r="I25" i="34"/>
  <c r="H25" i="34"/>
  <c r="H32" i="34" s="1"/>
  <c r="G25" i="34"/>
  <c r="F25" i="34"/>
  <c r="E25" i="34"/>
  <c r="D25" i="34"/>
  <c r="N25" i="34" s="1"/>
  <c r="O25" i="34" s="1"/>
  <c r="N24" i="34"/>
  <c r="O24" i="34"/>
  <c r="M23" i="34"/>
  <c r="L23" i="34"/>
  <c r="K23" i="34"/>
  <c r="N23" i="34" s="1"/>
  <c r="O23" i="34" s="1"/>
  <c r="K32" i="34"/>
  <c r="J23" i="34"/>
  <c r="I23" i="34"/>
  <c r="H23" i="34"/>
  <c r="G23" i="34"/>
  <c r="F23" i="34"/>
  <c r="E23" i="34"/>
  <c r="D23" i="34"/>
  <c r="N22" i="34"/>
  <c r="O22" i="34"/>
  <c r="N21" i="34"/>
  <c r="O21" i="34"/>
  <c r="M20" i="34"/>
  <c r="L20" i="34"/>
  <c r="K20" i="34"/>
  <c r="J20" i="34"/>
  <c r="I20" i="34"/>
  <c r="H20" i="34"/>
  <c r="G20" i="34"/>
  <c r="F20" i="34"/>
  <c r="E20" i="34"/>
  <c r="D20" i="34"/>
  <c r="D32" i="34" s="1"/>
  <c r="N19" i="34"/>
  <c r="O19" i="34" s="1"/>
  <c r="N18" i="34"/>
  <c r="O18" i="34" s="1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/>
  <c r="M13" i="34"/>
  <c r="N13" i="34" s="1"/>
  <c r="O13" i="34" s="1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M32" i="34" s="1"/>
  <c r="L5" i="34"/>
  <c r="L32" i="34"/>
  <c r="K5" i="34"/>
  <c r="J5" i="34"/>
  <c r="J32" i="34" s="1"/>
  <c r="I5" i="34"/>
  <c r="I32" i="34" s="1"/>
  <c r="H5" i="34"/>
  <c r="G5" i="34"/>
  <c r="G32" i="34" s="1"/>
  <c r="F5" i="34"/>
  <c r="E5" i="34"/>
  <c r="N5" i="34" s="1"/>
  <c r="O5" i="34" s="1"/>
  <c r="E32" i="34"/>
  <c r="D5" i="34"/>
  <c r="N35" i="33"/>
  <c r="O35" i="33" s="1"/>
  <c r="N36" i="33"/>
  <c r="O36" i="33" s="1"/>
  <c r="N23" i="33"/>
  <c r="O23" i="33"/>
  <c r="N24" i="33"/>
  <c r="O24" i="33" s="1"/>
  <c r="N17" i="33"/>
  <c r="O17" i="33"/>
  <c r="N18" i="33"/>
  <c r="O18" i="33"/>
  <c r="N19" i="33"/>
  <c r="O19" i="33" s="1"/>
  <c r="N20" i="33"/>
  <c r="O20" i="33" s="1"/>
  <c r="N21" i="33"/>
  <c r="O21" i="33"/>
  <c r="E22" i="33"/>
  <c r="F22" i="33"/>
  <c r="F37" i="33"/>
  <c r="G22" i="33"/>
  <c r="N22" i="33" s="1"/>
  <c r="O22" i="33" s="1"/>
  <c r="H22" i="33"/>
  <c r="I22" i="33"/>
  <c r="J22" i="33"/>
  <c r="K22" i="33"/>
  <c r="L22" i="33"/>
  <c r="M22" i="33"/>
  <c r="D22" i="33"/>
  <c r="E15" i="33"/>
  <c r="F15" i="33"/>
  <c r="G15" i="33"/>
  <c r="G37" i="33" s="1"/>
  <c r="H15" i="33"/>
  <c r="I15" i="33"/>
  <c r="J15" i="33"/>
  <c r="K15" i="33"/>
  <c r="L15" i="33"/>
  <c r="M15" i="33"/>
  <c r="D15" i="33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5" i="33"/>
  <c r="F5" i="33"/>
  <c r="G5" i="33"/>
  <c r="H5" i="33"/>
  <c r="N5" i="33" s="1"/>
  <c r="O5" i="33" s="1"/>
  <c r="I5" i="33"/>
  <c r="I37" i="33" s="1"/>
  <c r="J5" i="33"/>
  <c r="K5" i="33"/>
  <c r="K37" i="33" s="1"/>
  <c r="L5" i="33"/>
  <c r="M5" i="33"/>
  <c r="D5" i="33"/>
  <c r="E33" i="33"/>
  <c r="F33" i="33"/>
  <c r="G33" i="33"/>
  <c r="H33" i="33"/>
  <c r="I33" i="33"/>
  <c r="J33" i="33"/>
  <c r="J37" i="33" s="1"/>
  <c r="K33" i="33"/>
  <c r="L33" i="33"/>
  <c r="M33" i="33"/>
  <c r="D33" i="33"/>
  <c r="N34" i="33"/>
  <c r="O34" i="33" s="1"/>
  <c r="N29" i="33"/>
  <c r="N30" i="33"/>
  <c r="O30" i="33" s="1"/>
  <c r="N31" i="33"/>
  <c r="N32" i="33"/>
  <c r="O32" i="33" s="1"/>
  <c r="N28" i="33"/>
  <c r="O28" i="33" s="1"/>
  <c r="E27" i="33"/>
  <c r="F27" i="33"/>
  <c r="G27" i="33"/>
  <c r="H27" i="33"/>
  <c r="I27" i="33"/>
  <c r="J27" i="33"/>
  <c r="K27" i="33"/>
  <c r="L27" i="33"/>
  <c r="M27" i="33"/>
  <c r="D27" i="33"/>
  <c r="N27" i="33"/>
  <c r="O27" i="33" s="1"/>
  <c r="E25" i="33"/>
  <c r="F25" i="33"/>
  <c r="G25" i="33"/>
  <c r="H25" i="33"/>
  <c r="I25" i="33"/>
  <c r="J25" i="33"/>
  <c r="K25" i="33"/>
  <c r="L25" i="33"/>
  <c r="M25" i="33"/>
  <c r="D25" i="33"/>
  <c r="D37" i="33" s="1"/>
  <c r="N25" i="33"/>
  <c r="O25" i="33" s="1"/>
  <c r="N26" i="33"/>
  <c r="O26" i="33" s="1"/>
  <c r="O29" i="33"/>
  <c r="O31" i="33"/>
  <c r="N14" i="33"/>
  <c r="O14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/>
  <c r="N6" i="33"/>
  <c r="O6" i="33" s="1"/>
  <c r="N16" i="33"/>
  <c r="O16" i="33"/>
  <c r="M37" i="33"/>
  <c r="E37" i="33"/>
  <c r="E39" i="37"/>
  <c r="K39" i="37"/>
  <c r="D39" i="37"/>
  <c r="I36" i="38"/>
  <c r="M36" i="38"/>
  <c r="G36" i="38"/>
  <c r="N15" i="33"/>
  <c r="O15" i="33" s="1"/>
  <c r="G33" i="39"/>
  <c r="N22" i="39"/>
  <c r="O22" i="39" s="1"/>
  <c r="I33" i="39"/>
  <c r="D33" i="39"/>
  <c r="N5" i="36"/>
  <c r="O5" i="36"/>
  <c r="L37" i="33"/>
  <c r="F32" i="34"/>
  <c r="E34" i="35"/>
  <c r="I34" i="35"/>
  <c r="K32" i="40"/>
  <c r="L32" i="40"/>
  <c r="M32" i="40"/>
  <c r="N24" i="40"/>
  <c r="O24" i="40" s="1"/>
  <c r="L33" i="41"/>
  <c r="G33" i="41"/>
  <c r="J33" i="41"/>
  <c r="N31" i="41"/>
  <c r="O31" i="41" s="1"/>
  <c r="I33" i="41"/>
  <c r="H33" i="41"/>
  <c r="M35" i="42"/>
  <c r="E35" i="42"/>
  <c r="F35" i="42"/>
  <c r="H36" i="43"/>
  <c r="G36" i="43"/>
  <c r="J36" i="43"/>
  <c r="K36" i="43"/>
  <c r="I36" i="43"/>
  <c r="D36" i="43"/>
  <c r="N24" i="43"/>
  <c r="O24" i="43" s="1"/>
  <c r="H35" i="44"/>
  <c r="K35" i="44"/>
  <c r="L35" i="44"/>
  <c r="M35" i="44"/>
  <c r="G35" i="44"/>
  <c r="E35" i="45"/>
  <c r="M35" i="45"/>
  <c r="L35" i="45"/>
  <c r="F35" i="45"/>
  <c r="G35" i="45"/>
  <c r="K35" i="45"/>
  <c r="N32" i="45"/>
  <c r="O32" i="45"/>
  <c r="O13" i="47"/>
  <c r="P13" i="47" s="1"/>
  <c r="I34" i="47"/>
  <c r="E34" i="47"/>
  <c r="O35" i="49" l="1"/>
  <c r="P35" i="49" s="1"/>
  <c r="N32" i="34"/>
  <c r="O32" i="34" s="1"/>
  <c r="O36" i="48"/>
  <c r="P36" i="48" s="1"/>
  <c r="N34" i="35"/>
  <c r="O34" i="35" s="1"/>
  <c r="E35" i="44"/>
  <c r="D35" i="42"/>
  <c r="N35" i="42" s="1"/>
  <c r="O35" i="42" s="1"/>
  <c r="N14" i="41"/>
  <c r="O14" i="41" s="1"/>
  <c r="H37" i="33"/>
  <c r="N37" i="33" s="1"/>
  <c r="O37" i="33" s="1"/>
  <c r="N5" i="39"/>
  <c r="O5" i="39" s="1"/>
  <c r="D36" i="38"/>
  <c r="N33" i="33"/>
  <c r="O33" i="33" s="1"/>
  <c r="O26" i="47"/>
  <c r="P26" i="47" s="1"/>
  <c r="I35" i="45"/>
  <c r="N35" i="45" s="1"/>
  <c r="O35" i="45" s="1"/>
  <c r="N14" i="42"/>
  <c r="O14" i="42" s="1"/>
  <c r="N5" i="41"/>
  <c r="O5" i="41" s="1"/>
  <c r="N22" i="41"/>
  <c r="O22" i="41" s="1"/>
  <c r="J33" i="39"/>
  <c r="N33" i="39" s="1"/>
  <c r="O33" i="39" s="1"/>
  <c r="N20" i="34"/>
  <c r="O20" i="34" s="1"/>
  <c r="N31" i="39"/>
  <c r="O31" i="39" s="1"/>
  <c r="O5" i="47"/>
  <c r="P5" i="47" s="1"/>
  <c r="L36" i="48"/>
  <c r="K34" i="47"/>
  <c r="N33" i="44"/>
  <c r="O33" i="44" s="1"/>
  <c r="N5" i="40"/>
  <c r="O5" i="40" s="1"/>
  <c r="H36" i="38"/>
  <c r="N5" i="42"/>
  <c r="O5" i="42" s="1"/>
  <c r="D32" i="40"/>
  <c r="N32" i="40" s="1"/>
  <c r="O32" i="40" s="1"/>
  <c r="E33" i="36"/>
  <c r="N33" i="36" s="1"/>
  <c r="O33" i="36" s="1"/>
  <c r="F34" i="47"/>
  <c r="O23" i="47"/>
  <c r="P23" i="47" s="1"/>
  <c r="N14" i="43"/>
  <c r="O14" i="43" s="1"/>
  <c r="E36" i="43"/>
  <c r="N36" i="43" s="1"/>
  <c r="O36" i="43" s="1"/>
  <c r="G35" i="42"/>
  <c r="I32" i="40"/>
  <c r="I39" i="37"/>
  <c r="N39" i="37" s="1"/>
  <c r="O39" i="37" s="1"/>
  <c r="D35" i="44"/>
  <c r="D34" i="47"/>
  <c r="N28" i="37"/>
  <c r="O28" i="37" s="1"/>
  <c r="N35" i="44" l="1"/>
  <c r="O35" i="44" s="1"/>
  <c r="O34" i="47"/>
  <c r="P34" i="47" s="1"/>
  <c r="N36" i="38"/>
  <c r="O36" i="38" s="1"/>
</calcChain>
</file>

<file path=xl/sharedStrings.xml><?xml version="1.0" encoding="utf-8"?>
<sst xmlns="http://schemas.openxmlformats.org/spreadsheetml/2006/main" count="814" uniqueCount="122">
  <si>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</si>
  <si>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</si>
  <si>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</si>
  <si>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</si>
  <si>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</si>
  <si>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</si>
  <si>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</si>
  <si>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</si>
  <si>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</si>
  <si>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</si>
  <si>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</si>
  <si>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Utility Service Tax - Electricity</t>
  </si>
  <si>
    <t>Utility Service Tax - Telecommunications</t>
  </si>
  <si>
    <t>Utility Service Tax - Propane</t>
  </si>
  <si>
    <t>Local Business Tax</t>
  </si>
  <si>
    <t>Permits, Fees, and Special Assessments</t>
  </si>
  <si>
    <t>Franchise Fee - Electricity</t>
  </si>
  <si>
    <t>Federal Grant - General Government</t>
  </si>
  <si>
    <t>Federal Grant - Public Safety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</si>
  <si>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</si>
  <si>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</si>
  <si>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</si>
  <si>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</si>
  <si>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State Shared Revenues - Transportation - Other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</si>
  <si>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</si>
  <si>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</si>
  <si>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</si>
  <si>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</si>
  <si>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</si>
  <si>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</si>
  <si>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</si>
  <si>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Garbage / Solid Waste</t>
  </si>
  <si>
    <t>Physical Environment - Water / Sewer Combination Utility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</si>
  <si>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</si>
  <si>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</si>
  <si>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</si>
  <si>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</si>
  <si>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</si>
  <si>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Disposition of Fixed Assets</t>
  </si>
  <si>
    <t>Other Miscellaneous Revenues - Settlements</t>
  </si>
  <si>
    <t>Other Miscellaneous Revenues - Other</t>
  </si>
  <si>
    <t>Non-Operating - Inter-Fund Group Transfers In</t>
  </si>
  <si>
    <t>Proprietary Non-Operating Sources - Federal Grants and Donations</t>
  </si>
  <si>
    <t>Proprietary Non-Operating Sources - State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</si>
  <si>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</si>
  <si>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</si>
  <si>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</si>
  <si>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</si>
  <si>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</si>
  <si>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</si>
  <si>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</si>
  <si>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Zolfo Springs Revenues Reported by Account Code and Fund Type</t>
  </si>
  <si>
    <t>Local Fiscal Year Ended September 30, 2010</t>
  </si>
  <si>
    <t>Proprietary Non-Operating Sources - Interest</t>
  </si>
  <si>
    <t>2010 Municipal Census Population:</t>
  </si>
  <si>
    <t>Local Fiscal Year Ended September 30, 2011</t>
  </si>
  <si>
    <t>Communications Services Taxes</t>
  </si>
  <si>
    <t>Grants from Other Local Units - Other</t>
  </si>
  <si>
    <t>Proceeds - Debt Proceeds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</si>
  <si>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</si>
  <si>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</si>
  <si>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</si>
  <si>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Federal Grant - Physical Environment - Sewer / Wastewater</t>
  </si>
  <si>
    <t>2012 Municipal Population:</t>
  </si>
  <si>
    <t>Local Fiscal Year Ended September 30, 2008</t>
  </si>
  <si>
    <t>Permits and Franchise Fees</t>
  </si>
  <si>
    <t>Federal Grant - Economic Environment</t>
  </si>
  <si>
    <t>State Grant - Physical Environment - Other Physical Environment</t>
  </si>
  <si>
    <t>State Grant - Transportation - Other Transportation</t>
  </si>
  <si>
    <t>General Gov't (Not Court-Related) - Other General Gov't Charges and Fees</t>
  </si>
  <si>
    <t>Proceeds - Installment Purchases and Capital Lease Proceeds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</si>
  <si>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</si>
  <si>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</si>
  <si>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</si>
  <si>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</si>
  <si>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Other General Taxes</t>
  </si>
  <si>
    <t>State Grant - Other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</si>
  <si>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</si>
  <si>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</si>
  <si>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</si>
  <si>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</si>
  <si>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</si>
  <si>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</si>
  <si>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</si>
  <si>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</si>
  <si>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</si>
  <si>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</si>
  <si>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</si>
  <si>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Physical Environment - Water Supply System</t>
  </si>
  <si>
    <t>State Grant - Physical Environment - Water Supply System</t>
  </si>
  <si>
    <t>2017 Municipal Population:</t>
  </si>
  <si>
    <t>Local Fiscal Year Ended September 30, 2018</t>
  </si>
  <si>
    <t>Human Services - Clinic Fees</t>
  </si>
  <si>
    <t>Interest and Other Earnings - Dividends</t>
  </si>
  <si>
    <t>2018 Municipal Population:</t>
  </si>
  <si>
    <t>Local Fiscal Year Ended September 30, 2019</t>
  </si>
  <si>
    <t>2019 Municipal Population:</t>
  </si>
  <si>
    <t>Local Fiscal Year Ended September 30, 2020</t>
  </si>
  <si>
    <t>State Shared Revenues - General Government - Other General Government</t>
  </si>
  <si>
    <t>Proprietary Non-Operating - Interest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</si>
  <si>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</si>
  <si>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</si>
  <si>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</si>
  <si>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</si>
  <si>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</si>
  <si>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</si>
  <si>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</si>
  <si>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</si>
  <si>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</si>
  <si>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</si>
  <si>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</si>
  <si>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</si>
  <si>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</si>
  <si>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Local Fiscal Year Ended September 30, 2022</t>
  </si>
  <si>
    <t>Federal Grant - American Rescue Plan Act Funds</t>
  </si>
  <si>
    <t>State Shared Revenues - Other</t>
  </si>
  <si>
    <t>Grants from Other Local Units - Physical Environment</t>
  </si>
  <si>
    <t>Physical Environment - Sewer / Wastewater Utility</t>
  </si>
  <si>
    <t>2022 Municipal Population:</t>
  </si>
  <si>
    <t>Local Fiscal Year Ended September 30, 2023</t>
  </si>
  <si>
    <t>Proprietary Non-Operating Sources - Other Non-Operating Sources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</si>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</sst>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103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104</v>
      </c>
      <c r="N4" s="35" t="s">
        <v>8</v>
      </c>
      <c r="O4" s="35" t="s">
        <v>105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106</v>
      </c>
      <c r="B5" s="26"/>
      <c r="C5" s="26"/>
      <c r="D5" s="27">
        <f>SUM(D6:D12)</f>
        <v>571203</v>
      </c>
      <c r="E5" s="27">
        <f>SUM(E6:E12)</f>
        <v>0</v>
      </c>
      <c r="F5" s="27">
        <f>SUM(F6:F12)</f>
        <v>0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571203</v>
      </c>
      <c r="P5" s="33">
        <f>(O5/P$37)</f>
        <v>325.84312606959497</v>
      </c>
      <c r="Q5" s="6"/>
    </row>
    <row r="6" spans="1:134">
      <c r="A6" s="12"/>
      <c r="B6" s="25">
        <v>311</v>
      </c>
      <c r="C6" s="20" t="s">
        <v>1</v>
      </c>
      <c r="D6" s="46">
        <v>309716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309716</v>
      </c>
      <c r="P6" s="47">
        <f>(O6/P$37)</f>
        <v>176.6776953793497</v>
      </c>
      <c r="Q6" s="9"/>
    </row>
    <row r="7" spans="1:134">
      <c r="A7" s="12"/>
      <c r="B7" s="25">
        <v>312.41000000000003</v>
      </c>
      <c r="C7" s="20" t="s">
        <v>107</v>
      </c>
      <c r="D7" s="46">
        <v>38997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0">SUM(D7:N7)</f>
        <v>38997</v>
      </c>
      <c r="P7" s="47">
        <f>(O7/P$37)</f>
        <v>22.245864232743866</v>
      </c>
      <c r="Q7" s="9"/>
    </row>
    <row r="8" spans="1:134">
      <c r="A8" s="12"/>
      <c r="B8" s="25">
        <v>314.10000000000002</v>
      </c>
      <c r="C8" s="20" t="s">
        <v>11</v>
      </c>
      <c r="D8" s="46">
        <v>102711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102711</v>
      </c>
      <c r="P8" s="47">
        <f>(O8/P$37)</f>
        <v>58.591557330290932</v>
      </c>
      <c r="Q8" s="9"/>
    </row>
    <row r="9" spans="1:134">
      <c r="A9" s="12"/>
      <c r="B9" s="25">
        <v>314.8</v>
      </c>
      <c r="C9" s="20" t="s">
        <v>13</v>
      </c>
      <c r="D9" s="46">
        <v>3567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3567</v>
      </c>
      <c r="P9" s="47">
        <f>(O9/P$37)</f>
        <v>2.0347974900171137</v>
      </c>
      <c r="Q9" s="9"/>
    </row>
    <row r="10" spans="1:134">
      <c r="A10" s="12"/>
      <c r="B10" s="25">
        <v>315.10000000000002</v>
      </c>
      <c r="C10" s="20" t="s">
        <v>108</v>
      </c>
      <c r="D10" s="46">
        <v>18134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18134</v>
      </c>
      <c r="P10" s="47">
        <f>(O10/P$37)</f>
        <v>10.344552196235025</v>
      </c>
      <c r="Q10" s="9"/>
    </row>
    <row r="11" spans="1:134">
      <c r="A11" s="12"/>
      <c r="B11" s="25">
        <v>316</v>
      </c>
      <c r="C11" s="20" t="s">
        <v>74</v>
      </c>
      <c r="D11" s="46">
        <v>4254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4254</v>
      </c>
      <c r="P11" s="47">
        <f>(O11/P$37)</f>
        <v>2.4266970907016545</v>
      </c>
      <c r="Q11" s="9"/>
    </row>
    <row r="12" spans="1:134">
      <c r="A12" s="12"/>
      <c r="B12" s="25">
        <v>319.89999999999998</v>
      </c>
      <c r="C12" s="20" t="s">
        <v>75</v>
      </c>
      <c r="D12" s="46">
        <v>93824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93824</v>
      </c>
      <c r="P12" s="47">
        <f>(O12/P$37)</f>
        <v>53.5219623502567</v>
      </c>
      <c r="Q12" s="9"/>
    </row>
    <row r="13" spans="1:134" ht="15.75">
      <c r="A13" s="29" t="s">
        <v>15</v>
      </c>
      <c r="B13" s="30"/>
      <c r="C13" s="31"/>
      <c r="D13" s="32">
        <f>SUM(D14:D14)</f>
        <v>103955</v>
      </c>
      <c r="E13" s="32">
        <f>SUM(E14:E14)</f>
        <v>0</v>
      </c>
      <c r="F13" s="32">
        <f>SUM(F14:F14)</f>
        <v>0</v>
      </c>
      <c r="G13" s="32">
        <f>SUM(G14:G14)</f>
        <v>0</v>
      </c>
      <c r="H13" s="32">
        <f>SUM(H14:H14)</f>
        <v>0</v>
      </c>
      <c r="I13" s="32">
        <f>SUM(I14:I14)</f>
        <v>0</v>
      </c>
      <c r="J13" s="32">
        <f>SUM(J14:J14)</f>
        <v>0</v>
      </c>
      <c r="K13" s="32">
        <f>SUM(K14:K14)</f>
        <v>0</v>
      </c>
      <c r="L13" s="32">
        <f>SUM(L14:L14)</f>
        <v>0</v>
      </c>
      <c r="M13" s="32">
        <f>SUM(M14:M14)</f>
        <v>0</v>
      </c>
      <c r="N13" s="32">
        <f>SUM(N14:N14)</f>
        <v>0</v>
      </c>
      <c r="O13" s="44">
        <f>SUM(D13:N13)</f>
        <v>103955</v>
      </c>
      <c r="P13" s="45">
        <f>(O13/P$37)</f>
        <v>59.301197946377641</v>
      </c>
      <c r="Q13" s="10"/>
    </row>
    <row r="14" spans="1:134">
      <c r="A14" s="12"/>
      <c r="B14" s="25">
        <v>323.10000000000002</v>
      </c>
      <c r="C14" s="20" t="s">
        <v>16</v>
      </c>
      <c r="D14" s="46">
        <v>103955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1">SUM(D14:N14)</f>
        <v>103955</v>
      </c>
      <c r="P14" s="47">
        <f>(O14/P$37)</f>
        <v>59.301197946377641</v>
      </c>
      <c r="Q14" s="9"/>
    </row>
    <row r="15" spans="1:134" ht="15.75">
      <c r="A15" s="29" t="s">
        <v>109</v>
      </c>
      <c r="B15" s="30"/>
      <c r="C15" s="31"/>
      <c r="D15" s="32">
        <f>SUM(D16:D22)</f>
        <v>943229</v>
      </c>
      <c r="E15" s="32">
        <f>SUM(E16:E22)</f>
        <v>0</v>
      </c>
      <c r="F15" s="32">
        <f>SUM(F16:F22)</f>
        <v>0</v>
      </c>
      <c r="G15" s="32">
        <f>SUM(G16:G22)</f>
        <v>0</v>
      </c>
      <c r="H15" s="32">
        <f>SUM(H16:H22)</f>
        <v>0</v>
      </c>
      <c r="I15" s="32">
        <f>SUM(I16:I22)</f>
        <v>535744</v>
      </c>
      <c r="J15" s="32">
        <f>SUM(J16:J22)</f>
        <v>0</v>
      </c>
      <c r="K15" s="32">
        <f>SUM(K16:K22)</f>
        <v>0</v>
      </c>
      <c r="L15" s="32">
        <f>SUM(L16:L22)</f>
        <v>0</v>
      </c>
      <c r="M15" s="32">
        <f>SUM(M16:M22)</f>
        <v>0</v>
      </c>
      <c r="N15" s="32">
        <f>SUM(N16:N22)</f>
        <v>0</v>
      </c>
      <c r="O15" s="44">
        <f>SUM(D15:N15)</f>
        <v>1478973</v>
      </c>
      <c r="P15" s="45">
        <f>(O15/P$37)</f>
        <v>843.68111808328581</v>
      </c>
      <c r="Q15" s="10"/>
    </row>
    <row r="16" spans="1:134">
      <c r="A16" s="12"/>
      <c r="B16" s="25">
        <v>334.31</v>
      </c>
      <c r="C16" s="20" t="s">
        <v>89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535744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2">SUM(D16:N16)</f>
        <v>535744</v>
      </c>
      <c r="P16" s="47">
        <f>(O16/P$37)</f>
        <v>305.61551625784369</v>
      </c>
      <c r="Q16" s="9"/>
    </row>
    <row r="17" spans="1:17">
      <c r="A17" s="12"/>
      <c r="B17" s="25">
        <v>334.9</v>
      </c>
      <c r="C17" s="20" t="s">
        <v>76</v>
      </c>
      <c r="D17" s="46">
        <v>621405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621405</v>
      </c>
      <c r="P17" s="47">
        <f>(O17/P$37)</f>
        <v>354.48088990302341</v>
      </c>
      <c r="Q17" s="9"/>
    </row>
    <row r="18" spans="1:17">
      <c r="A18" s="12"/>
      <c r="B18" s="25">
        <v>335.125</v>
      </c>
      <c r="C18" s="20" t="s">
        <v>110</v>
      </c>
      <c r="D18" s="46">
        <v>38186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38186</v>
      </c>
      <c r="P18" s="47">
        <f>(O18/P$37)</f>
        <v>21.783228750713064</v>
      </c>
      <c r="Q18" s="9"/>
    </row>
    <row r="19" spans="1:17">
      <c r="A19" s="12"/>
      <c r="B19" s="25">
        <v>335.14</v>
      </c>
      <c r="C19" s="20" t="s">
        <v>78</v>
      </c>
      <c r="D19" s="46">
        <v>1274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1274</v>
      </c>
      <c r="P19" s="47">
        <f>(O19/P$37)</f>
        <v>0.72675413576725612</v>
      </c>
      <c r="Q19" s="9"/>
    </row>
    <row r="20" spans="1:17">
      <c r="A20" s="12"/>
      <c r="B20" s="25">
        <v>335.18</v>
      </c>
      <c r="C20" s="20" t="s">
        <v>111</v>
      </c>
      <c r="D20" s="46">
        <v>83353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83353</v>
      </c>
      <c r="P20" s="47">
        <f>(O20/P$37)</f>
        <v>47.548773531089559</v>
      </c>
      <c r="Q20" s="9"/>
    </row>
    <row r="21" spans="1:17">
      <c r="A21" s="12"/>
      <c r="B21" s="25">
        <v>335.19</v>
      </c>
      <c r="C21" s="20" t="s">
        <v>98</v>
      </c>
      <c r="D21" s="46">
        <v>195948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195948</v>
      </c>
      <c r="P21" s="47">
        <f>(O21/P$37)</f>
        <v>111.77866514546491</v>
      </c>
      <c r="Q21" s="9"/>
    </row>
    <row r="22" spans="1:17">
      <c r="A22" s="12"/>
      <c r="B22" s="25">
        <v>335.45</v>
      </c>
      <c r="C22" s="20" t="s">
        <v>112</v>
      </c>
      <c r="D22" s="46">
        <v>3063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" si="3">SUM(D22:N22)</f>
        <v>3063</v>
      </c>
      <c r="P22" s="47">
        <f>(O22/P$37)</f>
        <v>1.7472903593839133</v>
      </c>
      <c r="Q22" s="9"/>
    </row>
    <row r="23" spans="1:17" ht="15.75">
      <c r="A23" s="29" t="s">
        <v>28</v>
      </c>
      <c r="B23" s="30"/>
      <c r="C23" s="31"/>
      <c r="D23" s="32">
        <f>SUM(D24:D25)</f>
        <v>0</v>
      </c>
      <c r="E23" s="32">
        <f>SUM(E24:E25)</f>
        <v>0</v>
      </c>
      <c r="F23" s="32">
        <f>SUM(F24:F25)</f>
        <v>0</v>
      </c>
      <c r="G23" s="32">
        <f>SUM(G24:G25)</f>
        <v>0</v>
      </c>
      <c r="H23" s="32">
        <f>SUM(H24:H25)</f>
        <v>0</v>
      </c>
      <c r="I23" s="32">
        <f>SUM(I24:I25)</f>
        <v>970408</v>
      </c>
      <c r="J23" s="32">
        <f>SUM(J24:J25)</f>
        <v>0</v>
      </c>
      <c r="K23" s="32">
        <f>SUM(K24:K25)</f>
        <v>0</v>
      </c>
      <c r="L23" s="32">
        <f>SUM(L24:L25)</f>
        <v>0</v>
      </c>
      <c r="M23" s="32">
        <f>SUM(M24:M25)</f>
        <v>0</v>
      </c>
      <c r="N23" s="32">
        <f>SUM(N24:N25)</f>
        <v>0</v>
      </c>
      <c r="O23" s="32">
        <f>SUM(D23:N23)</f>
        <v>970408</v>
      </c>
      <c r="P23" s="45">
        <f>(O23/P$37)</f>
        <v>553.56988020536221</v>
      </c>
      <c r="Q23" s="10"/>
    </row>
    <row r="24" spans="1:17">
      <c r="A24" s="12"/>
      <c r="B24" s="25">
        <v>343.4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127179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5" si="4">SUM(D24:N24)</f>
        <v>127179</v>
      </c>
      <c r="P24" s="47">
        <f>(O24/P$37)</f>
        <v>72.549343981745579</v>
      </c>
      <c r="Q24" s="9"/>
    </row>
    <row r="25" spans="1:17">
      <c r="A25" s="12"/>
      <c r="B25" s="25">
        <v>343.6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843229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843229</v>
      </c>
      <c r="P25" s="47">
        <f>(O25/P$37)</f>
        <v>481.02053622361666</v>
      </c>
      <c r="Q25" s="9"/>
    </row>
    <row r="26" spans="1:17" ht="15.75">
      <c r="A26" s="29" t="s">
        <v>29</v>
      </c>
      <c r="B26" s="30"/>
      <c r="C26" s="31"/>
      <c r="D26" s="32">
        <f>SUM(D27:D27)</f>
        <v>69157</v>
      </c>
      <c r="E26" s="32">
        <f>SUM(E27:E27)</f>
        <v>0</v>
      </c>
      <c r="F26" s="32">
        <f>SUM(F27:F27)</f>
        <v>0</v>
      </c>
      <c r="G26" s="32">
        <f>SUM(G27:G27)</f>
        <v>0</v>
      </c>
      <c r="H26" s="32">
        <f>SUM(H27:H27)</f>
        <v>0</v>
      </c>
      <c r="I26" s="32">
        <f>SUM(I27:I27)</f>
        <v>0</v>
      </c>
      <c r="J26" s="32">
        <f>SUM(J27:J27)</f>
        <v>0</v>
      </c>
      <c r="K26" s="32">
        <f>SUM(K27:K27)</f>
        <v>0</v>
      </c>
      <c r="L26" s="32">
        <f>SUM(L27:L27)</f>
        <v>0</v>
      </c>
      <c r="M26" s="32">
        <f>SUM(M27:M27)</f>
        <v>0</v>
      </c>
      <c r="N26" s="32">
        <f>SUM(N27:N27)</f>
        <v>0</v>
      </c>
      <c r="O26" s="32">
        <f>SUM(D26:N26)</f>
        <v>69157</v>
      </c>
      <c r="P26" s="45">
        <f>(O26/P$37)</f>
        <v>39.450656018254421</v>
      </c>
      <c r="Q26" s="10"/>
    </row>
    <row r="27" spans="1:17">
      <c r="A27" s="13"/>
      <c r="B27" s="39">
        <v>359</v>
      </c>
      <c r="C27" s="21" t="s">
        <v>35</v>
      </c>
      <c r="D27" s="46">
        <v>69157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5">SUM(D27:N27)</f>
        <v>69157</v>
      </c>
      <c r="P27" s="47">
        <f>(O27/P$37)</f>
        <v>39.450656018254421</v>
      </c>
      <c r="Q27" s="9"/>
    </row>
    <row r="28" spans="1:17" ht="15.75">
      <c r="A28" s="29" t="s">
        <v>2</v>
      </c>
      <c r="B28" s="30"/>
      <c r="C28" s="31"/>
      <c r="D28" s="32">
        <f>SUM(D29:D30)</f>
        <v>147085</v>
      </c>
      <c r="E28" s="32">
        <f>SUM(E29:E30)</f>
        <v>0</v>
      </c>
      <c r="F28" s="32">
        <f>SUM(F29:F30)</f>
        <v>0</v>
      </c>
      <c r="G28" s="32">
        <f>SUM(G29:G30)</f>
        <v>0</v>
      </c>
      <c r="H28" s="32">
        <f>SUM(H29:H30)</f>
        <v>0</v>
      </c>
      <c r="I28" s="32">
        <f>SUM(I29:I30)</f>
        <v>0</v>
      </c>
      <c r="J28" s="32">
        <f>SUM(J29:J30)</f>
        <v>0</v>
      </c>
      <c r="K28" s="32">
        <f>SUM(K29:K30)</f>
        <v>0</v>
      </c>
      <c r="L28" s="32">
        <f>SUM(L29:L30)</f>
        <v>0</v>
      </c>
      <c r="M28" s="32">
        <f>SUM(M29:M30)</f>
        <v>0</v>
      </c>
      <c r="N28" s="32">
        <f>SUM(N29:N30)</f>
        <v>0</v>
      </c>
      <c r="O28" s="32">
        <f>SUM(D28:N28)</f>
        <v>147085</v>
      </c>
      <c r="P28" s="45">
        <f>(O28/P$37)</f>
        <v>83.904734740444951</v>
      </c>
      <c r="Q28" s="10"/>
    </row>
    <row r="29" spans="1:17">
      <c r="A29" s="12"/>
      <c r="B29" s="25">
        <v>361.1</v>
      </c>
      <c r="C29" s="20" t="s">
        <v>36</v>
      </c>
      <c r="D29" s="46">
        <v>14795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14795</v>
      </c>
      <c r="P29" s="47">
        <f>(O29/P$37)</f>
        <v>8.4398174557900738</v>
      </c>
      <c r="Q29" s="9"/>
    </row>
    <row r="30" spans="1:17">
      <c r="A30" s="12"/>
      <c r="B30" s="25">
        <v>369.9</v>
      </c>
      <c r="C30" s="20" t="s">
        <v>40</v>
      </c>
      <c r="D30" s="46">
        <v>132290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4" si="6">SUM(D30:N30)</f>
        <v>132290</v>
      </c>
      <c r="P30" s="47">
        <f>(O30/P$37)</f>
        <v>75.464917284654874</v>
      </c>
      <c r="Q30" s="9"/>
    </row>
    <row r="31" spans="1:17" ht="15.75">
      <c r="A31" s="29" t="s">
        <v>30</v>
      </c>
      <c r="B31" s="30"/>
      <c r="C31" s="31"/>
      <c r="D31" s="32">
        <f>SUM(D32:D34)</f>
        <v>10072</v>
      </c>
      <c r="E31" s="32">
        <f>SUM(E32:E34)</f>
        <v>0</v>
      </c>
      <c r="F31" s="32">
        <f>SUM(F32:F34)</f>
        <v>0</v>
      </c>
      <c r="G31" s="32">
        <f>SUM(G32:G34)</f>
        <v>0</v>
      </c>
      <c r="H31" s="32">
        <f>SUM(H32:H34)</f>
        <v>0</v>
      </c>
      <c r="I31" s="32">
        <f>SUM(I32:I34)</f>
        <v>253024</v>
      </c>
      <c r="J31" s="32">
        <f>SUM(J32:J34)</f>
        <v>0</v>
      </c>
      <c r="K31" s="32">
        <f>SUM(K32:K34)</f>
        <v>0</v>
      </c>
      <c r="L31" s="32">
        <f>SUM(L32:L34)</f>
        <v>0</v>
      </c>
      <c r="M31" s="32">
        <f>SUM(M32:M34)</f>
        <v>0</v>
      </c>
      <c r="N31" s="32">
        <f>SUM(N32:N34)</f>
        <v>0</v>
      </c>
      <c r="O31" s="32">
        <f t="shared" si="6"/>
        <v>263096</v>
      </c>
      <c r="P31" s="45">
        <f>(O31/P$37)</f>
        <v>150.08328579577866</v>
      </c>
      <c r="Q31" s="9"/>
    </row>
    <row r="32" spans="1:17">
      <c r="A32" s="12"/>
      <c r="B32" s="25">
        <v>381</v>
      </c>
      <c r="C32" s="20" t="s">
        <v>41</v>
      </c>
      <c r="D32" s="46">
        <v>10072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10072</v>
      </c>
      <c r="P32" s="47">
        <f>(O32/P$37)</f>
        <v>5.7455790074158584</v>
      </c>
      <c r="Q32" s="9"/>
    </row>
    <row r="33" spans="1:120">
      <c r="A33" s="12"/>
      <c r="B33" s="25">
        <v>389.1</v>
      </c>
      <c r="C33" s="20" t="s">
        <v>53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131</v>
      </c>
      <c r="P33" s="47">
        <f>(O33/P$37)</f>
        <v>7.4729035938391336E-2</v>
      </c>
      <c r="Q33" s="9"/>
    </row>
    <row r="34" spans="1:120" ht="15.75" thickBot="1">
      <c r="A34" s="12"/>
      <c r="B34" s="25">
        <v>389.9</v>
      </c>
      <c r="C34" s="20" t="s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252893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252893</v>
      </c>
      <c r="P34" s="47">
        <f>(O34/P$37)</f>
        <v>144.2629777524244</v>
      </c>
      <c r="Q34" s="9"/>
    </row>
    <row r="35" spans="1:120" ht="16.5" thickBot="1">
      <c r="A35" s="14" t="s">
        <v>33</v>
      </c>
      <c r="B35" s="23"/>
      <c r="C35" s="22"/>
      <c r="D35" s="15">
        <f>SUM(D5,D13,D15,D23,D26,D28,D31)</f>
        <v>1844701</v>
      </c>
      <c r="E35" s="15">
        <f>SUM(E5,E13,E15,E23,E26,E28,E31)</f>
        <v>0</v>
      </c>
      <c r="F35" s="15">
        <f>SUM(F5,F13,F15,F23,F26,F28,F31)</f>
        <v>0</v>
      </c>
      <c r="G35" s="15">
        <f>SUM(G5,G13,G15,G23,G26,G28,G31)</f>
        <v>0</v>
      </c>
      <c r="H35" s="15">
        <f>SUM(H5,H13,H15,H23,H26,H28,H31)</f>
        <v>0</v>
      </c>
      <c r="I35" s="15">
        <f>SUM(I5,I13,I15,I23,I26,I28,I31)</f>
        <v>1759176</v>
      </c>
      <c r="J35" s="15">
        <f>SUM(J5,J13,J15,J23,J26,J28,J31)</f>
        <v>0</v>
      </c>
      <c r="K35" s="15">
        <f>SUM(K5,K13,K15,K23,K26,K28,K31)</f>
        <v>0</v>
      </c>
      <c r="L35" s="15">
        <f>SUM(L5,L13,L15,L23,L26,L28,L31)</f>
        <v>0</v>
      </c>
      <c r="M35" s="15">
        <f>SUM(M5,M13,M15,M23,M26,M28,M31)</f>
        <v>0</v>
      </c>
      <c r="N35" s="15">
        <f>SUM(N5,N13,N15,N23,N26,N28,N31)</f>
        <v>0</v>
      </c>
      <c r="O35" s="15">
        <f>SUM(D35:N35)</f>
        <v>3603877</v>
      </c>
      <c r="P35" s="38">
        <f>(O35/P$37)</f>
        <v>2055.8339988590988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8" t="s">
        <v>121</v>
      </c>
      <c r="N37" s="48"/>
      <c r="O37" s="48"/>
      <c r="P37" s="43">
        <v>1753</v>
      </c>
    </row>
    <row r="38" spans="1:120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1"/>
    </row>
    <row r="39" spans="1:120" ht="15.75" customHeight="1" thickBot="1">
      <c r="A39" s="52" t="s">
        <v>60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491013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491013</v>
      </c>
      <c r="O5" s="33">
        <f t="shared" ref="O5:O33" si="1">(N5/O$35)</f>
        <v>271.72827891532927</v>
      </c>
      <c r="P5" s="6"/>
    </row>
    <row r="6" spans="1:133">
      <c r="A6" s="12"/>
      <c r="B6" s="25">
        <v>311</v>
      </c>
      <c r="C6" s="20" t="s">
        <v>1</v>
      </c>
      <c r="D6" s="46">
        <v>209548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209548</v>
      </c>
      <c r="O6" s="47">
        <f t="shared" si="1"/>
        <v>115.96458218040952</v>
      </c>
      <c r="P6" s="9"/>
    </row>
    <row r="7" spans="1:133">
      <c r="A7" s="12"/>
      <c r="B7" s="25">
        <v>312.10000000000002</v>
      </c>
      <c r="C7" s="20" t="s">
        <v>9</v>
      </c>
      <c r="D7" s="46">
        <v>102596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102596</v>
      </c>
      <c r="O7" s="47">
        <f t="shared" si="1"/>
        <v>56.776978417266186</v>
      </c>
      <c r="P7" s="9"/>
    </row>
    <row r="8" spans="1:133">
      <c r="A8" s="12"/>
      <c r="B8" s="25">
        <v>312.41000000000003</v>
      </c>
      <c r="C8" s="20" t="s">
        <v>10</v>
      </c>
      <c r="D8" s="46">
        <v>44354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44354</v>
      </c>
      <c r="O8" s="47">
        <f t="shared" si="1"/>
        <v>24.545655783065854</v>
      </c>
      <c r="P8" s="9"/>
    </row>
    <row r="9" spans="1:133">
      <c r="A9" s="12"/>
      <c r="B9" s="25">
        <v>314.10000000000002</v>
      </c>
      <c r="C9" s="20" t="s">
        <v>11</v>
      </c>
      <c r="D9" s="46">
        <v>54305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54305</v>
      </c>
      <c r="O9" s="47">
        <f t="shared" si="1"/>
        <v>30.052573325954622</v>
      </c>
      <c r="P9" s="9"/>
    </row>
    <row r="10" spans="1:133">
      <c r="A10" s="12"/>
      <c r="B10" s="25">
        <v>314.8</v>
      </c>
      <c r="C10" s="20" t="s">
        <v>13</v>
      </c>
      <c r="D10" s="46">
        <v>13732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13732</v>
      </c>
      <c r="O10" s="47">
        <f t="shared" si="1"/>
        <v>7.5993359158826781</v>
      </c>
      <c r="P10" s="9"/>
    </row>
    <row r="11" spans="1:133">
      <c r="A11" s="12"/>
      <c r="B11" s="25">
        <v>315</v>
      </c>
      <c r="C11" s="20" t="s">
        <v>73</v>
      </c>
      <c r="D11" s="46">
        <v>10686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10686</v>
      </c>
      <c r="O11" s="47">
        <f t="shared" si="1"/>
        <v>5.9136690647482011</v>
      </c>
      <c r="P11" s="9"/>
    </row>
    <row r="12" spans="1:133">
      <c r="A12" s="12"/>
      <c r="B12" s="25">
        <v>316</v>
      </c>
      <c r="C12" s="20" t="s">
        <v>74</v>
      </c>
      <c r="D12" s="46">
        <v>2907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2907</v>
      </c>
      <c r="O12" s="47">
        <f t="shared" si="1"/>
        <v>1.6087437742114001</v>
      </c>
      <c r="P12" s="9"/>
    </row>
    <row r="13" spans="1:133">
      <c r="A13" s="12"/>
      <c r="B13" s="25">
        <v>319</v>
      </c>
      <c r="C13" s="20" t="s">
        <v>75</v>
      </c>
      <c r="D13" s="46">
        <v>52885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52885</v>
      </c>
      <c r="O13" s="47">
        <f t="shared" si="1"/>
        <v>29.266740453790813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73444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3" si="4">SUM(D14:M14)</f>
        <v>73444</v>
      </c>
      <c r="O14" s="45">
        <f t="shared" si="1"/>
        <v>40.644161593801883</v>
      </c>
      <c r="P14" s="10"/>
    </row>
    <row r="15" spans="1:133">
      <c r="A15" s="12"/>
      <c r="B15" s="25">
        <v>323.10000000000002</v>
      </c>
      <c r="C15" s="20" t="s">
        <v>16</v>
      </c>
      <c r="D15" s="46">
        <v>73444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73444</v>
      </c>
      <c r="O15" s="47">
        <f t="shared" si="1"/>
        <v>40.644161593801883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127584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127584</v>
      </c>
      <c r="O16" s="45">
        <f t="shared" si="1"/>
        <v>70.605423353624786</v>
      </c>
      <c r="P16" s="10"/>
    </row>
    <row r="17" spans="1:16">
      <c r="A17" s="12"/>
      <c r="B17" s="25">
        <v>335.12</v>
      </c>
      <c r="C17" s="20" t="s">
        <v>77</v>
      </c>
      <c r="D17" s="46">
        <v>21524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21524</v>
      </c>
      <c r="O17" s="47">
        <f t="shared" si="1"/>
        <v>11.911455451023796</v>
      </c>
      <c r="P17" s="9"/>
    </row>
    <row r="18" spans="1:16">
      <c r="A18" s="12"/>
      <c r="B18" s="25">
        <v>335.14</v>
      </c>
      <c r="C18" s="20" t="s">
        <v>78</v>
      </c>
      <c r="D18" s="46">
        <v>741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741</v>
      </c>
      <c r="O18" s="47">
        <f t="shared" si="1"/>
        <v>0.41007194244604317</v>
      </c>
      <c r="P18" s="9"/>
    </row>
    <row r="19" spans="1:16">
      <c r="A19" s="12"/>
      <c r="B19" s="25">
        <v>335.18</v>
      </c>
      <c r="C19" s="20" t="s">
        <v>79</v>
      </c>
      <c r="D19" s="46">
        <v>50997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50997</v>
      </c>
      <c r="O19" s="47">
        <f t="shared" si="1"/>
        <v>28.22191477587161</v>
      </c>
      <c r="P19" s="9"/>
    </row>
    <row r="20" spans="1:16">
      <c r="A20" s="12"/>
      <c r="B20" s="25">
        <v>335.49</v>
      </c>
      <c r="C20" s="20" t="s">
        <v>23</v>
      </c>
      <c r="D20" s="46">
        <v>1431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1431</v>
      </c>
      <c r="O20" s="47">
        <f t="shared" si="1"/>
        <v>0.79192030990592144</v>
      </c>
      <c r="P20" s="9"/>
    </row>
    <row r="21" spans="1:16">
      <c r="A21" s="12"/>
      <c r="B21" s="25">
        <v>337.9</v>
      </c>
      <c r="C21" s="20" t="s">
        <v>57</v>
      </c>
      <c r="D21" s="46">
        <v>52891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52891</v>
      </c>
      <c r="O21" s="47">
        <f t="shared" si="1"/>
        <v>29.270060874377421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SUM(D23:D24)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935870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935870</v>
      </c>
      <c r="O22" s="45">
        <f t="shared" si="1"/>
        <v>517.91366906474821</v>
      </c>
      <c r="P22" s="10"/>
    </row>
    <row r="23" spans="1:16">
      <c r="A23" s="12"/>
      <c r="B23" s="25">
        <v>343.4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123919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123919</v>
      </c>
      <c r="O23" s="47">
        <f t="shared" si="1"/>
        <v>68.577199778638629</v>
      </c>
      <c r="P23" s="9"/>
    </row>
    <row r="24" spans="1:16">
      <c r="A24" s="12"/>
      <c r="B24" s="25">
        <v>343.6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811951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811951</v>
      </c>
      <c r="O24" s="47">
        <f t="shared" si="1"/>
        <v>449.33646928610955</v>
      </c>
      <c r="P24" s="9"/>
    </row>
    <row r="25" spans="1:16" ht="15.75">
      <c r="A25" s="29" t="s">
        <v>29</v>
      </c>
      <c r="B25" s="30"/>
      <c r="C25" s="31"/>
      <c r="D25" s="32">
        <f t="shared" ref="D25:M25" si="7">SUM(D26:D26)</f>
        <v>8932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8932</v>
      </c>
      <c r="O25" s="45">
        <f t="shared" si="1"/>
        <v>4.942999446596569</v>
      </c>
      <c r="P25" s="10"/>
    </row>
    <row r="26" spans="1:16">
      <c r="A26" s="13"/>
      <c r="B26" s="39">
        <v>359</v>
      </c>
      <c r="C26" s="21" t="s">
        <v>35</v>
      </c>
      <c r="D26" s="46">
        <v>8932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8932</v>
      </c>
      <c r="O26" s="47">
        <f t="shared" si="1"/>
        <v>4.942999446596569</v>
      </c>
      <c r="P26" s="9"/>
    </row>
    <row r="27" spans="1:16" ht="15.75">
      <c r="A27" s="29" t="s">
        <v>2</v>
      </c>
      <c r="B27" s="30"/>
      <c r="C27" s="31"/>
      <c r="D27" s="32">
        <f t="shared" ref="D27:M27" si="8">SUM(D28:D30)</f>
        <v>64910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1409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66319</v>
      </c>
      <c r="O27" s="45">
        <f t="shared" si="1"/>
        <v>36.701162147205309</v>
      </c>
      <c r="P27" s="10"/>
    </row>
    <row r="28" spans="1:16">
      <c r="A28" s="12"/>
      <c r="B28" s="25">
        <v>361.1</v>
      </c>
      <c r="C28" s="20" t="s">
        <v>36</v>
      </c>
      <c r="D28" s="46">
        <v>2967</v>
      </c>
      <c r="E28" s="46">
        <v>0</v>
      </c>
      <c r="F28" s="46">
        <v>0</v>
      </c>
      <c r="G28" s="46">
        <v>0</v>
      </c>
      <c r="H28" s="46">
        <v>0</v>
      </c>
      <c r="I28" s="46">
        <v>1409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4376</v>
      </c>
      <c r="O28" s="47">
        <f t="shared" si="1"/>
        <v>2.42169341449917</v>
      </c>
      <c r="P28" s="9"/>
    </row>
    <row r="29" spans="1:16">
      <c r="A29" s="12"/>
      <c r="B29" s="25">
        <v>362</v>
      </c>
      <c r="C29" s="20" t="s">
        <v>37</v>
      </c>
      <c r="D29" s="46">
        <v>4200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4200</v>
      </c>
      <c r="O29" s="47">
        <f t="shared" si="1"/>
        <v>2.3242944106253458</v>
      </c>
      <c r="P29" s="9"/>
    </row>
    <row r="30" spans="1:16">
      <c r="A30" s="12"/>
      <c r="B30" s="25">
        <v>369.9</v>
      </c>
      <c r="C30" s="20" t="s">
        <v>40</v>
      </c>
      <c r="D30" s="46">
        <v>57743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57743</v>
      </c>
      <c r="O30" s="47">
        <f t="shared" si="1"/>
        <v>31.955174322080797</v>
      </c>
      <c r="P30" s="9"/>
    </row>
    <row r="31" spans="1:16" ht="15.75">
      <c r="A31" s="29" t="s">
        <v>30</v>
      </c>
      <c r="B31" s="30"/>
      <c r="C31" s="31"/>
      <c r="D31" s="32">
        <f t="shared" ref="D31:M31" si="9">SUM(D32:D32)</f>
        <v>21652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21652</v>
      </c>
      <c r="O31" s="45">
        <f t="shared" si="1"/>
        <v>11.982291090204759</v>
      </c>
      <c r="P31" s="9"/>
    </row>
    <row r="32" spans="1:16" ht="15.75" thickBot="1">
      <c r="A32" s="12"/>
      <c r="B32" s="25">
        <v>381</v>
      </c>
      <c r="C32" s="20" t="s">
        <v>41</v>
      </c>
      <c r="D32" s="46">
        <v>21652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21652</v>
      </c>
      <c r="O32" s="47">
        <f t="shared" si="1"/>
        <v>11.982291090204759</v>
      </c>
      <c r="P32" s="9"/>
    </row>
    <row r="33" spans="1:119" ht="16.5" thickBot="1">
      <c r="A33" s="14" t="s">
        <v>33</v>
      </c>
      <c r="B33" s="23"/>
      <c r="C33" s="22"/>
      <c r="D33" s="15">
        <f t="shared" ref="D33:M33" si="10">SUM(D5,D14,D16,D22,D25,D27,D31)</f>
        <v>787535</v>
      </c>
      <c r="E33" s="15">
        <f t="shared" si="10"/>
        <v>0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937279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1724814</v>
      </c>
      <c r="O33" s="38">
        <f t="shared" si="1"/>
        <v>954.51798561151077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8" t="s">
        <v>82</v>
      </c>
      <c r="M35" s="48"/>
      <c r="N35" s="48"/>
      <c r="O35" s="43">
        <v>1807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60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483397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483397</v>
      </c>
      <c r="O5" s="33">
        <f t="shared" ref="O5:O36" si="1">(N5/O$38)</f>
        <v>265.89493949394938</v>
      </c>
      <c r="P5" s="6"/>
    </row>
    <row r="6" spans="1:133">
      <c r="A6" s="12"/>
      <c r="B6" s="25">
        <v>311</v>
      </c>
      <c r="C6" s="20" t="s">
        <v>1</v>
      </c>
      <c r="D6" s="46">
        <v>189319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189319</v>
      </c>
      <c r="O6" s="47">
        <f t="shared" si="1"/>
        <v>104.13586358635864</v>
      </c>
      <c r="P6" s="9"/>
    </row>
    <row r="7" spans="1:133">
      <c r="A7" s="12"/>
      <c r="B7" s="25">
        <v>312.10000000000002</v>
      </c>
      <c r="C7" s="20" t="s">
        <v>9</v>
      </c>
      <c r="D7" s="46">
        <v>98354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98354</v>
      </c>
      <c r="O7" s="47">
        <f t="shared" si="1"/>
        <v>54.1001100110011</v>
      </c>
      <c r="P7" s="9"/>
    </row>
    <row r="8" spans="1:133">
      <c r="A8" s="12"/>
      <c r="B8" s="25">
        <v>312.41000000000003</v>
      </c>
      <c r="C8" s="20" t="s">
        <v>10</v>
      </c>
      <c r="D8" s="46">
        <v>43145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43145</v>
      </c>
      <c r="O8" s="47">
        <f t="shared" si="1"/>
        <v>23.73212321232123</v>
      </c>
      <c r="P8" s="9"/>
    </row>
    <row r="9" spans="1:133">
      <c r="A9" s="12"/>
      <c r="B9" s="25">
        <v>314.10000000000002</v>
      </c>
      <c r="C9" s="20" t="s">
        <v>11</v>
      </c>
      <c r="D9" s="46">
        <v>51825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51825</v>
      </c>
      <c r="O9" s="47">
        <f t="shared" si="1"/>
        <v>28.506600660066006</v>
      </c>
      <c r="P9" s="9"/>
    </row>
    <row r="10" spans="1:133">
      <c r="A10" s="12"/>
      <c r="B10" s="25">
        <v>314.8</v>
      </c>
      <c r="C10" s="20" t="s">
        <v>13</v>
      </c>
      <c r="D10" s="46">
        <v>36764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36764</v>
      </c>
      <c r="O10" s="47">
        <f t="shared" si="1"/>
        <v>20.222222222222221</v>
      </c>
      <c r="P10" s="9"/>
    </row>
    <row r="11" spans="1:133">
      <c r="A11" s="12"/>
      <c r="B11" s="25">
        <v>315</v>
      </c>
      <c r="C11" s="20" t="s">
        <v>73</v>
      </c>
      <c r="D11" s="46">
        <v>12019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12019</v>
      </c>
      <c r="O11" s="47">
        <f t="shared" si="1"/>
        <v>6.6111111111111107</v>
      </c>
      <c r="P11" s="9"/>
    </row>
    <row r="12" spans="1:133">
      <c r="A12" s="12"/>
      <c r="B12" s="25">
        <v>316</v>
      </c>
      <c r="C12" s="20" t="s">
        <v>74</v>
      </c>
      <c r="D12" s="46">
        <v>2967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2967</v>
      </c>
      <c r="O12" s="47">
        <f t="shared" si="1"/>
        <v>1.6320132013201321</v>
      </c>
      <c r="P12" s="9"/>
    </row>
    <row r="13" spans="1:133">
      <c r="A13" s="12"/>
      <c r="B13" s="25">
        <v>319</v>
      </c>
      <c r="C13" s="20" t="s">
        <v>75</v>
      </c>
      <c r="D13" s="46">
        <v>49004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49004</v>
      </c>
      <c r="O13" s="47">
        <f t="shared" si="1"/>
        <v>26.954895489548957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64829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6" si="4">SUM(D14:M14)</f>
        <v>64829</v>
      </c>
      <c r="O14" s="45">
        <f t="shared" si="1"/>
        <v>35.659515951595161</v>
      </c>
      <c r="P14" s="10"/>
    </row>
    <row r="15" spans="1:133">
      <c r="A15" s="12"/>
      <c r="B15" s="25">
        <v>323.10000000000002</v>
      </c>
      <c r="C15" s="20" t="s">
        <v>16</v>
      </c>
      <c r="D15" s="46">
        <v>64829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64829</v>
      </c>
      <c r="O15" s="47">
        <f t="shared" si="1"/>
        <v>35.659515951595161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SUM(D17:D23)</f>
        <v>85021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632098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717119</v>
      </c>
      <c r="O16" s="45">
        <f t="shared" si="1"/>
        <v>394.45489548954896</v>
      </c>
      <c r="P16" s="10"/>
    </row>
    <row r="17" spans="1:16">
      <c r="A17" s="12"/>
      <c r="B17" s="25">
        <v>331.35</v>
      </c>
      <c r="C17" s="20" t="s">
        <v>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632098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632098</v>
      </c>
      <c r="O17" s="47">
        <f t="shared" si="1"/>
        <v>347.6886688668867</v>
      </c>
      <c r="P17" s="9"/>
    </row>
    <row r="18" spans="1:16">
      <c r="A18" s="12"/>
      <c r="B18" s="25">
        <v>334.9</v>
      </c>
      <c r="C18" s="20" t="s">
        <v>76</v>
      </c>
      <c r="D18" s="46">
        <v>7500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7500</v>
      </c>
      <c r="O18" s="47">
        <f t="shared" si="1"/>
        <v>4.1254125412541258</v>
      </c>
      <c r="P18" s="9"/>
    </row>
    <row r="19" spans="1:16">
      <c r="A19" s="12"/>
      <c r="B19" s="25">
        <v>335.12</v>
      </c>
      <c r="C19" s="20" t="s">
        <v>77</v>
      </c>
      <c r="D19" s="46">
        <v>19788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19788</v>
      </c>
      <c r="O19" s="47">
        <f t="shared" si="1"/>
        <v>10.884488448844884</v>
      </c>
      <c r="P19" s="9"/>
    </row>
    <row r="20" spans="1:16">
      <c r="A20" s="12"/>
      <c r="B20" s="25">
        <v>335.14</v>
      </c>
      <c r="C20" s="20" t="s">
        <v>78</v>
      </c>
      <c r="D20" s="46">
        <v>864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864</v>
      </c>
      <c r="O20" s="47">
        <f t="shared" si="1"/>
        <v>0.47524752475247523</v>
      </c>
      <c r="P20" s="9"/>
    </row>
    <row r="21" spans="1:16">
      <c r="A21" s="12"/>
      <c r="B21" s="25">
        <v>335.18</v>
      </c>
      <c r="C21" s="20" t="s">
        <v>79</v>
      </c>
      <c r="D21" s="46">
        <v>48288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48288</v>
      </c>
      <c r="O21" s="47">
        <f t="shared" si="1"/>
        <v>26.561056105610561</v>
      </c>
      <c r="P21" s="9"/>
    </row>
    <row r="22" spans="1:16">
      <c r="A22" s="12"/>
      <c r="B22" s="25">
        <v>335.49</v>
      </c>
      <c r="C22" s="20" t="s">
        <v>23</v>
      </c>
      <c r="D22" s="46">
        <v>1574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1574</v>
      </c>
      <c r="O22" s="47">
        <f t="shared" si="1"/>
        <v>0.86578657865786579</v>
      </c>
      <c r="P22" s="9"/>
    </row>
    <row r="23" spans="1:16">
      <c r="A23" s="12"/>
      <c r="B23" s="25">
        <v>337.9</v>
      </c>
      <c r="C23" s="20" t="s">
        <v>57</v>
      </c>
      <c r="D23" s="46">
        <v>7007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7007</v>
      </c>
      <c r="O23" s="47">
        <f t="shared" si="1"/>
        <v>3.8542354235423542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SUM(D25:D26)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849268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849268</v>
      </c>
      <c r="O24" s="45">
        <f t="shared" si="1"/>
        <v>467.14411441144114</v>
      </c>
      <c r="P24" s="10"/>
    </row>
    <row r="25" spans="1:16">
      <c r="A25" s="12"/>
      <c r="B25" s="25">
        <v>343.4</v>
      </c>
      <c r="C25" s="20" t="s">
        <v>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123345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123345</v>
      </c>
      <c r="O25" s="47">
        <f t="shared" si="1"/>
        <v>67.846534653465341</v>
      </c>
      <c r="P25" s="9"/>
    </row>
    <row r="26" spans="1:16">
      <c r="A26" s="12"/>
      <c r="B26" s="25">
        <v>343.6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725923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725923</v>
      </c>
      <c r="O26" s="47">
        <f t="shared" si="1"/>
        <v>399.29757975797583</v>
      </c>
      <c r="P26" s="9"/>
    </row>
    <row r="27" spans="1:16" ht="15.75">
      <c r="A27" s="29" t="s">
        <v>29</v>
      </c>
      <c r="B27" s="30"/>
      <c r="C27" s="31"/>
      <c r="D27" s="32">
        <f t="shared" ref="D27:M27" si="7">SUM(D28:D28)</f>
        <v>5604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5604</v>
      </c>
      <c r="O27" s="45">
        <f t="shared" si="1"/>
        <v>3.0825082508250827</v>
      </c>
      <c r="P27" s="10"/>
    </row>
    <row r="28" spans="1:16">
      <c r="A28" s="13"/>
      <c r="B28" s="39">
        <v>359</v>
      </c>
      <c r="C28" s="21" t="s">
        <v>35</v>
      </c>
      <c r="D28" s="46">
        <v>5604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5604</v>
      </c>
      <c r="O28" s="47">
        <f t="shared" si="1"/>
        <v>3.0825082508250827</v>
      </c>
      <c r="P28" s="9"/>
    </row>
    <row r="29" spans="1:16" ht="15.75">
      <c r="A29" s="29" t="s">
        <v>2</v>
      </c>
      <c r="B29" s="30"/>
      <c r="C29" s="31"/>
      <c r="D29" s="32">
        <f t="shared" ref="D29:M29" si="8">SUM(D30:D32)</f>
        <v>28399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970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29369</v>
      </c>
      <c r="O29" s="45">
        <f t="shared" si="1"/>
        <v>16.154565456545654</v>
      </c>
      <c r="P29" s="10"/>
    </row>
    <row r="30" spans="1:16">
      <c r="A30" s="12"/>
      <c r="B30" s="25">
        <v>361.1</v>
      </c>
      <c r="C30" s="20" t="s">
        <v>36</v>
      </c>
      <c r="D30" s="46">
        <v>350</v>
      </c>
      <c r="E30" s="46">
        <v>0</v>
      </c>
      <c r="F30" s="46">
        <v>0</v>
      </c>
      <c r="G30" s="46">
        <v>0</v>
      </c>
      <c r="H30" s="46">
        <v>0</v>
      </c>
      <c r="I30" s="46">
        <v>970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1320</v>
      </c>
      <c r="O30" s="47">
        <f t="shared" si="1"/>
        <v>0.72607260726072609</v>
      </c>
      <c r="P30" s="9"/>
    </row>
    <row r="31" spans="1:16">
      <c r="A31" s="12"/>
      <c r="B31" s="25">
        <v>362</v>
      </c>
      <c r="C31" s="20" t="s">
        <v>37</v>
      </c>
      <c r="D31" s="46">
        <v>4825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4825</v>
      </c>
      <c r="O31" s="47">
        <f t="shared" si="1"/>
        <v>2.6540154015401538</v>
      </c>
      <c r="P31" s="9"/>
    </row>
    <row r="32" spans="1:16">
      <c r="A32" s="12"/>
      <c r="B32" s="25">
        <v>369.9</v>
      </c>
      <c r="C32" s="20" t="s">
        <v>40</v>
      </c>
      <c r="D32" s="46">
        <v>23224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23224</v>
      </c>
      <c r="O32" s="47">
        <f t="shared" si="1"/>
        <v>12.774477447744774</v>
      </c>
      <c r="P32" s="9"/>
    </row>
    <row r="33" spans="1:119" ht="15.75">
      <c r="A33" s="29" t="s">
        <v>30</v>
      </c>
      <c r="B33" s="30"/>
      <c r="C33" s="31"/>
      <c r="D33" s="32">
        <f t="shared" ref="D33:M33" si="9">SUM(D34:D35)</f>
        <v>83247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4"/>
        <v>83247</v>
      </c>
      <c r="O33" s="45">
        <f t="shared" si="1"/>
        <v>45.790429042904293</v>
      </c>
      <c r="P33" s="9"/>
    </row>
    <row r="34" spans="1:119">
      <c r="A34" s="12"/>
      <c r="B34" s="25">
        <v>381</v>
      </c>
      <c r="C34" s="20" t="s">
        <v>41</v>
      </c>
      <c r="D34" s="46">
        <v>32692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32692</v>
      </c>
      <c r="O34" s="47">
        <f t="shared" si="1"/>
        <v>17.982398239823983</v>
      </c>
      <c r="P34" s="9"/>
    </row>
    <row r="35" spans="1:119" ht="15.75" thickBot="1">
      <c r="A35" s="12"/>
      <c r="B35" s="25">
        <v>384</v>
      </c>
      <c r="C35" s="20" t="s">
        <v>58</v>
      </c>
      <c r="D35" s="46">
        <v>50555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50555</v>
      </c>
      <c r="O35" s="47">
        <f t="shared" si="1"/>
        <v>27.808030803080307</v>
      </c>
      <c r="P35" s="9"/>
    </row>
    <row r="36" spans="1:119" ht="16.5" thickBot="1">
      <c r="A36" s="14" t="s">
        <v>33</v>
      </c>
      <c r="B36" s="23"/>
      <c r="C36" s="22"/>
      <c r="D36" s="15">
        <f t="shared" ref="D36:M36" si="10">SUM(D5,D14,D16,D24,D27,D29,D33)</f>
        <v>750497</v>
      </c>
      <c r="E36" s="15">
        <f t="shared" si="10"/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1482336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4"/>
        <v>2232833</v>
      </c>
      <c r="O36" s="38">
        <f t="shared" si="1"/>
        <v>1228.1809680968097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80</v>
      </c>
      <c r="M38" s="48"/>
      <c r="N38" s="48"/>
      <c r="O38" s="43">
        <v>1818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60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433244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433244</v>
      </c>
      <c r="O5" s="33">
        <f t="shared" ref="O5:O33" si="1">(N5/O$35)</f>
        <v>239.36132596685084</v>
      </c>
      <c r="P5" s="6"/>
    </row>
    <row r="6" spans="1:133">
      <c r="A6" s="12"/>
      <c r="B6" s="25">
        <v>311</v>
      </c>
      <c r="C6" s="20" t="s">
        <v>1</v>
      </c>
      <c r="D6" s="46">
        <v>197765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197765</v>
      </c>
      <c r="O6" s="47">
        <f t="shared" si="1"/>
        <v>109.26243093922652</v>
      </c>
      <c r="P6" s="9"/>
    </row>
    <row r="7" spans="1:133">
      <c r="A7" s="12"/>
      <c r="B7" s="25">
        <v>312.10000000000002</v>
      </c>
      <c r="C7" s="20" t="s">
        <v>9</v>
      </c>
      <c r="D7" s="46">
        <v>90764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90764</v>
      </c>
      <c r="O7" s="47">
        <f t="shared" si="1"/>
        <v>50.145856353591164</v>
      </c>
      <c r="P7" s="9"/>
    </row>
    <row r="8" spans="1:133">
      <c r="A8" s="12"/>
      <c r="B8" s="25">
        <v>312.41000000000003</v>
      </c>
      <c r="C8" s="20" t="s">
        <v>10</v>
      </c>
      <c r="D8" s="46">
        <v>43465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43465</v>
      </c>
      <c r="O8" s="47">
        <f t="shared" si="1"/>
        <v>24.013812154696133</v>
      </c>
      <c r="P8" s="9"/>
    </row>
    <row r="9" spans="1:133">
      <c r="A9" s="12"/>
      <c r="B9" s="25">
        <v>314.10000000000002</v>
      </c>
      <c r="C9" s="20" t="s">
        <v>11</v>
      </c>
      <c r="D9" s="46">
        <v>46415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46415</v>
      </c>
      <c r="O9" s="47">
        <f t="shared" si="1"/>
        <v>25.643646408839778</v>
      </c>
      <c r="P9" s="9"/>
    </row>
    <row r="10" spans="1:133">
      <c r="A10" s="12"/>
      <c r="B10" s="25">
        <v>314.8</v>
      </c>
      <c r="C10" s="20" t="s">
        <v>13</v>
      </c>
      <c r="D10" s="46">
        <v>43280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43280</v>
      </c>
      <c r="O10" s="47">
        <f t="shared" si="1"/>
        <v>23.91160220994475</v>
      </c>
      <c r="P10" s="9"/>
    </row>
    <row r="11" spans="1:133">
      <c r="A11" s="12"/>
      <c r="B11" s="25">
        <v>315</v>
      </c>
      <c r="C11" s="20" t="s">
        <v>56</v>
      </c>
      <c r="D11" s="46">
        <v>9751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9751</v>
      </c>
      <c r="O11" s="47">
        <f t="shared" si="1"/>
        <v>5.3872928176795583</v>
      </c>
      <c r="P11" s="9"/>
    </row>
    <row r="12" spans="1:133">
      <c r="A12" s="12"/>
      <c r="B12" s="25">
        <v>316</v>
      </c>
      <c r="C12" s="20" t="s">
        <v>14</v>
      </c>
      <c r="D12" s="46">
        <v>1804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1804</v>
      </c>
      <c r="O12" s="47">
        <f t="shared" si="1"/>
        <v>0.99668508287292823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65278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65278</v>
      </c>
      <c r="O13" s="45">
        <f t="shared" si="1"/>
        <v>36.065193370165744</v>
      </c>
      <c r="P13" s="10"/>
    </row>
    <row r="14" spans="1:133">
      <c r="A14" s="12"/>
      <c r="B14" s="25">
        <v>323.10000000000002</v>
      </c>
      <c r="C14" s="20" t="s">
        <v>16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65278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65278</v>
      </c>
      <c r="O14" s="47">
        <f t="shared" si="1"/>
        <v>36.065193370165744</v>
      </c>
      <c r="P14" s="9"/>
    </row>
    <row r="15" spans="1:133" ht="15.75">
      <c r="A15" s="29" t="s">
        <v>19</v>
      </c>
      <c r="B15" s="30"/>
      <c r="C15" s="31"/>
      <c r="D15" s="32">
        <f t="shared" ref="D15:M15" si="5">SUM(D16:D21)</f>
        <v>76448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2529149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2605597</v>
      </c>
      <c r="O15" s="45">
        <f t="shared" si="1"/>
        <v>1439.5563535911601</v>
      </c>
      <c r="P15" s="10"/>
    </row>
    <row r="16" spans="1:133">
      <c r="A16" s="12"/>
      <c r="B16" s="25">
        <v>331.35</v>
      </c>
      <c r="C16" s="20" t="s">
        <v>62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2485930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2485930</v>
      </c>
      <c r="O16" s="47">
        <f t="shared" si="1"/>
        <v>1373.4419889502763</v>
      </c>
      <c r="P16" s="9"/>
    </row>
    <row r="17" spans="1:16">
      <c r="A17" s="12"/>
      <c r="B17" s="25">
        <v>335.12</v>
      </c>
      <c r="C17" s="20" t="s">
        <v>20</v>
      </c>
      <c r="D17" s="46">
        <v>17407</v>
      </c>
      <c r="E17" s="46">
        <v>0</v>
      </c>
      <c r="F17" s="46">
        <v>0</v>
      </c>
      <c r="G17" s="46">
        <v>0</v>
      </c>
      <c r="H17" s="46">
        <v>0</v>
      </c>
      <c r="I17" s="46">
        <v>43219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60626</v>
      </c>
      <c r="O17" s="47">
        <f t="shared" si="1"/>
        <v>33.495027624309394</v>
      </c>
      <c r="P17" s="9"/>
    </row>
    <row r="18" spans="1:16">
      <c r="A18" s="12"/>
      <c r="B18" s="25">
        <v>335.14</v>
      </c>
      <c r="C18" s="20" t="s">
        <v>21</v>
      </c>
      <c r="D18" s="46">
        <v>891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891</v>
      </c>
      <c r="O18" s="47">
        <f t="shared" si="1"/>
        <v>0.49226519337016572</v>
      </c>
      <c r="P18" s="9"/>
    </row>
    <row r="19" spans="1:16">
      <c r="A19" s="12"/>
      <c r="B19" s="25">
        <v>335.18</v>
      </c>
      <c r="C19" s="20" t="s">
        <v>22</v>
      </c>
      <c r="D19" s="46">
        <v>49637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49637</v>
      </c>
      <c r="O19" s="47">
        <f t="shared" si="1"/>
        <v>27.423756906077347</v>
      </c>
      <c r="P19" s="9"/>
    </row>
    <row r="20" spans="1:16">
      <c r="A20" s="12"/>
      <c r="B20" s="25">
        <v>335.49</v>
      </c>
      <c r="C20" s="20" t="s">
        <v>23</v>
      </c>
      <c r="D20" s="46">
        <v>1506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1506</v>
      </c>
      <c r="O20" s="47">
        <f t="shared" si="1"/>
        <v>0.83204419889502768</v>
      </c>
      <c r="P20" s="9"/>
    </row>
    <row r="21" spans="1:16">
      <c r="A21" s="12"/>
      <c r="B21" s="25">
        <v>337.9</v>
      </c>
      <c r="C21" s="20" t="s">
        <v>57</v>
      </c>
      <c r="D21" s="46">
        <v>7007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7007</v>
      </c>
      <c r="O21" s="47">
        <f t="shared" si="1"/>
        <v>3.8712707182320441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SUM(D23:D24)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839657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839657</v>
      </c>
      <c r="O22" s="45">
        <f t="shared" si="1"/>
        <v>463.89889502762429</v>
      </c>
      <c r="P22" s="10"/>
    </row>
    <row r="23" spans="1:16">
      <c r="A23" s="12"/>
      <c r="B23" s="25">
        <v>343.4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123736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123736</v>
      </c>
      <c r="O23" s="47">
        <f t="shared" si="1"/>
        <v>68.362430939226513</v>
      </c>
      <c r="P23" s="9"/>
    </row>
    <row r="24" spans="1:16">
      <c r="A24" s="12"/>
      <c r="B24" s="25">
        <v>343.6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715921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715921</v>
      </c>
      <c r="O24" s="47">
        <f t="shared" si="1"/>
        <v>395.53646408839779</v>
      </c>
      <c r="P24" s="9"/>
    </row>
    <row r="25" spans="1:16" ht="15.75">
      <c r="A25" s="29" t="s">
        <v>29</v>
      </c>
      <c r="B25" s="30"/>
      <c r="C25" s="31"/>
      <c r="D25" s="32">
        <f t="shared" ref="D25:M25" si="7">SUM(D26:D26)</f>
        <v>5229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5229</v>
      </c>
      <c r="O25" s="45">
        <f t="shared" si="1"/>
        <v>2.8889502762430941</v>
      </c>
      <c r="P25" s="10"/>
    </row>
    <row r="26" spans="1:16">
      <c r="A26" s="13"/>
      <c r="B26" s="39">
        <v>359</v>
      </c>
      <c r="C26" s="21" t="s">
        <v>35</v>
      </c>
      <c r="D26" s="46">
        <v>5229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5229</v>
      </c>
      <c r="O26" s="47">
        <f t="shared" si="1"/>
        <v>2.8889502762430941</v>
      </c>
      <c r="P26" s="9"/>
    </row>
    <row r="27" spans="1:16" ht="15.75">
      <c r="A27" s="29" t="s">
        <v>2</v>
      </c>
      <c r="B27" s="30"/>
      <c r="C27" s="31"/>
      <c r="D27" s="32">
        <f t="shared" ref="D27:M27" si="8">SUM(D28:D30)</f>
        <v>15930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1360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17290</v>
      </c>
      <c r="O27" s="45">
        <f t="shared" si="1"/>
        <v>9.5524861878453038</v>
      </c>
      <c r="P27" s="10"/>
    </row>
    <row r="28" spans="1:16">
      <c r="A28" s="12"/>
      <c r="B28" s="25">
        <v>361.1</v>
      </c>
      <c r="C28" s="20" t="s">
        <v>36</v>
      </c>
      <c r="D28" s="46">
        <v>110</v>
      </c>
      <c r="E28" s="46">
        <v>0</v>
      </c>
      <c r="F28" s="46">
        <v>0</v>
      </c>
      <c r="G28" s="46">
        <v>0</v>
      </c>
      <c r="H28" s="46">
        <v>0</v>
      </c>
      <c r="I28" s="46">
        <v>1360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1470</v>
      </c>
      <c r="O28" s="47">
        <f t="shared" si="1"/>
        <v>0.81215469613259672</v>
      </c>
      <c r="P28" s="9"/>
    </row>
    <row r="29" spans="1:16">
      <c r="A29" s="12"/>
      <c r="B29" s="25">
        <v>362</v>
      </c>
      <c r="C29" s="20" t="s">
        <v>37</v>
      </c>
      <c r="D29" s="46">
        <v>4252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4252</v>
      </c>
      <c r="O29" s="47">
        <f t="shared" si="1"/>
        <v>2.349171270718232</v>
      </c>
      <c r="P29" s="9"/>
    </row>
    <row r="30" spans="1:16">
      <c r="A30" s="12"/>
      <c r="B30" s="25">
        <v>369.9</v>
      </c>
      <c r="C30" s="20" t="s">
        <v>40</v>
      </c>
      <c r="D30" s="46">
        <v>11568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11568</v>
      </c>
      <c r="O30" s="47">
        <f t="shared" si="1"/>
        <v>6.3911602209944753</v>
      </c>
      <c r="P30" s="9"/>
    </row>
    <row r="31" spans="1:16" ht="15.75">
      <c r="A31" s="29" t="s">
        <v>30</v>
      </c>
      <c r="B31" s="30"/>
      <c r="C31" s="31"/>
      <c r="D31" s="32">
        <f t="shared" ref="D31:M31" si="9">SUM(D32:D32)</f>
        <v>21678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21678</v>
      </c>
      <c r="O31" s="45">
        <f t="shared" si="1"/>
        <v>11.976795580110497</v>
      </c>
      <c r="P31" s="9"/>
    </row>
    <row r="32" spans="1:16" ht="15.75" thickBot="1">
      <c r="A32" s="12"/>
      <c r="B32" s="25">
        <v>381</v>
      </c>
      <c r="C32" s="20" t="s">
        <v>41</v>
      </c>
      <c r="D32" s="46">
        <v>21678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21678</v>
      </c>
      <c r="O32" s="47">
        <f t="shared" si="1"/>
        <v>11.976795580110497</v>
      </c>
      <c r="P32" s="9"/>
    </row>
    <row r="33" spans="1:119" ht="16.5" thickBot="1">
      <c r="A33" s="14" t="s">
        <v>33</v>
      </c>
      <c r="B33" s="23"/>
      <c r="C33" s="22"/>
      <c r="D33" s="15">
        <f t="shared" ref="D33:M33" si="10">SUM(D5,D13,D15,D22,D25,D27,D31)</f>
        <v>552529</v>
      </c>
      <c r="E33" s="15">
        <f t="shared" si="10"/>
        <v>0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3435444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3987973</v>
      </c>
      <c r="O33" s="38">
        <f t="shared" si="1"/>
        <v>2203.3000000000002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8" t="s">
        <v>63</v>
      </c>
      <c r="M35" s="48"/>
      <c r="N35" s="48"/>
      <c r="O35" s="43">
        <v>1810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60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478251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478251</v>
      </c>
      <c r="O5" s="33">
        <f t="shared" ref="O5:O34" si="1">(N5/O$36)</f>
        <v>261.76847290640393</v>
      </c>
      <c r="P5" s="6"/>
    </row>
    <row r="6" spans="1:133">
      <c r="A6" s="12"/>
      <c r="B6" s="25">
        <v>311</v>
      </c>
      <c r="C6" s="20" t="s">
        <v>1</v>
      </c>
      <c r="D6" s="46">
        <v>225148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225148</v>
      </c>
      <c r="O6" s="47">
        <f t="shared" si="1"/>
        <v>123.23371647509579</v>
      </c>
      <c r="P6" s="9"/>
    </row>
    <row r="7" spans="1:133">
      <c r="A7" s="12"/>
      <c r="B7" s="25">
        <v>312.10000000000002</v>
      </c>
      <c r="C7" s="20" t="s">
        <v>9</v>
      </c>
      <c r="D7" s="46">
        <v>80045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80045</v>
      </c>
      <c r="O7" s="47">
        <f t="shared" si="1"/>
        <v>43.812260536398469</v>
      </c>
      <c r="P7" s="9"/>
    </row>
    <row r="8" spans="1:133">
      <c r="A8" s="12"/>
      <c r="B8" s="25">
        <v>312.41000000000003</v>
      </c>
      <c r="C8" s="20" t="s">
        <v>10</v>
      </c>
      <c r="D8" s="46">
        <v>42702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42702</v>
      </c>
      <c r="O8" s="47">
        <f t="shared" si="1"/>
        <v>23.372742200328407</v>
      </c>
      <c r="P8" s="9"/>
    </row>
    <row r="9" spans="1:133">
      <c r="A9" s="12"/>
      <c r="B9" s="25">
        <v>314.10000000000002</v>
      </c>
      <c r="C9" s="20" t="s">
        <v>11</v>
      </c>
      <c r="D9" s="46">
        <v>55568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55568</v>
      </c>
      <c r="O9" s="47">
        <f t="shared" si="1"/>
        <v>30.41488779419814</v>
      </c>
      <c r="P9" s="9"/>
    </row>
    <row r="10" spans="1:133">
      <c r="A10" s="12"/>
      <c r="B10" s="25">
        <v>314.8</v>
      </c>
      <c r="C10" s="20" t="s">
        <v>13</v>
      </c>
      <c r="D10" s="46">
        <v>61959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61959</v>
      </c>
      <c r="O10" s="47">
        <f t="shared" si="1"/>
        <v>33.912972085385881</v>
      </c>
      <c r="P10" s="9"/>
    </row>
    <row r="11" spans="1:133">
      <c r="A11" s="12"/>
      <c r="B11" s="25">
        <v>315</v>
      </c>
      <c r="C11" s="20" t="s">
        <v>56</v>
      </c>
      <c r="D11" s="46">
        <v>9456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9456</v>
      </c>
      <c r="O11" s="47">
        <f t="shared" si="1"/>
        <v>5.1756978653530377</v>
      </c>
      <c r="P11" s="9"/>
    </row>
    <row r="12" spans="1:133">
      <c r="A12" s="12"/>
      <c r="B12" s="25">
        <v>316</v>
      </c>
      <c r="C12" s="20" t="s">
        <v>14</v>
      </c>
      <c r="D12" s="46">
        <v>3373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3373</v>
      </c>
      <c r="O12" s="47">
        <f t="shared" si="1"/>
        <v>1.8461959496442255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78086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4" si="4">SUM(D13:M13)</f>
        <v>78086</v>
      </c>
      <c r="O13" s="45">
        <f t="shared" si="1"/>
        <v>42.740010946907496</v>
      </c>
      <c r="P13" s="10"/>
    </row>
    <row r="14" spans="1:133">
      <c r="A14" s="12"/>
      <c r="B14" s="25">
        <v>323.10000000000002</v>
      </c>
      <c r="C14" s="20" t="s">
        <v>16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78086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78086</v>
      </c>
      <c r="O14" s="47">
        <f t="shared" si="1"/>
        <v>42.740010946907496</v>
      </c>
      <c r="P14" s="9"/>
    </row>
    <row r="15" spans="1:133" ht="15.75">
      <c r="A15" s="29" t="s">
        <v>19</v>
      </c>
      <c r="B15" s="30"/>
      <c r="C15" s="31"/>
      <c r="D15" s="32">
        <f t="shared" ref="D15:M15" si="5">SUM(D16:D20)</f>
        <v>63010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41052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104062</v>
      </c>
      <c r="O15" s="45">
        <f t="shared" si="1"/>
        <v>56.957854406130267</v>
      </c>
      <c r="P15" s="10"/>
    </row>
    <row r="16" spans="1:133">
      <c r="A16" s="12"/>
      <c r="B16" s="25">
        <v>335.12</v>
      </c>
      <c r="C16" s="20" t="s">
        <v>20</v>
      </c>
      <c r="D16" s="46">
        <v>16287</v>
      </c>
      <c r="E16" s="46">
        <v>0</v>
      </c>
      <c r="F16" s="46">
        <v>0</v>
      </c>
      <c r="G16" s="46">
        <v>0</v>
      </c>
      <c r="H16" s="46">
        <v>0</v>
      </c>
      <c r="I16" s="46">
        <v>41052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57339</v>
      </c>
      <c r="O16" s="47">
        <f t="shared" si="1"/>
        <v>31.384236453201972</v>
      </c>
      <c r="P16" s="9"/>
    </row>
    <row r="17" spans="1:16">
      <c r="A17" s="12"/>
      <c r="B17" s="25">
        <v>335.14</v>
      </c>
      <c r="C17" s="20" t="s">
        <v>21</v>
      </c>
      <c r="D17" s="46">
        <v>670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670</v>
      </c>
      <c r="O17" s="47">
        <f t="shared" si="1"/>
        <v>0.3667214012041598</v>
      </c>
      <c r="P17" s="9"/>
    </row>
    <row r="18" spans="1:16">
      <c r="A18" s="12"/>
      <c r="B18" s="25">
        <v>335.18</v>
      </c>
      <c r="C18" s="20" t="s">
        <v>22</v>
      </c>
      <c r="D18" s="46">
        <v>38382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38382</v>
      </c>
      <c r="O18" s="47">
        <f t="shared" si="1"/>
        <v>21.008210180623973</v>
      </c>
      <c r="P18" s="9"/>
    </row>
    <row r="19" spans="1:16">
      <c r="A19" s="12"/>
      <c r="B19" s="25">
        <v>335.49</v>
      </c>
      <c r="C19" s="20" t="s">
        <v>23</v>
      </c>
      <c r="D19" s="46">
        <v>664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664</v>
      </c>
      <c r="O19" s="47">
        <f t="shared" si="1"/>
        <v>0.36343732895457032</v>
      </c>
      <c r="P19" s="9"/>
    </row>
    <row r="20" spans="1:16">
      <c r="A20" s="12"/>
      <c r="B20" s="25">
        <v>337.9</v>
      </c>
      <c r="C20" s="20" t="s">
        <v>57</v>
      </c>
      <c r="D20" s="46">
        <v>7007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7007</v>
      </c>
      <c r="O20" s="47">
        <f t="shared" si="1"/>
        <v>3.8352490421455938</v>
      </c>
      <c r="P20" s="9"/>
    </row>
    <row r="21" spans="1:16" ht="15.75">
      <c r="A21" s="29" t="s">
        <v>28</v>
      </c>
      <c r="B21" s="30"/>
      <c r="C21" s="31"/>
      <c r="D21" s="32">
        <f t="shared" ref="D21:M21" si="6">SUM(D22:D23)</f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828449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828449</v>
      </c>
      <c r="O21" s="45">
        <f t="shared" si="1"/>
        <v>453.44772851669404</v>
      </c>
      <c r="P21" s="10"/>
    </row>
    <row r="22" spans="1:16">
      <c r="A22" s="12"/>
      <c r="B22" s="25">
        <v>343.4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123705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123705</v>
      </c>
      <c r="O22" s="47">
        <f t="shared" si="1"/>
        <v>67.709359605911331</v>
      </c>
      <c r="P22" s="9"/>
    </row>
    <row r="23" spans="1:16">
      <c r="A23" s="12"/>
      <c r="B23" s="25">
        <v>343.6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704744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704744</v>
      </c>
      <c r="O23" s="47">
        <f t="shared" si="1"/>
        <v>385.7383689107827</v>
      </c>
      <c r="P23" s="9"/>
    </row>
    <row r="24" spans="1:16" ht="15.75">
      <c r="A24" s="29" t="s">
        <v>29</v>
      </c>
      <c r="B24" s="30"/>
      <c r="C24" s="31"/>
      <c r="D24" s="32">
        <f t="shared" ref="D24:M24" si="7">SUM(D25:D25)</f>
        <v>2045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4"/>
        <v>2045</v>
      </c>
      <c r="O24" s="45">
        <f t="shared" si="1"/>
        <v>1.1193212917350848</v>
      </c>
      <c r="P24" s="10"/>
    </row>
    <row r="25" spans="1:16">
      <c r="A25" s="13"/>
      <c r="B25" s="39">
        <v>359</v>
      </c>
      <c r="C25" s="21" t="s">
        <v>35</v>
      </c>
      <c r="D25" s="46">
        <v>2045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2045</v>
      </c>
      <c r="O25" s="47">
        <f t="shared" si="1"/>
        <v>1.1193212917350848</v>
      </c>
      <c r="P25" s="9"/>
    </row>
    <row r="26" spans="1:16" ht="15.75">
      <c r="A26" s="29" t="s">
        <v>2</v>
      </c>
      <c r="B26" s="30"/>
      <c r="C26" s="31"/>
      <c r="D26" s="32">
        <f t="shared" ref="D26:M26" si="8">SUM(D27:D29)</f>
        <v>22749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1557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4"/>
        <v>24306</v>
      </c>
      <c r="O26" s="45">
        <f t="shared" si="1"/>
        <v>13.303776683087028</v>
      </c>
      <c r="P26" s="10"/>
    </row>
    <row r="27" spans="1:16">
      <c r="A27" s="12"/>
      <c r="B27" s="25">
        <v>361.1</v>
      </c>
      <c r="C27" s="20" t="s">
        <v>36</v>
      </c>
      <c r="D27" s="46">
        <v>140</v>
      </c>
      <c r="E27" s="46">
        <v>0</v>
      </c>
      <c r="F27" s="46">
        <v>0</v>
      </c>
      <c r="G27" s="46">
        <v>0</v>
      </c>
      <c r="H27" s="46">
        <v>0</v>
      </c>
      <c r="I27" s="46">
        <v>1557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1697</v>
      </c>
      <c r="O27" s="47">
        <f t="shared" si="1"/>
        <v>0.92884510125889441</v>
      </c>
      <c r="P27" s="9"/>
    </row>
    <row r="28" spans="1:16">
      <c r="A28" s="12"/>
      <c r="B28" s="25">
        <v>362</v>
      </c>
      <c r="C28" s="20" t="s">
        <v>37</v>
      </c>
      <c r="D28" s="46">
        <v>3700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3700</v>
      </c>
      <c r="O28" s="47">
        <f t="shared" si="1"/>
        <v>2.0251778872468527</v>
      </c>
      <c r="P28" s="9"/>
    </row>
    <row r="29" spans="1:16">
      <c r="A29" s="12"/>
      <c r="B29" s="25">
        <v>369.9</v>
      </c>
      <c r="C29" s="20" t="s">
        <v>40</v>
      </c>
      <c r="D29" s="46">
        <v>18909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18909</v>
      </c>
      <c r="O29" s="47">
        <f t="shared" si="1"/>
        <v>10.349753694581281</v>
      </c>
      <c r="P29" s="9"/>
    </row>
    <row r="30" spans="1:16" ht="15.75">
      <c r="A30" s="29" t="s">
        <v>30</v>
      </c>
      <c r="B30" s="30"/>
      <c r="C30" s="31"/>
      <c r="D30" s="32">
        <f t="shared" ref="D30:M30" si="9">SUM(D31:D33)</f>
        <v>29136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23237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4"/>
        <v>52373</v>
      </c>
      <c r="O30" s="45">
        <f t="shared" si="1"/>
        <v>28.666119321291735</v>
      </c>
      <c r="P30" s="9"/>
    </row>
    <row r="31" spans="1:16">
      <c r="A31" s="12"/>
      <c r="B31" s="25">
        <v>381</v>
      </c>
      <c r="C31" s="20" t="s">
        <v>41</v>
      </c>
      <c r="D31" s="46">
        <v>14223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14223</v>
      </c>
      <c r="O31" s="47">
        <f t="shared" si="1"/>
        <v>7.7848932676518885</v>
      </c>
      <c r="P31" s="9"/>
    </row>
    <row r="32" spans="1:16">
      <c r="A32" s="12"/>
      <c r="B32" s="25">
        <v>384</v>
      </c>
      <c r="C32" s="20" t="s">
        <v>58</v>
      </c>
      <c r="D32" s="46">
        <v>14913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14913</v>
      </c>
      <c r="O32" s="47">
        <f t="shared" si="1"/>
        <v>8.1625615763546797</v>
      </c>
      <c r="P32" s="9"/>
    </row>
    <row r="33" spans="1:119" ht="15.75" thickBot="1">
      <c r="A33" s="12"/>
      <c r="B33" s="25">
        <v>389.2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23237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23237</v>
      </c>
      <c r="O33" s="47">
        <f t="shared" si="1"/>
        <v>12.718664477285166</v>
      </c>
      <c r="P33" s="9"/>
    </row>
    <row r="34" spans="1:119" ht="16.5" thickBot="1">
      <c r="A34" s="14" t="s">
        <v>33</v>
      </c>
      <c r="B34" s="23"/>
      <c r="C34" s="22"/>
      <c r="D34" s="15">
        <f t="shared" ref="D34:M34" si="10">SUM(D5,D13,D15,D21,D24,D26,D30)</f>
        <v>595191</v>
      </c>
      <c r="E34" s="15">
        <f t="shared" si="10"/>
        <v>0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972381</v>
      </c>
      <c r="J34" s="15">
        <f t="shared" si="10"/>
        <v>0</v>
      </c>
      <c r="K34" s="15">
        <f t="shared" si="10"/>
        <v>0</v>
      </c>
      <c r="L34" s="15">
        <f t="shared" si="10"/>
        <v>0</v>
      </c>
      <c r="M34" s="15">
        <f t="shared" si="10"/>
        <v>0</v>
      </c>
      <c r="N34" s="15">
        <f t="shared" si="4"/>
        <v>1567572</v>
      </c>
      <c r="O34" s="38">
        <f t="shared" si="1"/>
        <v>858.00328407224958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8" t="s">
        <v>59</v>
      </c>
      <c r="M36" s="48"/>
      <c r="N36" s="48"/>
      <c r="O36" s="43">
        <v>1827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customHeight="1" thickBot="1">
      <c r="A38" s="52" t="s">
        <v>60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467481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467481</v>
      </c>
      <c r="O5" s="33">
        <f t="shared" ref="O5:O32" si="1">(N5/O$34)</f>
        <v>255.87356321839081</v>
      </c>
      <c r="P5" s="6"/>
    </row>
    <row r="6" spans="1:133">
      <c r="A6" s="12"/>
      <c r="B6" s="25">
        <v>311</v>
      </c>
      <c r="C6" s="20" t="s">
        <v>1</v>
      </c>
      <c r="D6" s="46">
        <v>236515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236515</v>
      </c>
      <c r="O6" s="47">
        <f t="shared" si="1"/>
        <v>129.45539135194306</v>
      </c>
      <c r="P6" s="9"/>
    </row>
    <row r="7" spans="1:133">
      <c r="A7" s="12"/>
      <c r="B7" s="25">
        <v>312.10000000000002</v>
      </c>
      <c r="C7" s="20" t="s">
        <v>9</v>
      </c>
      <c r="D7" s="46">
        <v>77704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77704</v>
      </c>
      <c r="O7" s="47">
        <f t="shared" si="1"/>
        <v>42.530925013683635</v>
      </c>
      <c r="P7" s="9"/>
    </row>
    <row r="8" spans="1:133">
      <c r="A8" s="12"/>
      <c r="B8" s="25">
        <v>312.41000000000003</v>
      </c>
      <c r="C8" s="20" t="s">
        <v>10</v>
      </c>
      <c r="D8" s="46">
        <v>44254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44254</v>
      </c>
      <c r="O8" s="47">
        <f t="shared" si="1"/>
        <v>24.222222222222221</v>
      </c>
      <c r="P8" s="9"/>
    </row>
    <row r="9" spans="1:133">
      <c r="A9" s="12"/>
      <c r="B9" s="25">
        <v>314.10000000000002</v>
      </c>
      <c r="C9" s="20" t="s">
        <v>11</v>
      </c>
      <c r="D9" s="46">
        <v>53532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53532</v>
      </c>
      <c r="O9" s="47">
        <f t="shared" si="1"/>
        <v>29.300492610837438</v>
      </c>
      <c r="P9" s="9"/>
    </row>
    <row r="10" spans="1:133">
      <c r="A10" s="12"/>
      <c r="B10" s="25">
        <v>314.2</v>
      </c>
      <c r="C10" s="20" t="s">
        <v>12</v>
      </c>
      <c r="D10" s="46">
        <v>9283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9283</v>
      </c>
      <c r="O10" s="47">
        <f t="shared" si="1"/>
        <v>5.0810071154898742</v>
      </c>
      <c r="P10" s="9"/>
    </row>
    <row r="11" spans="1:133">
      <c r="A11" s="12"/>
      <c r="B11" s="25">
        <v>314.8</v>
      </c>
      <c r="C11" s="20" t="s">
        <v>13</v>
      </c>
      <c r="D11" s="46">
        <v>43566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43566</v>
      </c>
      <c r="O11" s="47">
        <f t="shared" si="1"/>
        <v>23.845648604269293</v>
      </c>
      <c r="P11" s="9"/>
    </row>
    <row r="12" spans="1:133">
      <c r="A12" s="12"/>
      <c r="B12" s="25">
        <v>316</v>
      </c>
      <c r="C12" s="20" t="s">
        <v>14</v>
      </c>
      <c r="D12" s="46">
        <v>2627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2627</v>
      </c>
      <c r="O12" s="47">
        <f t="shared" si="1"/>
        <v>1.4378762999452654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83296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83296</v>
      </c>
      <c r="O13" s="45">
        <f t="shared" si="1"/>
        <v>45.59168035030104</v>
      </c>
      <c r="P13" s="10"/>
    </row>
    <row r="14" spans="1:133">
      <c r="A14" s="12"/>
      <c r="B14" s="25">
        <v>323.10000000000002</v>
      </c>
      <c r="C14" s="20" t="s">
        <v>16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83296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83296</v>
      </c>
      <c r="O14" s="47">
        <f t="shared" si="1"/>
        <v>45.59168035030104</v>
      </c>
      <c r="P14" s="9"/>
    </row>
    <row r="15" spans="1:133" ht="15.75">
      <c r="A15" s="29" t="s">
        <v>19</v>
      </c>
      <c r="B15" s="30"/>
      <c r="C15" s="31"/>
      <c r="D15" s="32">
        <f t="shared" ref="D15:M15" si="5">SUM(D16:D19)</f>
        <v>56655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39000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95655</v>
      </c>
      <c r="O15" s="45">
        <f t="shared" si="1"/>
        <v>52.356321839080458</v>
      </c>
      <c r="P15" s="10"/>
    </row>
    <row r="16" spans="1:133">
      <c r="A16" s="12"/>
      <c r="B16" s="25">
        <v>335.12</v>
      </c>
      <c r="C16" s="20" t="s">
        <v>20</v>
      </c>
      <c r="D16" s="46">
        <v>15541</v>
      </c>
      <c r="E16" s="46">
        <v>0</v>
      </c>
      <c r="F16" s="46">
        <v>0</v>
      </c>
      <c r="G16" s="46">
        <v>0</v>
      </c>
      <c r="H16" s="46">
        <v>0</v>
      </c>
      <c r="I16" s="46">
        <v>39000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54541</v>
      </c>
      <c r="O16" s="47">
        <f t="shared" si="1"/>
        <v>29.852764094143403</v>
      </c>
      <c r="P16" s="9"/>
    </row>
    <row r="17" spans="1:119">
      <c r="A17" s="12"/>
      <c r="B17" s="25">
        <v>335.14</v>
      </c>
      <c r="C17" s="20" t="s">
        <v>21</v>
      </c>
      <c r="D17" s="46">
        <v>897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897</v>
      </c>
      <c r="O17" s="47">
        <f t="shared" si="1"/>
        <v>0.49096880131362891</v>
      </c>
      <c r="P17" s="9"/>
    </row>
    <row r="18" spans="1:119">
      <c r="A18" s="12"/>
      <c r="B18" s="25">
        <v>335.18</v>
      </c>
      <c r="C18" s="20" t="s">
        <v>22</v>
      </c>
      <c r="D18" s="46">
        <v>39552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39552</v>
      </c>
      <c r="O18" s="47">
        <f t="shared" si="1"/>
        <v>21.648604269293923</v>
      </c>
      <c r="P18" s="9"/>
    </row>
    <row r="19" spans="1:119">
      <c r="A19" s="12"/>
      <c r="B19" s="25">
        <v>335.49</v>
      </c>
      <c r="C19" s="20" t="s">
        <v>23</v>
      </c>
      <c r="D19" s="46">
        <v>665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665</v>
      </c>
      <c r="O19" s="47">
        <f t="shared" si="1"/>
        <v>0.36398467432950193</v>
      </c>
      <c r="P19" s="9"/>
    </row>
    <row r="20" spans="1:119" ht="15.75">
      <c r="A20" s="29" t="s">
        <v>28</v>
      </c>
      <c r="B20" s="30"/>
      <c r="C20" s="31"/>
      <c r="D20" s="32">
        <f t="shared" ref="D20:M20" si="6">SUM(D21:D22)</f>
        <v>0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836787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4"/>
        <v>836787</v>
      </c>
      <c r="O20" s="45">
        <f t="shared" si="1"/>
        <v>458.01149425287355</v>
      </c>
      <c r="P20" s="10"/>
    </row>
    <row r="21" spans="1:119">
      <c r="A21" s="12"/>
      <c r="B21" s="25">
        <v>343.4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122431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122431</v>
      </c>
      <c r="O21" s="47">
        <f t="shared" si="1"/>
        <v>67.012041598248501</v>
      </c>
      <c r="P21" s="9"/>
    </row>
    <row r="22" spans="1:119">
      <c r="A22" s="12"/>
      <c r="B22" s="25">
        <v>343.6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714356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714356</v>
      </c>
      <c r="O22" s="47">
        <f t="shared" si="1"/>
        <v>390.99945265462509</v>
      </c>
      <c r="P22" s="9"/>
    </row>
    <row r="23" spans="1:119" ht="15.75">
      <c r="A23" s="29" t="s">
        <v>29</v>
      </c>
      <c r="B23" s="30"/>
      <c r="C23" s="31"/>
      <c r="D23" s="32">
        <f t="shared" ref="D23:M23" si="7">SUM(D24:D24)</f>
        <v>22229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4"/>
        <v>22229</v>
      </c>
      <c r="O23" s="45">
        <f t="shared" si="1"/>
        <v>12.166940339354133</v>
      </c>
      <c r="P23" s="10"/>
    </row>
    <row r="24" spans="1:119">
      <c r="A24" s="13"/>
      <c r="B24" s="39">
        <v>359</v>
      </c>
      <c r="C24" s="21" t="s">
        <v>35</v>
      </c>
      <c r="D24" s="46">
        <v>22229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22229</v>
      </c>
      <c r="O24" s="47">
        <f t="shared" si="1"/>
        <v>12.166940339354133</v>
      </c>
      <c r="P24" s="9"/>
    </row>
    <row r="25" spans="1:119" ht="15.75">
      <c r="A25" s="29" t="s">
        <v>2</v>
      </c>
      <c r="B25" s="30"/>
      <c r="C25" s="31"/>
      <c r="D25" s="32">
        <f t="shared" ref="D25:M25" si="8">SUM(D26:D28)</f>
        <v>50271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1495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4"/>
        <v>51766</v>
      </c>
      <c r="O25" s="45">
        <f t="shared" si="1"/>
        <v>28.333880678708265</v>
      </c>
      <c r="P25" s="10"/>
    </row>
    <row r="26" spans="1:119">
      <c r="A26" s="12"/>
      <c r="B26" s="25">
        <v>361.1</v>
      </c>
      <c r="C26" s="20" t="s">
        <v>36</v>
      </c>
      <c r="D26" s="46">
        <v>147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147</v>
      </c>
      <c r="O26" s="47">
        <f t="shared" si="1"/>
        <v>8.0459770114942528E-2</v>
      </c>
      <c r="P26" s="9"/>
    </row>
    <row r="27" spans="1:119">
      <c r="A27" s="12"/>
      <c r="B27" s="25">
        <v>362</v>
      </c>
      <c r="C27" s="20" t="s">
        <v>37</v>
      </c>
      <c r="D27" s="46">
        <v>5520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5520</v>
      </c>
      <c r="O27" s="47">
        <f t="shared" si="1"/>
        <v>3.0213464696223316</v>
      </c>
      <c r="P27" s="9"/>
    </row>
    <row r="28" spans="1:119">
      <c r="A28" s="12"/>
      <c r="B28" s="25">
        <v>369.9</v>
      </c>
      <c r="C28" s="20" t="s">
        <v>40</v>
      </c>
      <c r="D28" s="46">
        <v>44604</v>
      </c>
      <c r="E28" s="46">
        <v>0</v>
      </c>
      <c r="F28" s="46">
        <v>0</v>
      </c>
      <c r="G28" s="46">
        <v>0</v>
      </c>
      <c r="H28" s="46">
        <v>0</v>
      </c>
      <c r="I28" s="46">
        <v>1495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46099</v>
      </c>
      <c r="O28" s="47">
        <f t="shared" si="1"/>
        <v>25.23207443897099</v>
      </c>
      <c r="P28" s="9"/>
    </row>
    <row r="29" spans="1:119" ht="15.75">
      <c r="A29" s="29" t="s">
        <v>30</v>
      </c>
      <c r="B29" s="30"/>
      <c r="C29" s="31"/>
      <c r="D29" s="32">
        <f t="shared" ref="D29:M29" si="9">SUM(D30:D31)</f>
        <v>16503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2177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4"/>
        <v>18680</v>
      </c>
      <c r="O29" s="45">
        <f t="shared" si="1"/>
        <v>10.224411603721949</v>
      </c>
      <c r="P29" s="9"/>
    </row>
    <row r="30" spans="1:119">
      <c r="A30" s="12"/>
      <c r="B30" s="25">
        <v>381</v>
      </c>
      <c r="C30" s="20" t="s">
        <v>41</v>
      </c>
      <c r="D30" s="46">
        <v>16503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16503</v>
      </c>
      <c r="O30" s="47">
        <f t="shared" si="1"/>
        <v>9.0328407224958944</v>
      </c>
      <c r="P30" s="9"/>
    </row>
    <row r="31" spans="1:119" ht="15.75" thickBot="1">
      <c r="A31" s="12"/>
      <c r="B31" s="25">
        <v>389.1</v>
      </c>
      <c r="C31" s="20" t="s">
        <v>53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2177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2177</v>
      </c>
      <c r="O31" s="47">
        <f t="shared" si="1"/>
        <v>1.1915708812260537</v>
      </c>
      <c r="P31" s="9"/>
    </row>
    <row r="32" spans="1:119" ht="16.5" thickBot="1">
      <c r="A32" s="14" t="s">
        <v>33</v>
      </c>
      <c r="B32" s="23"/>
      <c r="C32" s="22"/>
      <c r="D32" s="15">
        <f t="shared" ref="D32:M32" si="10">SUM(D5,D13,D15,D20,D23,D25,D29)</f>
        <v>613139</v>
      </c>
      <c r="E32" s="15">
        <f t="shared" si="10"/>
        <v>0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962755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1575894</v>
      </c>
      <c r="O32" s="38">
        <f t="shared" si="1"/>
        <v>862.55829228243022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54</v>
      </c>
      <c r="M34" s="48"/>
      <c r="N34" s="48"/>
      <c r="O34" s="43">
        <v>1827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thickBot="1">
      <c r="A36" s="52" t="s">
        <v>60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470947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470947</v>
      </c>
      <c r="O5" s="33">
        <f t="shared" ref="O5:O37" si="1">(N5/O$39)</f>
        <v>290.88758492896852</v>
      </c>
      <c r="P5" s="6"/>
    </row>
    <row r="6" spans="1:133">
      <c r="A6" s="12"/>
      <c r="B6" s="25">
        <v>311</v>
      </c>
      <c r="C6" s="20" t="s">
        <v>1</v>
      </c>
      <c r="D6" s="46">
        <v>235852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235852</v>
      </c>
      <c r="O6" s="47">
        <f t="shared" si="1"/>
        <v>145.67757875231624</v>
      </c>
      <c r="P6" s="9"/>
    </row>
    <row r="7" spans="1:133">
      <c r="A7" s="12"/>
      <c r="B7" s="25">
        <v>312.10000000000002</v>
      </c>
      <c r="C7" s="20" t="s">
        <v>9</v>
      </c>
      <c r="D7" s="46">
        <v>83190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83190</v>
      </c>
      <c r="O7" s="47">
        <f t="shared" si="1"/>
        <v>51.383570105003088</v>
      </c>
      <c r="P7" s="9"/>
    </row>
    <row r="8" spans="1:133">
      <c r="A8" s="12"/>
      <c r="B8" s="25">
        <v>312.41000000000003</v>
      </c>
      <c r="C8" s="20" t="s">
        <v>10</v>
      </c>
      <c r="D8" s="46">
        <v>53164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53164</v>
      </c>
      <c r="O8" s="47">
        <f t="shared" si="1"/>
        <v>32.837554045707229</v>
      </c>
      <c r="P8" s="9"/>
    </row>
    <row r="9" spans="1:133">
      <c r="A9" s="12"/>
      <c r="B9" s="25">
        <v>314.10000000000002</v>
      </c>
      <c r="C9" s="20" t="s">
        <v>11</v>
      </c>
      <c r="D9" s="46">
        <v>45833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45833</v>
      </c>
      <c r="O9" s="47">
        <f t="shared" si="1"/>
        <v>28.309450277949352</v>
      </c>
      <c r="P9" s="9"/>
    </row>
    <row r="10" spans="1:133">
      <c r="A10" s="12"/>
      <c r="B10" s="25">
        <v>314.2</v>
      </c>
      <c r="C10" s="20" t="s">
        <v>12</v>
      </c>
      <c r="D10" s="46">
        <v>9923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9923</v>
      </c>
      <c r="O10" s="47">
        <f t="shared" si="1"/>
        <v>6.1290920321185913</v>
      </c>
      <c r="P10" s="9"/>
    </row>
    <row r="11" spans="1:133">
      <c r="A11" s="12"/>
      <c r="B11" s="25">
        <v>314.8</v>
      </c>
      <c r="C11" s="20" t="s">
        <v>13</v>
      </c>
      <c r="D11" s="46">
        <v>39452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39452</v>
      </c>
      <c r="O11" s="47">
        <f t="shared" si="1"/>
        <v>24.368128474366895</v>
      </c>
      <c r="P11" s="9"/>
    </row>
    <row r="12" spans="1:133">
      <c r="A12" s="12"/>
      <c r="B12" s="25">
        <v>316</v>
      </c>
      <c r="C12" s="20" t="s">
        <v>14</v>
      </c>
      <c r="D12" s="46">
        <v>3533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3533</v>
      </c>
      <c r="O12" s="47">
        <f t="shared" si="1"/>
        <v>2.1822112415071033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71678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71678</v>
      </c>
      <c r="O13" s="45">
        <f t="shared" si="1"/>
        <v>44.273008029647933</v>
      </c>
      <c r="P13" s="10"/>
    </row>
    <row r="14" spans="1:133">
      <c r="A14" s="12"/>
      <c r="B14" s="25">
        <v>323.10000000000002</v>
      </c>
      <c r="C14" s="20" t="s">
        <v>16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71678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71678</v>
      </c>
      <c r="O14" s="47">
        <f t="shared" si="1"/>
        <v>44.273008029647933</v>
      </c>
      <c r="P14" s="9"/>
    </row>
    <row r="15" spans="1:133" ht="15.75">
      <c r="A15" s="29" t="s">
        <v>19</v>
      </c>
      <c r="B15" s="30"/>
      <c r="C15" s="31"/>
      <c r="D15" s="32">
        <f t="shared" ref="D15:M15" si="5">SUM(D16:D21)</f>
        <v>999648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38944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1038592</v>
      </c>
      <c r="O15" s="45">
        <f t="shared" si="1"/>
        <v>641.5021618282891</v>
      </c>
      <c r="P15" s="10"/>
    </row>
    <row r="16" spans="1:133">
      <c r="A16" s="12"/>
      <c r="B16" s="25">
        <v>331.1</v>
      </c>
      <c r="C16" s="20" t="s">
        <v>17</v>
      </c>
      <c r="D16" s="46">
        <v>641040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641040</v>
      </c>
      <c r="O16" s="47">
        <f t="shared" si="1"/>
        <v>395.94811612106241</v>
      </c>
      <c r="P16" s="9"/>
    </row>
    <row r="17" spans="1:16">
      <c r="A17" s="12"/>
      <c r="B17" s="25">
        <v>331.2</v>
      </c>
      <c r="C17" s="20" t="s">
        <v>18</v>
      </c>
      <c r="D17" s="46">
        <v>299454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299454</v>
      </c>
      <c r="O17" s="47">
        <f t="shared" si="1"/>
        <v>184.96232242124768</v>
      </c>
      <c r="P17" s="9"/>
    </row>
    <row r="18" spans="1:16">
      <c r="A18" s="12"/>
      <c r="B18" s="25">
        <v>335.12</v>
      </c>
      <c r="C18" s="20" t="s">
        <v>20</v>
      </c>
      <c r="D18" s="46">
        <v>15748</v>
      </c>
      <c r="E18" s="46">
        <v>0</v>
      </c>
      <c r="F18" s="46">
        <v>0</v>
      </c>
      <c r="G18" s="46">
        <v>0</v>
      </c>
      <c r="H18" s="46">
        <v>0</v>
      </c>
      <c r="I18" s="46">
        <v>38944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54692</v>
      </c>
      <c r="O18" s="47">
        <f t="shared" si="1"/>
        <v>33.781346510191476</v>
      </c>
      <c r="P18" s="9"/>
    </row>
    <row r="19" spans="1:16">
      <c r="A19" s="12"/>
      <c r="B19" s="25">
        <v>335.14</v>
      </c>
      <c r="C19" s="20" t="s">
        <v>21</v>
      </c>
      <c r="D19" s="46">
        <v>785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785</v>
      </c>
      <c r="O19" s="47">
        <f t="shared" si="1"/>
        <v>0.48486720197652872</v>
      </c>
      <c r="P19" s="9"/>
    </row>
    <row r="20" spans="1:16">
      <c r="A20" s="12"/>
      <c r="B20" s="25">
        <v>335.18</v>
      </c>
      <c r="C20" s="20" t="s">
        <v>22</v>
      </c>
      <c r="D20" s="46">
        <v>42040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42040</v>
      </c>
      <c r="O20" s="47">
        <f t="shared" si="1"/>
        <v>25.966646077825818</v>
      </c>
      <c r="P20" s="9"/>
    </row>
    <row r="21" spans="1:16">
      <c r="A21" s="12"/>
      <c r="B21" s="25">
        <v>335.49</v>
      </c>
      <c r="C21" s="20" t="s">
        <v>23</v>
      </c>
      <c r="D21" s="46">
        <v>581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581</v>
      </c>
      <c r="O21" s="47">
        <f t="shared" si="1"/>
        <v>0.35886349598517603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SUM(D23:D24)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792533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792533</v>
      </c>
      <c r="O22" s="45">
        <f t="shared" si="1"/>
        <v>489.52007411982703</v>
      </c>
      <c r="P22" s="10"/>
    </row>
    <row r="23" spans="1:16">
      <c r="A23" s="12"/>
      <c r="B23" s="25">
        <v>343.4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122359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122359</v>
      </c>
      <c r="O23" s="47">
        <f t="shared" si="1"/>
        <v>75.576899320568259</v>
      </c>
      <c r="P23" s="9"/>
    </row>
    <row r="24" spans="1:16">
      <c r="A24" s="12"/>
      <c r="B24" s="25">
        <v>343.6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670174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670174</v>
      </c>
      <c r="O24" s="47">
        <f t="shared" si="1"/>
        <v>413.94317479925883</v>
      </c>
      <c r="P24" s="9"/>
    </row>
    <row r="25" spans="1:16" ht="15.75">
      <c r="A25" s="29" t="s">
        <v>29</v>
      </c>
      <c r="B25" s="30"/>
      <c r="C25" s="31"/>
      <c r="D25" s="32">
        <f t="shared" ref="D25:M25" si="7">SUM(D26:D26)</f>
        <v>25061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25061</v>
      </c>
      <c r="O25" s="45">
        <f t="shared" si="1"/>
        <v>15.479308214947498</v>
      </c>
      <c r="P25" s="10"/>
    </row>
    <row r="26" spans="1:16">
      <c r="A26" s="13"/>
      <c r="B26" s="39">
        <v>359</v>
      </c>
      <c r="C26" s="21" t="s">
        <v>35</v>
      </c>
      <c r="D26" s="46">
        <v>25061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25061</v>
      </c>
      <c r="O26" s="47">
        <f t="shared" si="1"/>
        <v>15.479308214947498</v>
      </c>
      <c r="P26" s="9"/>
    </row>
    <row r="27" spans="1:16" ht="15.75">
      <c r="A27" s="29" t="s">
        <v>2</v>
      </c>
      <c r="B27" s="30"/>
      <c r="C27" s="31"/>
      <c r="D27" s="32">
        <f t="shared" ref="D27:M27" si="8">SUM(D28:D32)</f>
        <v>285514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2027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287541</v>
      </c>
      <c r="O27" s="45">
        <f t="shared" si="1"/>
        <v>177.60407659048795</v>
      </c>
      <c r="P27" s="10"/>
    </row>
    <row r="28" spans="1:16">
      <c r="A28" s="12"/>
      <c r="B28" s="25">
        <v>361.1</v>
      </c>
      <c r="C28" s="20" t="s">
        <v>36</v>
      </c>
      <c r="D28" s="46">
        <v>733</v>
      </c>
      <c r="E28" s="46">
        <v>0</v>
      </c>
      <c r="F28" s="46">
        <v>0</v>
      </c>
      <c r="G28" s="46">
        <v>0</v>
      </c>
      <c r="H28" s="46">
        <v>0</v>
      </c>
      <c r="I28" s="46">
        <v>2027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2760</v>
      </c>
      <c r="O28" s="47">
        <f t="shared" si="1"/>
        <v>1.7047560222359481</v>
      </c>
      <c r="P28" s="9"/>
    </row>
    <row r="29" spans="1:16">
      <c r="A29" s="12"/>
      <c r="B29" s="25">
        <v>362</v>
      </c>
      <c r="C29" s="20" t="s">
        <v>37</v>
      </c>
      <c r="D29" s="46">
        <v>2950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2950</v>
      </c>
      <c r="O29" s="47">
        <f t="shared" si="1"/>
        <v>1.8221124150710315</v>
      </c>
      <c r="P29" s="9"/>
    </row>
    <row r="30" spans="1:16">
      <c r="A30" s="12"/>
      <c r="B30" s="25">
        <v>364</v>
      </c>
      <c r="C30" s="20" t="s">
        <v>38</v>
      </c>
      <c r="D30" s="46">
        <v>15250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15250</v>
      </c>
      <c r="O30" s="47">
        <f t="shared" si="1"/>
        <v>9.4193946880790609</v>
      </c>
      <c r="P30" s="9"/>
    </row>
    <row r="31" spans="1:16">
      <c r="A31" s="12"/>
      <c r="B31" s="25">
        <v>369.3</v>
      </c>
      <c r="C31" s="20" t="s">
        <v>39</v>
      </c>
      <c r="D31" s="46">
        <v>241000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241000</v>
      </c>
      <c r="O31" s="47">
        <f t="shared" si="1"/>
        <v>148.85731933292155</v>
      </c>
      <c r="P31" s="9"/>
    </row>
    <row r="32" spans="1:16">
      <c r="A32" s="12"/>
      <c r="B32" s="25">
        <v>369.9</v>
      </c>
      <c r="C32" s="20" t="s">
        <v>40</v>
      </c>
      <c r="D32" s="46">
        <v>25581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25581</v>
      </c>
      <c r="O32" s="47">
        <f t="shared" si="1"/>
        <v>15.800494132180358</v>
      </c>
      <c r="P32" s="9"/>
    </row>
    <row r="33" spans="1:119" ht="15.75">
      <c r="A33" s="29" t="s">
        <v>30</v>
      </c>
      <c r="B33" s="30"/>
      <c r="C33" s="31"/>
      <c r="D33" s="32">
        <f t="shared" ref="D33:M33" si="9">SUM(D34:D36)</f>
        <v>18160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1013438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4"/>
        <v>1031598</v>
      </c>
      <c r="O33" s="45">
        <f t="shared" si="1"/>
        <v>637.18221124150705</v>
      </c>
      <c r="P33" s="9"/>
    </row>
    <row r="34" spans="1:119">
      <c r="A34" s="12"/>
      <c r="B34" s="25">
        <v>381</v>
      </c>
      <c r="C34" s="20" t="s">
        <v>41</v>
      </c>
      <c r="D34" s="46">
        <v>18160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18160</v>
      </c>
      <c r="O34" s="47">
        <f t="shared" si="1"/>
        <v>11.21680049413218</v>
      </c>
      <c r="P34" s="9"/>
    </row>
    <row r="35" spans="1:119">
      <c r="A35" s="12"/>
      <c r="B35" s="25">
        <v>389.2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705691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705691</v>
      </c>
      <c r="O35" s="47">
        <f t="shared" si="1"/>
        <v>435.88079061148858</v>
      </c>
      <c r="P35" s="9"/>
    </row>
    <row r="36" spans="1:119" ht="15.75" thickBot="1">
      <c r="A36" s="12"/>
      <c r="B36" s="25">
        <v>389.3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307747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307747</v>
      </c>
      <c r="O36" s="47">
        <f t="shared" si="1"/>
        <v>190.08462013588635</v>
      </c>
      <c r="P36" s="9"/>
    </row>
    <row r="37" spans="1:119" ht="16.5" thickBot="1">
      <c r="A37" s="14" t="s">
        <v>33</v>
      </c>
      <c r="B37" s="23"/>
      <c r="C37" s="22"/>
      <c r="D37" s="15">
        <f t="shared" ref="D37:M37" si="10">SUM(D5,D13,D15,D22,D25,D27,D33)</f>
        <v>1799330</v>
      </c>
      <c r="E37" s="15">
        <f t="shared" si="10"/>
        <v>0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1918620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3717950</v>
      </c>
      <c r="O37" s="38">
        <f t="shared" si="1"/>
        <v>2296.4484249536749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50</v>
      </c>
      <c r="M39" s="48"/>
      <c r="N39" s="48"/>
      <c r="O39" s="43">
        <v>1619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thickBot="1">
      <c r="A41" s="52" t="s">
        <v>60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A41:O41"/>
    <mergeCell ref="A40:O40"/>
    <mergeCell ref="L39:N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517908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517908</v>
      </c>
      <c r="O5" s="33">
        <f t="shared" ref="O5:O39" si="1">(N5/O$41)</f>
        <v>317.93001841620628</v>
      </c>
      <c r="P5" s="6"/>
    </row>
    <row r="6" spans="1:133">
      <c r="A6" s="12"/>
      <c r="B6" s="25">
        <v>311</v>
      </c>
      <c r="C6" s="20" t="s">
        <v>1</v>
      </c>
      <c r="D6" s="46">
        <v>244903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244903</v>
      </c>
      <c r="O6" s="47">
        <f t="shared" si="1"/>
        <v>150.33947206875385</v>
      </c>
      <c r="P6" s="9"/>
    </row>
    <row r="7" spans="1:133">
      <c r="A7" s="12"/>
      <c r="B7" s="25">
        <v>312.10000000000002</v>
      </c>
      <c r="C7" s="20" t="s">
        <v>9</v>
      </c>
      <c r="D7" s="46">
        <v>83998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83998</v>
      </c>
      <c r="O7" s="47">
        <f t="shared" si="1"/>
        <v>51.564149785144259</v>
      </c>
      <c r="P7" s="9"/>
    </row>
    <row r="8" spans="1:133">
      <c r="A8" s="12"/>
      <c r="B8" s="25">
        <v>312.41000000000003</v>
      </c>
      <c r="C8" s="20" t="s">
        <v>10</v>
      </c>
      <c r="D8" s="46">
        <v>42393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42393</v>
      </c>
      <c r="O8" s="47">
        <f t="shared" si="1"/>
        <v>26.023941068139962</v>
      </c>
      <c r="P8" s="9"/>
    </row>
    <row r="9" spans="1:133">
      <c r="A9" s="12"/>
      <c r="B9" s="25">
        <v>314.10000000000002</v>
      </c>
      <c r="C9" s="20" t="s">
        <v>11</v>
      </c>
      <c r="D9" s="46">
        <v>53298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53298</v>
      </c>
      <c r="O9" s="47">
        <f t="shared" si="1"/>
        <v>32.718232044198892</v>
      </c>
      <c r="P9" s="9"/>
    </row>
    <row r="10" spans="1:133">
      <c r="A10" s="12"/>
      <c r="B10" s="25">
        <v>314.2</v>
      </c>
      <c r="C10" s="20" t="s">
        <v>12</v>
      </c>
      <c r="D10" s="46">
        <v>9974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9974</v>
      </c>
      <c r="O10" s="47">
        <f t="shared" si="1"/>
        <v>6.1227747084100672</v>
      </c>
      <c r="P10" s="9"/>
    </row>
    <row r="11" spans="1:133">
      <c r="A11" s="12"/>
      <c r="B11" s="25">
        <v>314.8</v>
      </c>
      <c r="C11" s="20" t="s">
        <v>13</v>
      </c>
      <c r="D11" s="46">
        <v>79772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79772</v>
      </c>
      <c r="O11" s="47">
        <f t="shared" si="1"/>
        <v>48.969920196439531</v>
      </c>
      <c r="P11" s="9"/>
    </row>
    <row r="12" spans="1:133">
      <c r="A12" s="12"/>
      <c r="B12" s="25">
        <v>316</v>
      </c>
      <c r="C12" s="20" t="s">
        <v>14</v>
      </c>
      <c r="D12" s="46">
        <v>3570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3570</v>
      </c>
      <c r="O12" s="47">
        <f t="shared" si="1"/>
        <v>2.1915285451197053</v>
      </c>
      <c r="P12" s="9"/>
    </row>
    <row r="13" spans="1:133" ht="15.75">
      <c r="A13" s="29" t="s">
        <v>65</v>
      </c>
      <c r="B13" s="30"/>
      <c r="C13" s="31"/>
      <c r="D13" s="32">
        <f t="shared" ref="D13:M13" si="3">SUM(D14:D14)</f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76289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76289</v>
      </c>
      <c r="O13" s="45">
        <f t="shared" si="1"/>
        <v>46.831798649478209</v>
      </c>
      <c r="P13" s="10"/>
    </row>
    <row r="14" spans="1:133">
      <c r="A14" s="12"/>
      <c r="B14" s="25">
        <v>323.10000000000002</v>
      </c>
      <c r="C14" s="20" t="s">
        <v>16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76289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76289</v>
      </c>
      <c r="O14" s="47">
        <f t="shared" si="1"/>
        <v>46.831798649478209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SUM(D16:D23)</f>
        <v>510207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46679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>SUM(D15:M15)</f>
        <v>556886</v>
      </c>
      <c r="O15" s="45">
        <f t="shared" si="1"/>
        <v>341.8575813382443</v>
      </c>
      <c r="P15" s="10"/>
    </row>
    <row r="16" spans="1:133">
      <c r="A16" s="12"/>
      <c r="B16" s="25">
        <v>331.1</v>
      </c>
      <c r="C16" s="20" t="s">
        <v>17</v>
      </c>
      <c r="D16" s="46">
        <v>37471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37471</v>
      </c>
      <c r="O16" s="47">
        <f t="shared" si="1"/>
        <v>23.002455494168203</v>
      </c>
      <c r="P16" s="9"/>
    </row>
    <row r="17" spans="1:16">
      <c r="A17" s="12"/>
      <c r="B17" s="25">
        <v>331.5</v>
      </c>
      <c r="C17" s="20" t="s">
        <v>66</v>
      </c>
      <c r="D17" s="46">
        <v>64376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64376</v>
      </c>
      <c r="O17" s="47">
        <f t="shared" si="1"/>
        <v>39.518723143032538</v>
      </c>
      <c r="P17" s="9"/>
    </row>
    <row r="18" spans="1:16">
      <c r="A18" s="12"/>
      <c r="B18" s="25">
        <v>334.39</v>
      </c>
      <c r="C18" s="20" t="s">
        <v>67</v>
      </c>
      <c r="D18" s="46">
        <v>11463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11463</v>
      </c>
      <c r="O18" s="47">
        <f t="shared" si="1"/>
        <v>7.0368324125230206</v>
      </c>
      <c r="P18" s="9"/>
    </row>
    <row r="19" spans="1:16">
      <c r="A19" s="12"/>
      <c r="B19" s="25">
        <v>334.49</v>
      </c>
      <c r="C19" s="20" t="s">
        <v>68</v>
      </c>
      <c r="D19" s="46">
        <v>334971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334971</v>
      </c>
      <c r="O19" s="47">
        <f t="shared" si="1"/>
        <v>205.62983425414365</v>
      </c>
      <c r="P19" s="9"/>
    </row>
    <row r="20" spans="1:16">
      <c r="A20" s="12"/>
      <c r="B20" s="25">
        <v>335.12</v>
      </c>
      <c r="C20" s="20" t="s">
        <v>20</v>
      </c>
      <c r="D20" s="46">
        <v>15401</v>
      </c>
      <c r="E20" s="46">
        <v>0</v>
      </c>
      <c r="F20" s="46">
        <v>0</v>
      </c>
      <c r="G20" s="46">
        <v>0</v>
      </c>
      <c r="H20" s="46">
        <v>0</v>
      </c>
      <c r="I20" s="46">
        <v>46679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62080</v>
      </c>
      <c r="O20" s="47">
        <f t="shared" si="1"/>
        <v>38.109269490484962</v>
      </c>
      <c r="P20" s="9"/>
    </row>
    <row r="21" spans="1:16">
      <c r="A21" s="12"/>
      <c r="B21" s="25">
        <v>335.14</v>
      </c>
      <c r="C21" s="20" t="s">
        <v>21</v>
      </c>
      <c r="D21" s="46">
        <v>779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779</v>
      </c>
      <c r="O21" s="47">
        <f t="shared" si="1"/>
        <v>0.47820748925721301</v>
      </c>
      <c r="P21" s="9"/>
    </row>
    <row r="22" spans="1:16">
      <c r="A22" s="12"/>
      <c r="B22" s="25">
        <v>335.18</v>
      </c>
      <c r="C22" s="20" t="s">
        <v>22</v>
      </c>
      <c r="D22" s="46">
        <v>44551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44551</v>
      </c>
      <c r="O22" s="47">
        <f t="shared" si="1"/>
        <v>27.348680171884592</v>
      </c>
      <c r="P22" s="9"/>
    </row>
    <row r="23" spans="1:16">
      <c r="A23" s="12"/>
      <c r="B23" s="25">
        <v>335.49</v>
      </c>
      <c r="C23" s="20" t="s">
        <v>23</v>
      </c>
      <c r="D23" s="46">
        <v>1195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1195</v>
      </c>
      <c r="O23" s="47">
        <f t="shared" si="1"/>
        <v>0.73357888275015348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SUM(D25:D27)</f>
        <v>350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657818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ref="N24:N39" si="7">SUM(D24:M24)</f>
        <v>658168</v>
      </c>
      <c r="O24" s="45">
        <f t="shared" si="1"/>
        <v>404.03192142418663</v>
      </c>
      <c r="P24" s="10"/>
    </row>
    <row r="25" spans="1:16">
      <c r="A25" s="12"/>
      <c r="B25" s="25">
        <v>341.9</v>
      </c>
      <c r="C25" s="20" t="s">
        <v>69</v>
      </c>
      <c r="D25" s="46">
        <v>350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350</v>
      </c>
      <c r="O25" s="47">
        <f t="shared" si="1"/>
        <v>0.21485573971761818</v>
      </c>
      <c r="P25" s="9"/>
    </row>
    <row r="26" spans="1:16">
      <c r="A26" s="12"/>
      <c r="B26" s="25">
        <v>343.4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113809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113809</v>
      </c>
      <c r="O26" s="47">
        <f t="shared" si="1"/>
        <v>69.864333947206873</v>
      </c>
      <c r="P26" s="9"/>
    </row>
    <row r="27" spans="1:16">
      <c r="A27" s="12"/>
      <c r="B27" s="25">
        <v>343.6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544009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544009</v>
      </c>
      <c r="O27" s="47">
        <f t="shared" si="1"/>
        <v>333.95273173726213</v>
      </c>
      <c r="P27" s="9"/>
    </row>
    <row r="28" spans="1:16" ht="15.75">
      <c r="A28" s="29" t="s">
        <v>29</v>
      </c>
      <c r="B28" s="30"/>
      <c r="C28" s="31"/>
      <c r="D28" s="32">
        <f t="shared" ref="D28:M28" si="8">SUM(D29:D29)</f>
        <v>71649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71649</v>
      </c>
      <c r="O28" s="45">
        <f t="shared" si="1"/>
        <v>43.983425414364639</v>
      </c>
      <c r="P28" s="10"/>
    </row>
    <row r="29" spans="1:16">
      <c r="A29" s="13"/>
      <c r="B29" s="39">
        <v>359</v>
      </c>
      <c r="C29" s="21" t="s">
        <v>35</v>
      </c>
      <c r="D29" s="46">
        <v>71649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71649</v>
      </c>
      <c r="O29" s="47">
        <f t="shared" si="1"/>
        <v>43.983425414364639</v>
      </c>
      <c r="P29" s="9"/>
    </row>
    <row r="30" spans="1:16" ht="15.75">
      <c r="A30" s="29" t="s">
        <v>2</v>
      </c>
      <c r="B30" s="30"/>
      <c r="C30" s="31"/>
      <c r="D30" s="32">
        <f t="shared" ref="D30:M30" si="9">SUM(D31:D34)</f>
        <v>70401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4708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7"/>
        <v>75109</v>
      </c>
      <c r="O30" s="45">
        <f t="shared" si="1"/>
        <v>46.10742786985881</v>
      </c>
      <c r="P30" s="10"/>
    </row>
    <row r="31" spans="1:16">
      <c r="A31" s="12"/>
      <c r="B31" s="25">
        <v>361.1</v>
      </c>
      <c r="C31" s="20" t="s">
        <v>36</v>
      </c>
      <c r="D31" s="46">
        <v>539</v>
      </c>
      <c r="E31" s="46">
        <v>0</v>
      </c>
      <c r="F31" s="46">
        <v>0</v>
      </c>
      <c r="G31" s="46">
        <v>0</v>
      </c>
      <c r="H31" s="46">
        <v>0</v>
      </c>
      <c r="I31" s="46">
        <v>4708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5247</v>
      </c>
      <c r="O31" s="47">
        <f t="shared" si="1"/>
        <v>3.2209944751381214</v>
      </c>
      <c r="P31" s="9"/>
    </row>
    <row r="32" spans="1:16">
      <c r="A32" s="12"/>
      <c r="B32" s="25">
        <v>362</v>
      </c>
      <c r="C32" s="20" t="s">
        <v>37</v>
      </c>
      <c r="D32" s="46">
        <v>4450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4450</v>
      </c>
      <c r="O32" s="47">
        <f t="shared" si="1"/>
        <v>2.7317372621240024</v>
      </c>
      <c r="P32" s="9"/>
    </row>
    <row r="33" spans="1:119">
      <c r="A33" s="12"/>
      <c r="B33" s="25">
        <v>364</v>
      </c>
      <c r="C33" s="20" t="s">
        <v>38</v>
      </c>
      <c r="D33" s="46">
        <v>45300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45300</v>
      </c>
      <c r="O33" s="47">
        <f t="shared" si="1"/>
        <v>27.808471454880294</v>
      </c>
      <c r="P33" s="9"/>
    </row>
    <row r="34" spans="1:119">
      <c r="A34" s="12"/>
      <c r="B34" s="25">
        <v>369.9</v>
      </c>
      <c r="C34" s="20" t="s">
        <v>40</v>
      </c>
      <c r="D34" s="46">
        <v>20112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20112</v>
      </c>
      <c r="O34" s="47">
        <f t="shared" si="1"/>
        <v>12.346224677716391</v>
      </c>
      <c r="P34" s="9"/>
    </row>
    <row r="35" spans="1:119" ht="15.75">
      <c r="A35" s="29" t="s">
        <v>30</v>
      </c>
      <c r="B35" s="30"/>
      <c r="C35" s="31"/>
      <c r="D35" s="32">
        <f t="shared" ref="D35:M35" si="10">SUM(D36:D38)</f>
        <v>75940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2717788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7"/>
        <v>2793728</v>
      </c>
      <c r="O35" s="45">
        <f t="shared" si="1"/>
        <v>1714.9957028852057</v>
      </c>
      <c r="P35" s="9"/>
    </row>
    <row r="36" spans="1:119">
      <c r="A36" s="12"/>
      <c r="B36" s="25">
        <v>381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143949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143949</v>
      </c>
      <c r="O36" s="47">
        <f t="shared" si="1"/>
        <v>88.366482504604051</v>
      </c>
      <c r="P36" s="9"/>
    </row>
    <row r="37" spans="1:119">
      <c r="A37" s="12"/>
      <c r="B37" s="25">
        <v>383</v>
      </c>
      <c r="C37" s="20" t="s">
        <v>70</v>
      </c>
      <c r="D37" s="46">
        <v>75940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75940</v>
      </c>
      <c r="O37" s="47">
        <f t="shared" si="1"/>
        <v>46.617556783302639</v>
      </c>
      <c r="P37" s="9"/>
    </row>
    <row r="38" spans="1:119" ht="15.75" thickBot="1">
      <c r="A38" s="12"/>
      <c r="B38" s="25">
        <v>389.2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2573839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2573839</v>
      </c>
      <c r="O38" s="47">
        <f t="shared" si="1"/>
        <v>1580.011663597299</v>
      </c>
      <c r="P38" s="9"/>
    </row>
    <row r="39" spans="1:119" ht="16.5" thickBot="1">
      <c r="A39" s="14" t="s">
        <v>33</v>
      </c>
      <c r="B39" s="23"/>
      <c r="C39" s="22"/>
      <c r="D39" s="15">
        <f t="shared" ref="D39:M39" si="11">SUM(D5,D13,D15,D24,D28,D30,D35)</f>
        <v>1246455</v>
      </c>
      <c r="E39" s="15">
        <f t="shared" si="11"/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3503282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7"/>
        <v>4749737</v>
      </c>
      <c r="O39" s="38">
        <f t="shared" si="1"/>
        <v>2915.7378759975445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71</v>
      </c>
      <c r="M41" s="48"/>
      <c r="N41" s="48"/>
      <c r="O41" s="43">
        <v>1629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103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104</v>
      </c>
      <c r="N4" s="35" t="s">
        <v>8</v>
      </c>
      <c r="O4" s="35" t="s">
        <v>105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106</v>
      </c>
      <c r="B5" s="26"/>
      <c r="C5" s="26"/>
      <c r="D5" s="27">
        <f t="shared" ref="D5:N5" si="0">SUM(D6:D12)</f>
        <v>546910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6" si="1">SUM(D5:N5)</f>
        <v>546910</v>
      </c>
      <c r="P5" s="33">
        <f t="shared" ref="P5:P36" si="2">(O5/P$38)</f>
        <v>311.09783845278724</v>
      </c>
      <c r="Q5" s="6"/>
    </row>
    <row r="6" spans="1:134">
      <c r="A6" s="12"/>
      <c r="B6" s="25">
        <v>311</v>
      </c>
      <c r="C6" s="20" t="s">
        <v>1</v>
      </c>
      <c r="D6" s="46">
        <v>286513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286513</v>
      </c>
      <c r="P6" s="47">
        <f t="shared" si="2"/>
        <v>162.97667804323095</v>
      </c>
      <c r="Q6" s="9"/>
    </row>
    <row r="7" spans="1:134">
      <c r="A7" s="12"/>
      <c r="B7" s="25">
        <v>312.41000000000003</v>
      </c>
      <c r="C7" s="20" t="s">
        <v>107</v>
      </c>
      <c r="D7" s="46">
        <v>37132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37132</v>
      </c>
      <c r="P7" s="47">
        <f t="shared" si="2"/>
        <v>21.121729237770193</v>
      </c>
      <c r="Q7" s="9"/>
    </row>
    <row r="8" spans="1:134">
      <c r="A8" s="12"/>
      <c r="B8" s="25">
        <v>314.10000000000002</v>
      </c>
      <c r="C8" s="20" t="s">
        <v>11</v>
      </c>
      <c r="D8" s="46">
        <v>110323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110323</v>
      </c>
      <c r="P8" s="47">
        <f t="shared" si="2"/>
        <v>62.754835039817976</v>
      </c>
      <c r="Q8" s="9"/>
    </row>
    <row r="9" spans="1:134">
      <c r="A9" s="12"/>
      <c r="B9" s="25">
        <v>314.8</v>
      </c>
      <c r="C9" s="20" t="s">
        <v>13</v>
      </c>
      <c r="D9" s="46">
        <v>3931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3931</v>
      </c>
      <c r="P9" s="47">
        <f t="shared" si="2"/>
        <v>2.2360637087599544</v>
      </c>
      <c r="Q9" s="9"/>
    </row>
    <row r="10" spans="1:134">
      <c r="A10" s="12"/>
      <c r="B10" s="25">
        <v>315.10000000000002</v>
      </c>
      <c r="C10" s="20" t="s">
        <v>108</v>
      </c>
      <c r="D10" s="46">
        <v>15815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15815</v>
      </c>
      <c r="P10" s="47">
        <f t="shared" si="2"/>
        <v>8.9960182025028441</v>
      </c>
      <c r="Q10" s="9"/>
    </row>
    <row r="11" spans="1:134">
      <c r="A11" s="12"/>
      <c r="B11" s="25">
        <v>316</v>
      </c>
      <c r="C11" s="20" t="s">
        <v>74</v>
      </c>
      <c r="D11" s="46">
        <v>2256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2256</v>
      </c>
      <c r="P11" s="47">
        <f t="shared" si="2"/>
        <v>1.2832764505119454</v>
      </c>
      <c r="Q11" s="9"/>
    </row>
    <row r="12" spans="1:134">
      <c r="A12" s="12"/>
      <c r="B12" s="25">
        <v>319.89999999999998</v>
      </c>
      <c r="C12" s="20" t="s">
        <v>75</v>
      </c>
      <c r="D12" s="46">
        <v>90940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90940</v>
      </c>
      <c r="P12" s="47">
        <f t="shared" si="2"/>
        <v>51.7292377701934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SUM(D14:D14)</f>
        <v>96025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si="1"/>
        <v>96025</v>
      </c>
      <c r="P13" s="45">
        <f t="shared" si="2"/>
        <v>54.621729237770197</v>
      </c>
      <c r="Q13" s="10"/>
    </row>
    <row r="14" spans="1:134">
      <c r="A14" s="12"/>
      <c r="B14" s="25">
        <v>323.10000000000002</v>
      </c>
      <c r="C14" s="20" t="s">
        <v>16</v>
      </c>
      <c r="D14" s="46">
        <v>96025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96025</v>
      </c>
      <c r="P14" s="47">
        <f t="shared" si="2"/>
        <v>54.621729237770197</v>
      </c>
      <c r="Q14" s="9"/>
    </row>
    <row r="15" spans="1:134" ht="15.75">
      <c r="A15" s="29" t="s">
        <v>109</v>
      </c>
      <c r="B15" s="30"/>
      <c r="C15" s="31"/>
      <c r="D15" s="32">
        <f t="shared" ref="D15:N15" si="4">SUM(D16:D26)</f>
        <v>455789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1087347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1543136</v>
      </c>
      <c r="P15" s="45">
        <f t="shared" si="2"/>
        <v>877.77929465301474</v>
      </c>
      <c r="Q15" s="10"/>
    </row>
    <row r="16" spans="1:134">
      <c r="A16" s="12"/>
      <c r="B16" s="25">
        <v>331.1</v>
      </c>
      <c r="C16" s="20" t="s">
        <v>17</v>
      </c>
      <c r="D16" s="46">
        <v>92000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92000</v>
      </c>
      <c r="P16" s="47">
        <f t="shared" si="2"/>
        <v>52.332195676905577</v>
      </c>
      <c r="Q16" s="9"/>
    </row>
    <row r="17" spans="1:17">
      <c r="A17" s="12"/>
      <c r="B17" s="25">
        <v>331.51</v>
      </c>
      <c r="C17" s="20" t="s">
        <v>114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444007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5">SUM(D17:N17)</f>
        <v>444007</v>
      </c>
      <c r="P17" s="47">
        <f t="shared" si="2"/>
        <v>252.56370875995449</v>
      </c>
      <c r="Q17" s="9"/>
    </row>
    <row r="18" spans="1:17">
      <c r="A18" s="12"/>
      <c r="B18" s="25">
        <v>334.9</v>
      </c>
      <c r="C18" s="20" t="s">
        <v>76</v>
      </c>
      <c r="D18" s="46">
        <v>32000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32000</v>
      </c>
      <c r="P18" s="47">
        <f t="shared" si="2"/>
        <v>18.202502844141069</v>
      </c>
      <c r="Q18" s="9"/>
    </row>
    <row r="19" spans="1:17">
      <c r="A19" s="12"/>
      <c r="B19" s="25">
        <v>335.125</v>
      </c>
      <c r="C19" s="20" t="s">
        <v>110</v>
      </c>
      <c r="D19" s="46">
        <v>37013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37013</v>
      </c>
      <c r="P19" s="47">
        <f t="shared" si="2"/>
        <v>21.054038680318545</v>
      </c>
      <c r="Q19" s="9"/>
    </row>
    <row r="20" spans="1:17">
      <c r="A20" s="12"/>
      <c r="B20" s="25">
        <v>335.14</v>
      </c>
      <c r="C20" s="20" t="s">
        <v>78</v>
      </c>
      <c r="D20" s="46">
        <v>1111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1111</v>
      </c>
      <c r="P20" s="47">
        <f t="shared" si="2"/>
        <v>0.63196814562002279</v>
      </c>
      <c r="Q20" s="9"/>
    </row>
    <row r="21" spans="1:17">
      <c r="A21" s="12"/>
      <c r="B21" s="25">
        <v>335.18</v>
      </c>
      <c r="C21" s="20" t="s">
        <v>111</v>
      </c>
      <c r="D21" s="46">
        <v>75230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75230</v>
      </c>
      <c r="P21" s="47">
        <f t="shared" si="2"/>
        <v>42.792946530147894</v>
      </c>
      <c r="Q21" s="9"/>
    </row>
    <row r="22" spans="1:17">
      <c r="A22" s="12"/>
      <c r="B22" s="25">
        <v>335.19</v>
      </c>
      <c r="C22" s="20" t="s">
        <v>98</v>
      </c>
      <c r="D22" s="46">
        <v>180964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180964</v>
      </c>
      <c r="P22" s="47">
        <f t="shared" si="2"/>
        <v>102.93742889647326</v>
      </c>
      <c r="Q22" s="9"/>
    </row>
    <row r="23" spans="1:17">
      <c r="A23" s="12"/>
      <c r="B23" s="25">
        <v>335.45</v>
      </c>
      <c r="C23" s="20" t="s">
        <v>112</v>
      </c>
      <c r="D23" s="46">
        <v>2974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6" si="6">SUM(D23:N23)</f>
        <v>2974</v>
      </c>
      <c r="P23" s="47">
        <f t="shared" si="2"/>
        <v>1.6916951080773606</v>
      </c>
      <c r="Q23" s="9"/>
    </row>
    <row r="24" spans="1:17">
      <c r="A24" s="12"/>
      <c r="B24" s="25">
        <v>335.9</v>
      </c>
      <c r="C24" s="20" t="s">
        <v>115</v>
      </c>
      <c r="D24" s="46">
        <v>34497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34497</v>
      </c>
      <c r="P24" s="47">
        <f t="shared" si="2"/>
        <v>19.622866894197951</v>
      </c>
      <c r="Q24" s="9"/>
    </row>
    <row r="25" spans="1:17">
      <c r="A25" s="12"/>
      <c r="B25" s="25">
        <v>337.3</v>
      </c>
      <c r="C25" s="20" t="s">
        <v>116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551000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551000</v>
      </c>
      <c r="P25" s="47">
        <f t="shared" si="2"/>
        <v>313.42434584755404</v>
      </c>
      <c r="Q25" s="9"/>
    </row>
    <row r="26" spans="1:17">
      <c r="A26" s="12"/>
      <c r="B26" s="25">
        <v>337.9</v>
      </c>
      <c r="C26" s="20" t="s">
        <v>57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92340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92340</v>
      </c>
      <c r="P26" s="47">
        <f t="shared" si="2"/>
        <v>52.525597269624576</v>
      </c>
      <c r="Q26" s="9"/>
    </row>
    <row r="27" spans="1:17" ht="15.75">
      <c r="A27" s="29" t="s">
        <v>28</v>
      </c>
      <c r="B27" s="30"/>
      <c r="C27" s="31"/>
      <c r="D27" s="32">
        <f t="shared" ref="D27:N27" si="7">SUM(D28:D29)</f>
        <v>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1050191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6"/>
        <v>1050191</v>
      </c>
      <c r="P27" s="45">
        <f t="shared" si="2"/>
        <v>597.37827076222982</v>
      </c>
      <c r="Q27" s="10"/>
    </row>
    <row r="28" spans="1:17">
      <c r="A28" s="12"/>
      <c r="B28" s="25">
        <v>343.4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126950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126950</v>
      </c>
      <c r="P28" s="47">
        <f t="shared" si="2"/>
        <v>72.212741751990905</v>
      </c>
      <c r="Q28" s="9"/>
    </row>
    <row r="29" spans="1:17">
      <c r="A29" s="12"/>
      <c r="B29" s="25">
        <v>343.5</v>
      </c>
      <c r="C29" s="20" t="s">
        <v>117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923241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923241</v>
      </c>
      <c r="P29" s="47">
        <f t="shared" si="2"/>
        <v>525.16552901023886</v>
      </c>
      <c r="Q29" s="9"/>
    </row>
    <row r="30" spans="1:17" ht="15.75">
      <c r="A30" s="29" t="s">
        <v>2</v>
      </c>
      <c r="B30" s="30"/>
      <c r="C30" s="31"/>
      <c r="D30" s="32">
        <f t="shared" ref="D30:N30" si="8">SUM(D31:D32)</f>
        <v>18524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 t="shared" si="6"/>
        <v>18524</v>
      </c>
      <c r="P30" s="45">
        <f t="shared" si="2"/>
        <v>10.536973833902161</v>
      </c>
      <c r="Q30" s="10"/>
    </row>
    <row r="31" spans="1:17">
      <c r="A31" s="12"/>
      <c r="B31" s="25">
        <v>361.1</v>
      </c>
      <c r="C31" s="20" t="s">
        <v>36</v>
      </c>
      <c r="D31" s="46">
        <v>1801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1801</v>
      </c>
      <c r="P31" s="47">
        <f t="shared" si="2"/>
        <v>1.0244596131968147</v>
      </c>
      <c r="Q31" s="9"/>
    </row>
    <row r="32" spans="1:17">
      <c r="A32" s="12"/>
      <c r="B32" s="25">
        <v>369.9</v>
      </c>
      <c r="C32" s="20" t="s">
        <v>40</v>
      </c>
      <c r="D32" s="46">
        <v>16723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16723</v>
      </c>
      <c r="P32" s="47">
        <f t="shared" si="2"/>
        <v>9.5125142207053468</v>
      </c>
      <c r="Q32" s="9"/>
    </row>
    <row r="33" spans="1:120" ht="15.75">
      <c r="A33" s="29" t="s">
        <v>30</v>
      </c>
      <c r="B33" s="30"/>
      <c r="C33" s="31"/>
      <c r="D33" s="32">
        <f t="shared" ref="D33:N33" si="9">SUM(D34:D35)</f>
        <v>20006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640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9"/>
        <v>0</v>
      </c>
      <c r="O33" s="32">
        <f t="shared" si="6"/>
        <v>20646</v>
      </c>
      <c r="P33" s="45">
        <f t="shared" si="2"/>
        <v>11.744027303754267</v>
      </c>
      <c r="Q33" s="9"/>
    </row>
    <row r="34" spans="1:120">
      <c r="A34" s="12"/>
      <c r="B34" s="25">
        <v>381</v>
      </c>
      <c r="C34" s="20" t="s">
        <v>41</v>
      </c>
      <c r="D34" s="46">
        <v>20006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20006</v>
      </c>
      <c r="P34" s="47">
        <f t="shared" si="2"/>
        <v>11.379977246871444</v>
      </c>
      <c r="Q34" s="9"/>
    </row>
    <row r="35" spans="1:120" ht="15.75" thickBot="1">
      <c r="A35" s="12"/>
      <c r="B35" s="25">
        <v>389.1</v>
      </c>
      <c r="C35" s="20" t="s">
        <v>53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640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640</v>
      </c>
      <c r="P35" s="47">
        <f t="shared" si="2"/>
        <v>0.36405005688282138</v>
      </c>
      <c r="Q35" s="9"/>
    </row>
    <row r="36" spans="1:120" ht="16.5" thickBot="1">
      <c r="A36" s="14" t="s">
        <v>33</v>
      </c>
      <c r="B36" s="23"/>
      <c r="C36" s="22"/>
      <c r="D36" s="15">
        <f>SUM(D5,D13,D15,D27,D30,D33)</f>
        <v>1137254</v>
      </c>
      <c r="E36" s="15">
        <f t="shared" ref="E36:N36" si="10">SUM(E5,E13,E15,E27,E30,E33)</f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2138178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10"/>
        <v>0</v>
      </c>
      <c r="O36" s="15">
        <f t="shared" si="6"/>
        <v>3275432</v>
      </c>
      <c r="P36" s="38">
        <f t="shared" si="2"/>
        <v>1863.1581342434586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8" t="s">
        <v>118</v>
      </c>
      <c r="N38" s="48"/>
      <c r="O38" s="48"/>
      <c r="P38" s="43">
        <v>1758</v>
      </c>
    </row>
    <row r="39" spans="1:120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1"/>
    </row>
    <row r="40" spans="1:120" ht="15.75" customHeight="1" thickBot="1">
      <c r="A40" s="52" t="s">
        <v>60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4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103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104</v>
      </c>
      <c r="N4" s="35" t="s">
        <v>8</v>
      </c>
      <c r="O4" s="35" t="s">
        <v>105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106</v>
      </c>
      <c r="B5" s="26"/>
      <c r="C5" s="26"/>
      <c r="D5" s="27">
        <f t="shared" ref="D5:N5" si="0">SUM(D6:D12)</f>
        <v>526270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5" si="1">SUM(D5:N5)</f>
        <v>526270</v>
      </c>
      <c r="P5" s="33">
        <f t="shared" ref="P5:P34" si="2">(O5/P$36)</f>
        <v>303.50057670126876</v>
      </c>
      <c r="Q5" s="6"/>
    </row>
    <row r="6" spans="1:134">
      <c r="A6" s="12"/>
      <c r="B6" s="25">
        <v>311</v>
      </c>
      <c r="C6" s="20" t="s">
        <v>1</v>
      </c>
      <c r="D6" s="46">
        <v>279863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279863</v>
      </c>
      <c r="P6" s="47">
        <f t="shared" si="2"/>
        <v>161.39734717416377</v>
      </c>
      <c r="Q6" s="9"/>
    </row>
    <row r="7" spans="1:134">
      <c r="A7" s="12"/>
      <c r="B7" s="25">
        <v>312.41000000000003</v>
      </c>
      <c r="C7" s="20" t="s">
        <v>107</v>
      </c>
      <c r="D7" s="46">
        <v>33926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33926</v>
      </c>
      <c r="P7" s="47">
        <f t="shared" si="2"/>
        <v>19.565167243367934</v>
      </c>
      <c r="Q7" s="9"/>
    </row>
    <row r="8" spans="1:134">
      <c r="A8" s="12"/>
      <c r="B8" s="25">
        <v>314.10000000000002</v>
      </c>
      <c r="C8" s="20" t="s">
        <v>11</v>
      </c>
      <c r="D8" s="46">
        <v>112106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112106</v>
      </c>
      <c r="P8" s="47">
        <f t="shared" si="2"/>
        <v>64.651672433679352</v>
      </c>
      <c r="Q8" s="9"/>
    </row>
    <row r="9" spans="1:134">
      <c r="A9" s="12"/>
      <c r="B9" s="25">
        <v>314.8</v>
      </c>
      <c r="C9" s="20" t="s">
        <v>13</v>
      </c>
      <c r="D9" s="46">
        <v>5935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5935</v>
      </c>
      <c r="P9" s="47">
        <f t="shared" si="2"/>
        <v>3.4227220299884658</v>
      </c>
      <c r="Q9" s="9"/>
    </row>
    <row r="10" spans="1:134">
      <c r="A10" s="12"/>
      <c r="B10" s="25">
        <v>315.10000000000002</v>
      </c>
      <c r="C10" s="20" t="s">
        <v>108</v>
      </c>
      <c r="D10" s="46">
        <v>15381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15381</v>
      </c>
      <c r="P10" s="47">
        <f t="shared" si="2"/>
        <v>8.8702422145328725</v>
      </c>
      <c r="Q10" s="9"/>
    </row>
    <row r="11" spans="1:134">
      <c r="A11" s="12"/>
      <c r="B11" s="25">
        <v>316</v>
      </c>
      <c r="C11" s="20" t="s">
        <v>74</v>
      </c>
      <c r="D11" s="46">
        <v>2174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2174</v>
      </c>
      <c r="P11" s="47">
        <f t="shared" si="2"/>
        <v>1.2537485582468282</v>
      </c>
      <c r="Q11" s="9"/>
    </row>
    <row r="12" spans="1:134">
      <c r="A12" s="12"/>
      <c r="B12" s="25">
        <v>319.89999999999998</v>
      </c>
      <c r="C12" s="20" t="s">
        <v>75</v>
      </c>
      <c r="D12" s="46">
        <v>76885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76885</v>
      </c>
      <c r="P12" s="47">
        <f t="shared" si="2"/>
        <v>44.339677047289506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SUM(D14:D14)</f>
        <v>92722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si="1"/>
        <v>92722</v>
      </c>
      <c r="P13" s="45">
        <f t="shared" si="2"/>
        <v>53.472895040369089</v>
      </c>
      <c r="Q13" s="10"/>
    </row>
    <row r="14" spans="1:134">
      <c r="A14" s="12"/>
      <c r="B14" s="25">
        <v>323.10000000000002</v>
      </c>
      <c r="C14" s="20" t="s">
        <v>16</v>
      </c>
      <c r="D14" s="46">
        <v>92722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92722</v>
      </c>
      <c r="P14" s="47">
        <f t="shared" si="2"/>
        <v>53.472895040369089</v>
      </c>
      <c r="Q14" s="9"/>
    </row>
    <row r="15" spans="1:134" ht="15.75">
      <c r="A15" s="29" t="s">
        <v>109</v>
      </c>
      <c r="B15" s="30"/>
      <c r="C15" s="31"/>
      <c r="D15" s="32">
        <f t="shared" ref="D15:N15" si="4">SUM(D16:D22)</f>
        <v>379808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341786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721594</v>
      </c>
      <c r="P15" s="45">
        <f t="shared" si="2"/>
        <v>416.14417531718567</v>
      </c>
      <c r="Q15" s="10"/>
    </row>
    <row r="16" spans="1:134">
      <c r="A16" s="12"/>
      <c r="B16" s="25">
        <v>334.31</v>
      </c>
      <c r="C16" s="20" t="s">
        <v>89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341786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5">SUM(D16:N16)</f>
        <v>341786</v>
      </c>
      <c r="P16" s="47">
        <f t="shared" si="2"/>
        <v>197.10841983852364</v>
      </c>
      <c r="Q16" s="9"/>
    </row>
    <row r="17" spans="1:17">
      <c r="A17" s="12"/>
      <c r="B17" s="25">
        <v>334.9</v>
      </c>
      <c r="C17" s="20" t="s">
        <v>76</v>
      </c>
      <c r="D17" s="46">
        <v>139301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139301</v>
      </c>
      <c r="P17" s="47">
        <f t="shared" si="2"/>
        <v>80.335063437139567</v>
      </c>
      <c r="Q17" s="9"/>
    </row>
    <row r="18" spans="1:17">
      <c r="A18" s="12"/>
      <c r="B18" s="25">
        <v>335.125</v>
      </c>
      <c r="C18" s="20" t="s">
        <v>110</v>
      </c>
      <c r="D18" s="46">
        <v>31292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31292</v>
      </c>
      <c r="P18" s="47">
        <f t="shared" si="2"/>
        <v>18.046136101499425</v>
      </c>
      <c r="Q18" s="9"/>
    </row>
    <row r="19" spans="1:17">
      <c r="A19" s="12"/>
      <c r="B19" s="25">
        <v>335.14</v>
      </c>
      <c r="C19" s="20" t="s">
        <v>78</v>
      </c>
      <c r="D19" s="46">
        <v>1031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1031</v>
      </c>
      <c r="P19" s="47">
        <f t="shared" si="2"/>
        <v>0.59457900807381781</v>
      </c>
      <c r="Q19" s="9"/>
    </row>
    <row r="20" spans="1:17">
      <c r="A20" s="12"/>
      <c r="B20" s="25">
        <v>335.18</v>
      </c>
      <c r="C20" s="20" t="s">
        <v>111</v>
      </c>
      <c r="D20" s="46">
        <v>63030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63030</v>
      </c>
      <c r="P20" s="47">
        <f t="shared" si="2"/>
        <v>36.349480968858131</v>
      </c>
      <c r="Q20" s="9"/>
    </row>
    <row r="21" spans="1:17">
      <c r="A21" s="12"/>
      <c r="B21" s="25">
        <v>335.19</v>
      </c>
      <c r="C21" s="20" t="s">
        <v>98</v>
      </c>
      <c r="D21" s="46">
        <v>142961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142961</v>
      </c>
      <c r="P21" s="47">
        <f t="shared" si="2"/>
        <v>82.445790080738178</v>
      </c>
      <c r="Q21" s="9"/>
    </row>
    <row r="22" spans="1:17">
      <c r="A22" s="12"/>
      <c r="B22" s="25">
        <v>335.45</v>
      </c>
      <c r="C22" s="20" t="s">
        <v>112</v>
      </c>
      <c r="D22" s="46">
        <v>2193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4" si="6">SUM(D22:N22)</f>
        <v>2193</v>
      </c>
      <c r="P22" s="47">
        <f t="shared" si="2"/>
        <v>1.2647058823529411</v>
      </c>
      <c r="Q22" s="9"/>
    </row>
    <row r="23" spans="1:17" ht="15.75">
      <c r="A23" s="29" t="s">
        <v>28</v>
      </c>
      <c r="B23" s="30"/>
      <c r="C23" s="31"/>
      <c r="D23" s="32">
        <f t="shared" ref="D23:N23" si="7">SUM(D24:D25)</f>
        <v>0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965366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7"/>
        <v>0</v>
      </c>
      <c r="O23" s="32">
        <f t="shared" si="6"/>
        <v>965366</v>
      </c>
      <c r="P23" s="45">
        <f t="shared" si="2"/>
        <v>556.72779700115336</v>
      </c>
      <c r="Q23" s="10"/>
    </row>
    <row r="24" spans="1:17">
      <c r="A24" s="12"/>
      <c r="B24" s="25">
        <v>343.4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126734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126734</v>
      </c>
      <c r="P24" s="47">
        <f t="shared" si="2"/>
        <v>73.087658592848911</v>
      </c>
      <c r="Q24" s="9"/>
    </row>
    <row r="25" spans="1:17">
      <c r="A25" s="12"/>
      <c r="B25" s="25">
        <v>343.6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838632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838632</v>
      </c>
      <c r="P25" s="47">
        <f t="shared" si="2"/>
        <v>483.64013840830449</v>
      </c>
      <c r="Q25" s="9"/>
    </row>
    <row r="26" spans="1:17" ht="15.75">
      <c r="A26" s="29" t="s">
        <v>29</v>
      </c>
      <c r="B26" s="30"/>
      <c r="C26" s="31"/>
      <c r="D26" s="32">
        <f t="shared" ref="D26:N26" si="8">SUM(D27:D27)</f>
        <v>19171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 t="shared" si="6"/>
        <v>19171</v>
      </c>
      <c r="P26" s="45">
        <f t="shared" si="2"/>
        <v>11.05594002306805</v>
      </c>
      <c r="Q26" s="10"/>
    </row>
    <row r="27" spans="1:17">
      <c r="A27" s="13"/>
      <c r="B27" s="39">
        <v>359</v>
      </c>
      <c r="C27" s="21" t="s">
        <v>35</v>
      </c>
      <c r="D27" s="46">
        <v>19171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19171</v>
      </c>
      <c r="P27" s="47">
        <f t="shared" si="2"/>
        <v>11.05594002306805</v>
      </c>
      <c r="Q27" s="9"/>
    </row>
    <row r="28" spans="1:17" ht="15.75">
      <c r="A28" s="29" t="s">
        <v>2</v>
      </c>
      <c r="B28" s="30"/>
      <c r="C28" s="31"/>
      <c r="D28" s="32">
        <f t="shared" ref="D28:N28" si="9">SUM(D29:D30)</f>
        <v>39586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0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9"/>
        <v>0</v>
      </c>
      <c r="O28" s="32">
        <f t="shared" si="6"/>
        <v>39586</v>
      </c>
      <c r="P28" s="45">
        <f t="shared" si="2"/>
        <v>22.829296424452135</v>
      </c>
      <c r="Q28" s="10"/>
    </row>
    <row r="29" spans="1:17">
      <c r="A29" s="12"/>
      <c r="B29" s="25">
        <v>361.1</v>
      </c>
      <c r="C29" s="20" t="s">
        <v>36</v>
      </c>
      <c r="D29" s="46">
        <v>758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758</v>
      </c>
      <c r="P29" s="47">
        <f t="shared" si="2"/>
        <v>0.43713956170703577</v>
      </c>
      <c r="Q29" s="9"/>
    </row>
    <row r="30" spans="1:17">
      <c r="A30" s="12"/>
      <c r="B30" s="25">
        <v>369.9</v>
      </c>
      <c r="C30" s="20" t="s">
        <v>40</v>
      </c>
      <c r="D30" s="46">
        <v>38828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38828</v>
      </c>
      <c r="P30" s="47">
        <f t="shared" si="2"/>
        <v>22.392156862745097</v>
      </c>
      <c r="Q30" s="9"/>
    </row>
    <row r="31" spans="1:17" ht="15.75">
      <c r="A31" s="29" t="s">
        <v>30</v>
      </c>
      <c r="B31" s="30"/>
      <c r="C31" s="31"/>
      <c r="D31" s="32">
        <f t="shared" ref="D31:N31" si="10">SUM(D32:D33)</f>
        <v>27014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1109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10"/>
        <v>0</v>
      </c>
      <c r="O31" s="32">
        <f t="shared" si="6"/>
        <v>28123</v>
      </c>
      <c r="P31" s="45">
        <f t="shared" si="2"/>
        <v>16.218569780853517</v>
      </c>
      <c r="Q31" s="9"/>
    </row>
    <row r="32" spans="1:17">
      <c r="A32" s="12"/>
      <c r="B32" s="25">
        <v>381</v>
      </c>
      <c r="C32" s="20" t="s">
        <v>41</v>
      </c>
      <c r="D32" s="46">
        <v>27014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27014</v>
      </c>
      <c r="P32" s="47">
        <f t="shared" si="2"/>
        <v>15.579008073817763</v>
      </c>
      <c r="Q32" s="9"/>
    </row>
    <row r="33" spans="1:120" ht="15.75" thickBot="1">
      <c r="A33" s="12"/>
      <c r="B33" s="25">
        <v>389.1</v>
      </c>
      <c r="C33" s="20" t="s">
        <v>53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1109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1109</v>
      </c>
      <c r="P33" s="47">
        <f t="shared" si="2"/>
        <v>0.63956170703575543</v>
      </c>
      <c r="Q33" s="9"/>
    </row>
    <row r="34" spans="1:120" ht="16.5" thickBot="1">
      <c r="A34" s="14" t="s">
        <v>33</v>
      </c>
      <c r="B34" s="23"/>
      <c r="C34" s="22"/>
      <c r="D34" s="15">
        <f t="shared" ref="D34:N34" si="11">SUM(D5,D13,D15,D23,D26,D28,D31)</f>
        <v>1084571</v>
      </c>
      <c r="E34" s="15">
        <f t="shared" si="11"/>
        <v>0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1308261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11"/>
        <v>0</v>
      </c>
      <c r="O34" s="15">
        <f t="shared" si="6"/>
        <v>2392832</v>
      </c>
      <c r="P34" s="38">
        <f t="shared" si="2"/>
        <v>1379.9492502883506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8" t="s">
        <v>102</v>
      </c>
      <c r="N36" s="48"/>
      <c r="O36" s="48"/>
      <c r="P36" s="43">
        <v>1734</v>
      </c>
    </row>
    <row r="37" spans="1:120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1"/>
    </row>
    <row r="38" spans="1:120" ht="15.75" customHeight="1" thickBot="1">
      <c r="A38" s="52" t="s">
        <v>60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471185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471185</v>
      </c>
      <c r="O5" s="33">
        <f t="shared" ref="O5:O35" si="1">(N5/O$37)</f>
        <v>263.23184357541902</v>
      </c>
      <c r="P5" s="6"/>
    </row>
    <row r="6" spans="1:133">
      <c r="A6" s="12"/>
      <c r="B6" s="25">
        <v>311</v>
      </c>
      <c r="C6" s="20" t="s">
        <v>1</v>
      </c>
      <c r="D6" s="46">
        <v>236570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236570</v>
      </c>
      <c r="O6" s="47">
        <f t="shared" si="1"/>
        <v>132.16201117318437</v>
      </c>
      <c r="P6" s="9"/>
    </row>
    <row r="7" spans="1:133">
      <c r="A7" s="12"/>
      <c r="B7" s="25">
        <v>312.41000000000003</v>
      </c>
      <c r="C7" s="20" t="s">
        <v>10</v>
      </c>
      <c r="D7" s="46">
        <v>35108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35108</v>
      </c>
      <c r="O7" s="47">
        <f t="shared" si="1"/>
        <v>19.61340782122905</v>
      </c>
      <c r="P7" s="9"/>
    </row>
    <row r="8" spans="1:133">
      <c r="A8" s="12"/>
      <c r="B8" s="25">
        <v>314.10000000000002</v>
      </c>
      <c r="C8" s="20" t="s">
        <v>11</v>
      </c>
      <c r="D8" s="46">
        <v>112003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112003</v>
      </c>
      <c r="O8" s="47">
        <f t="shared" si="1"/>
        <v>62.571508379888272</v>
      </c>
      <c r="P8" s="9"/>
    </row>
    <row r="9" spans="1:133">
      <c r="A9" s="12"/>
      <c r="B9" s="25">
        <v>314.8</v>
      </c>
      <c r="C9" s="20" t="s">
        <v>13</v>
      </c>
      <c r="D9" s="46">
        <v>6988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6988</v>
      </c>
      <c r="O9" s="47">
        <f t="shared" si="1"/>
        <v>3.9039106145251399</v>
      </c>
      <c r="P9" s="9"/>
    </row>
    <row r="10" spans="1:133">
      <c r="A10" s="12"/>
      <c r="B10" s="25">
        <v>315</v>
      </c>
      <c r="C10" s="20" t="s">
        <v>73</v>
      </c>
      <c r="D10" s="46">
        <v>12854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12854</v>
      </c>
      <c r="O10" s="47">
        <f t="shared" si="1"/>
        <v>7.1810055865921791</v>
      </c>
      <c r="P10" s="9"/>
    </row>
    <row r="11" spans="1:133">
      <c r="A11" s="12"/>
      <c r="B11" s="25">
        <v>316</v>
      </c>
      <c r="C11" s="20" t="s">
        <v>74</v>
      </c>
      <c r="D11" s="46">
        <v>2381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2381</v>
      </c>
      <c r="O11" s="47">
        <f t="shared" si="1"/>
        <v>1.3301675977653631</v>
      </c>
      <c r="P11" s="9"/>
    </row>
    <row r="12" spans="1:133">
      <c r="A12" s="12"/>
      <c r="B12" s="25">
        <v>319</v>
      </c>
      <c r="C12" s="20" t="s">
        <v>75</v>
      </c>
      <c r="D12" s="46">
        <v>65281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65281</v>
      </c>
      <c r="O12" s="47">
        <f t="shared" si="1"/>
        <v>36.469832402234637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96756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96756</v>
      </c>
      <c r="O13" s="45">
        <f t="shared" si="1"/>
        <v>54.0536312849162</v>
      </c>
      <c r="P13" s="10"/>
    </row>
    <row r="14" spans="1:133">
      <c r="A14" s="12"/>
      <c r="B14" s="25">
        <v>323.10000000000002</v>
      </c>
      <c r="C14" s="20" t="s">
        <v>16</v>
      </c>
      <c r="D14" s="46">
        <v>96756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96756</v>
      </c>
      <c r="O14" s="47">
        <f t="shared" si="1"/>
        <v>54.0536312849162</v>
      </c>
      <c r="P14" s="9"/>
    </row>
    <row r="15" spans="1:133" ht="15.75">
      <c r="A15" s="29" t="s">
        <v>19</v>
      </c>
      <c r="B15" s="30"/>
      <c r="C15" s="31"/>
      <c r="D15" s="32">
        <f t="shared" ref="D15:M15" si="5">SUM(D16:D22)</f>
        <v>214147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338978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553125</v>
      </c>
      <c r="O15" s="45">
        <f t="shared" si="1"/>
        <v>309.00837988826817</v>
      </c>
      <c r="P15" s="10"/>
    </row>
    <row r="16" spans="1:133">
      <c r="A16" s="12"/>
      <c r="B16" s="25">
        <v>331.31</v>
      </c>
      <c r="C16" s="20" t="s">
        <v>88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11225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11225</v>
      </c>
      <c r="O16" s="47">
        <f t="shared" si="1"/>
        <v>6.2709497206703908</v>
      </c>
      <c r="P16" s="9"/>
    </row>
    <row r="17" spans="1:16">
      <c r="A17" s="12"/>
      <c r="B17" s="25">
        <v>334.31</v>
      </c>
      <c r="C17" s="20" t="s">
        <v>89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327753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327753</v>
      </c>
      <c r="O17" s="47">
        <f t="shared" si="1"/>
        <v>183.10223463687151</v>
      </c>
      <c r="P17" s="9"/>
    </row>
    <row r="18" spans="1:16">
      <c r="A18" s="12"/>
      <c r="B18" s="25">
        <v>335.12</v>
      </c>
      <c r="C18" s="20" t="s">
        <v>77</v>
      </c>
      <c r="D18" s="46">
        <v>26569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26569</v>
      </c>
      <c r="O18" s="47">
        <f t="shared" si="1"/>
        <v>14.843016759776535</v>
      </c>
      <c r="P18" s="9"/>
    </row>
    <row r="19" spans="1:16">
      <c r="A19" s="12"/>
      <c r="B19" s="25">
        <v>335.14</v>
      </c>
      <c r="C19" s="20" t="s">
        <v>78</v>
      </c>
      <c r="D19" s="46">
        <v>839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839</v>
      </c>
      <c r="O19" s="47">
        <f t="shared" si="1"/>
        <v>0.46871508379888266</v>
      </c>
      <c r="P19" s="9"/>
    </row>
    <row r="20" spans="1:16">
      <c r="A20" s="12"/>
      <c r="B20" s="25">
        <v>335.18</v>
      </c>
      <c r="C20" s="20" t="s">
        <v>79</v>
      </c>
      <c r="D20" s="46">
        <v>56613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56613</v>
      </c>
      <c r="O20" s="47">
        <f t="shared" si="1"/>
        <v>31.627374301675978</v>
      </c>
      <c r="P20" s="9"/>
    </row>
    <row r="21" spans="1:16">
      <c r="A21" s="12"/>
      <c r="B21" s="25">
        <v>335.19</v>
      </c>
      <c r="C21" s="20" t="s">
        <v>98</v>
      </c>
      <c r="D21" s="46">
        <v>128138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128138</v>
      </c>
      <c r="O21" s="47">
        <f t="shared" si="1"/>
        <v>71.585474860335196</v>
      </c>
      <c r="P21" s="9"/>
    </row>
    <row r="22" spans="1:16">
      <c r="A22" s="12"/>
      <c r="B22" s="25">
        <v>335.49</v>
      </c>
      <c r="C22" s="20" t="s">
        <v>23</v>
      </c>
      <c r="D22" s="46">
        <v>1988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1988</v>
      </c>
      <c r="O22" s="47">
        <f t="shared" si="1"/>
        <v>1.1106145251396649</v>
      </c>
      <c r="P22" s="9"/>
    </row>
    <row r="23" spans="1:16" ht="15.75">
      <c r="A23" s="29" t="s">
        <v>28</v>
      </c>
      <c r="B23" s="30"/>
      <c r="C23" s="31"/>
      <c r="D23" s="32">
        <f t="shared" ref="D23:M23" si="6">SUM(D24:D25)</f>
        <v>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953035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953035</v>
      </c>
      <c r="O23" s="45">
        <f t="shared" si="1"/>
        <v>532.42178770949715</v>
      </c>
      <c r="P23" s="10"/>
    </row>
    <row r="24" spans="1:16">
      <c r="A24" s="12"/>
      <c r="B24" s="25">
        <v>343.4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125825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125825</v>
      </c>
      <c r="O24" s="47">
        <f t="shared" si="1"/>
        <v>70.293296089385478</v>
      </c>
      <c r="P24" s="9"/>
    </row>
    <row r="25" spans="1:16">
      <c r="A25" s="12"/>
      <c r="B25" s="25">
        <v>343.6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827210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827210</v>
      </c>
      <c r="O25" s="47">
        <f t="shared" si="1"/>
        <v>462.12849162011173</v>
      </c>
      <c r="P25" s="9"/>
    </row>
    <row r="26" spans="1:16" ht="15.75">
      <c r="A26" s="29" t="s">
        <v>29</v>
      </c>
      <c r="B26" s="30"/>
      <c r="C26" s="31"/>
      <c r="D26" s="32">
        <f t="shared" ref="D26:M26" si="7">SUM(D27:D27)</f>
        <v>16757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16757</v>
      </c>
      <c r="O26" s="45">
        <f t="shared" si="1"/>
        <v>9.3614525139664799</v>
      </c>
      <c r="P26" s="10"/>
    </row>
    <row r="27" spans="1:16">
      <c r="A27" s="13"/>
      <c r="B27" s="39">
        <v>359</v>
      </c>
      <c r="C27" s="21" t="s">
        <v>35</v>
      </c>
      <c r="D27" s="46">
        <v>16757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16757</v>
      </c>
      <c r="O27" s="47">
        <f t="shared" si="1"/>
        <v>9.3614525139664799</v>
      </c>
      <c r="P27" s="9"/>
    </row>
    <row r="28" spans="1:16" ht="15.75">
      <c r="A28" s="29" t="s">
        <v>2</v>
      </c>
      <c r="B28" s="30"/>
      <c r="C28" s="31"/>
      <c r="D28" s="32">
        <f t="shared" ref="D28:M28" si="8">SUM(D29:D31)</f>
        <v>32077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32077</v>
      </c>
      <c r="O28" s="45">
        <f t="shared" si="1"/>
        <v>17.920111731843576</v>
      </c>
      <c r="P28" s="10"/>
    </row>
    <row r="29" spans="1:16">
      <c r="A29" s="12"/>
      <c r="B29" s="25">
        <v>361.1</v>
      </c>
      <c r="C29" s="20" t="s">
        <v>36</v>
      </c>
      <c r="D29" s="46">
        <v>2322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2322</v>
      </c>
      <c r="O29" s="47">
        <f t="shared" si="1"/>
        <v>1.2972067039106145</v>
      </c>
      <c r="P29" s="9"/>
    </row>
    <row r="30" spans="1:16">
      <c r="A30" s="12"/>
      <c r="B30" s="25">
        <v>362</v>
      </c>
      <c r="C30" s="20" t="s">
        <v>37</v>
      </c>
      <c r="D30" s="46">
        <v>3100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3100</v>
      </c>
      <c r="O30" s="47">
        <f t="shared" si="1"/>
        <v>1.7318435754189945</v>
      </c>
      <c r="P30" s="9"/>
    </row>
    <row r="31" spans="1:16">
      <c r="A31" s="12"/>
      <c r="B31" s="25">
        <v>369.9</v>
      </c>
      <c r="C31" s="20" t="s">
        <v>40</v>
      </c>
      <c r="D31" s="46">
        <v>26655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26655</v>
      </c>
      <c r="O31" s="47">
        <f t="shared" si="1"/>
        <v>14.891061452513966</v>
      </c>
      <c r="P31" s="9"/>
    </row>
    <row r="32" spans="1:16" ht="15.75">
      <c r="A32" s="29" t="s">
        <v>30</v>
      </c>
      <c r="B32" s="30"/>
      <c r="C32" s="31"/>
      <c r="D32" s="32">
        <f t="shared" ref="D32:M32" si="9">SUM(D33:D34)</f>
        <v>25440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1754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27194</v>
      </c>
      <c r="O32" s="45">
        <f t="shared" si="1"/>
        <v>15.19217877094972</v>
      </c>
      <c r="P32" s="9"/>
    </row>
    <row r="33" spans="1:119">
      <c r="A33" s="12"/>
      <c r="B33" s="25">
        <v>381</v>
      </c>
      <c r="C33" s="20" t="s">
        <v>41</v>
      </c>
      <c r="D33" s="46">
        <v>25440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25440</v>
      </c>
      <c r="O33" s="47">
        <f t="shared" si="1"/>
        <v>14.212290502793296</v>
      </c>
      <c r="P33" s="9"/>
    </row>
    <row r="34" spans="1:119" ht="15.75" thickBot="1">
      <c r="A34" s="12"/>
      <c r="B34" s="25">
        <v>389.1</v>
      </c>
      <c r="C34" s="20" t="s">
        <v>99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1754</v>
      </c>
      <c r="O34" s="47">
        <f t="shared" si="1"/>
        <v>0.9798882681564246</v>
      </c>
      <c r="P34" s="9"/>
    </row>
    <row r="35" spans="1:119" ht="16.5" thickBot="1">
      <c r="A35" s="14" t="s">
        <v>33</v>
      </c>
      <c r="B35" s="23"/>
      <c r="C35" s="22"/>
      <c r="D35" s="15">
        <f t="shared" ref="D35:M35" si="10">SUM(D5,D13,D15,D23,D26,D28,D32)</f>
        <v>856362</v>
      </c>
      <c r="E35" s="15">
        <f t="shared" si="10"/>
        <v>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1293767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2150129</v>
      </c>
      <c r="O35" s="38">
        <f t="shared" si="1"/>
        <v>1201.1893854748603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100</v>
      </c>
      <c r="M37" s="48"/>
      <c r="N37" s="48"/>
      <c r="O37" s="43">
        <v>1790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60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546399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546399</v>
      </c>
      <c r="O5" s="33">
        <f t="shared" ref="O5:O35" si="1">(N5/O$37)</f>
        <v>307.31102362204723</v>
      </c>
      <c r="P5" s="6"/>
    </row>
    <row r="6" spans="1:133">
      <c r="A6" s="12"/>
      <c r="B6" s="25">
        <v>311</v>
      </c>
      <c r="C6" s="20" t="s">
        <v>1</v>
      </c>
      <c r="D6" s="46">
        <v>227050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227050</v>
      </c>
      <c r="O6" s="47">
        <f t="shared" si="1"/>
        <v>127.69966254218222</v>
      </c>
      <c r="P6" s="9"/>
    </row>
    <row r="7" spans="1:133">
      <c r="A7" s="12"/>
      <c r="B7" s="25">
        <v>312.10000000000002</v>
      </c>
      <c r="C7" s="20" t="s">
        <v>9</v>
      </c>
      <c r="D7" s="46">
        <v>124304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124304</v>
      </c>
      <c r="O7" s="47">
        <f t="shared" si="1"/>
        <v>69.912260967379083</v>
      </c>
      <c r="P7" s="9"/>
    </row>
    <row r="8" spans="1:133">
      <c r="A8" s="12"/>
      <c r="B8" s="25">
        <v>312.41000000000003</v>
      </c>
      <c r="C8" s="20" t="s">
        <v>10</v>
      </c>
      <c r="D8" s="46">
        <v>35599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35599</v>
      </c>
      <c r="O8" s="47">
        <f t="shared" si="1"/>
        <v>20.021934758155229</v>
      </c>
      <c r="P8" s="9"/>
    </row>
    <row r="9" spans="1:133">
      <c r="A9" s="12"/>
      <c r="B9" s="25">
        <v>314.10000000000002</v>
      </c>
      <c r="C9" s="20" t="s">
        <v>11</v>
      </c>
      <c r="D9" s="46">
        <v>68163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68163</v>
      </c>
      <c r="O9" s="47">
        <f t="shared" si="1"/>
        <v>38.336895388076492</v>
      </c>
      <c r="P9" s="9"/>
    </row>
    <row r="10" spans="1:133">
      <c r="A10" s="12"/>
      <c r="B10" s="25">
        <v>314.8</v>
      </c>
      <c r="C10" s="20" t="s">
        <v>13</v>
      </c>
      <c r="D10" s="46">
        <v>3436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3436</v>
      </c>
      <c r="O10" s="47">
        <f t="shared" si="1"/>
        <v>1.9325084364454443</v>
      </c>
      <c r="P10" s="9"/>
    </row>
    <row r="11" spans="1:133">
      <c r="A11" s="12"/>
      <c r="B11" s="25">
        <v>315</v>
      </c>
      <c r="C11" s="20" t="s">
        <v>73</v>
      </c>
      <c r="D11" s="46">
        <v>11003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11003</v>
      </c>
      <c r="O11" s="47">
        <f t="shared" si="1"/>
        <v>6.1884139482564677</v>
      </c>
      <c r="P11" s="9"/>
    </row>
    <row r="12" spans="1:133">
      <c r="A12" s="12"/>
      <c r="B12" s="25">
        <v>316</v>
      </c>
      <c r="C12" s="20" t="s">
        <v>74</v>
      </c>
      <c r="D12" s="46">
        <v>1848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1848</v>
      </c>
      <c r="O12" s="47">
        <f t="shared" si="1"/>
        <v>1.0393700787401574</v>
      </c>
      <c r="P12" s="9"/>
    </row>
    <row r="13" spans="1:133">
      <c r="A13" s="12"/>
      <c r="B13" s="25">
        <v>319</v>
      </c>
      <c r="C13" s="20" t="s">
        <v>75</v>
      </c>
      <c r="D13" s="46">
        <v>74996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74996</v>
      </c>
      <c r="O13" s="47">
        <f t="shared" si="1"/>
        <v>42.17997750281215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84711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5" si="4">SUM(D14:M14)</f>
        <v>84711</v>
      </c>
      <c r="O14" s="45">
        <f t="shared" si="1"/>
        <v>47.643982002249722</v>
      </c>
      <c r="P14" s="10"/>
    </row>
    <row r="15" spans="1:133">
      <c r="A15" s="12"/>
      <c r="B15" s="25">
        <v>323.10000000000002</v>
      </c>
      <c r="C15" s="20" t="s">
        <v>16</v>
      </c>
      <c r="D15" s="46">
        <v>84711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84711</v>
      </c>
      <c r="O15" s="47">
        <f t="shared" si="1"/>
        <v>47.643982002249722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SUM(D17:D23)</f>
        <v>153215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101200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254415</v>
      </c>
      <c r="O16" s="45">
        <f t="shared" si="1"/>
        <v>143.09055118110237</v>
      </c>
      <c r="P16" s="10"/>
    </row>
    <row r="17" spans="1:16">
      <c r="A17" s="12"/>
      <c r="B17" s="25">
        <v>331.1</v>
      </c>
      <c r="C17" s="20" t="s">
        <v>17</v>
      </c>
      <c r="D17" s="46">
        <v>61485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61485</v>
      </c>
      <c r="O17" s="47">
        <f t="shared" si="1"/>
        <v>34.58098987626547</v>
      </c>
      <c r="P17" s="9"/>
    </row>
    <row r="18" spans="1:16">
      <c r="A18" s="12"/>
      <c r="B18" s="25">
        <v>331.31</v>
      </c>
      <c r="C18" s="20" t="s">
        <v>88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11225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11225</v>
      </c>
      <c r="O18" s="47">
        <f t="shared" si="1"/>
        <v>6.3132733408323958</v>
      </c>
      <c r="P18" s="9"/>
    </row>
    <row r="19" spans="1:16">
      <c r="A19" s="12"/>
      <c r="B19" s="25">
        <v>334.31</v>
      </c>
      <c r="C19" s="20" t="s">
        <v>89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89975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89975</v>
      </c>
      <c r="O19" s="47">
        <f t="shared" si="1"/>
        <v>50.604611923509559</v>
      </c>
      <c r="P19" s="9"/>
    </row>
    <row r="20" spans="1:16">
      <c r="A20" s="12"/>
      <c r="B20" s="25">
        <v>335.12</v>
      </c>
      <c r="C20" s="20" t="s">
        <v>77</v>
      </c>
      <c r="D20" s="46">
        <v>30523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30523</v>
      </c>
      <c r="O20" s="47">
        <f t="shared" si="1"/>
        <v>17.167041619797526</v>
      </c>
      <c r="P20" s="9"/>
    </row>
    <row r="21" spans="1:16">
      <c r="A21" s="12"/>
      <c r="B21" s="25">
        <v>335.14</v>
      </c>
      <c r="C21" s="20" t="s">
        <v>78</v>
      </c>
      <c r="D21" s="46">
        <v>646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646</v>
      </c>
      <c r="O21" s="47">
        <f t="shared" si="1"/>
        <v>0.36332958380202474</v>
      </c>
      <c r="P21" s="9"/>
    </row>
    <row r="22" spans="1:16">
      <c r="A22" s="12"/>
      <c r="B22" s="25">
        <v>335.18</v>
      </c>
      <c r="C22" s="20" t="s">
        <v>79</v>
      </c>
      <c r="D22" s="46">
        <v>58236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58236</v>
      </c>
      <c r="O22" s="47">
        <f t="shared" si="1"/>
        <v>32.753655793025871</v>
      </c>
      <c r="P22" s="9"/>
    </row>
    <row r="23" spans="1:16">
      <c r="A23" s="12"/>
      <c r="B23" s="25">
        <v>335.49</v>
      </c>
      <c r="C23" s="20" t="s">
        <v>23</v>
      </c>
      <c r="D23" s="46">
        <v>2325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2325</v>
      </c>
      <c r="O23" s="47">
        <f t="shared" si="1"/>
        <v>1.3076490438695163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SUM(D25:D26)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939802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939802</v>
      </c>
      <c r="O24" s="45">
        <f t="shared" si="1"/>
        <v>528.57255343082113</v>
      </c>
      <c r="P24" s="10"/>
    </row>
    <row r="25" spans="1:16">
      <c r="A25" s="12"/>
      <c r="B25" s="25">
        <v>343.4</v>
      </c>
      <c r="C25" s="20" t="s">
        <v>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125395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125395</v>
      </c>
      <c r="O25" s="47">
        <f t="shared" si="1"/>
        <v>70.52587176602924</v>
      </c>
      <c r="P25" s="9"/>
    </row>
    <row r="26" spans="1:16">
      <c r="A26" s="12"/>
      <c r="B26" s="25">
        <v>343.6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814407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814407</v>
      </c>
      <c r="O26" s="47">
        <f t="shared" si="1"/>
        <v>458.04668166479189</v>
      </c>
      <c r="P26" s="9"/>
    </row>
    <row r="27" spans="1:16" ht="15.75">
      <c r="A27" s="29" t="s">
        <v>29</v>
      </c>
      <c r="B27" s="30"/>
      <c r="C27" s="31"/>
      <c r="D27" s="32">
        <f t="shared" ref="D27:M27" si="7">SUM(D28:D28)</f>
        <v>3375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3375</v>
      </c>
      <c r="O27" s="45">
        <f t="shared" si="1"/>
        <v>1.8982002249718786</v>
      </c>
      <c r="P27" s="10"/>
    </row>
    <row r="28" spans="1:16">
      <c r="A28" s="13"/>
      <c r="B28" s="39">
        <v>359</v>
      </c>
      <c r="C28" s="21" t="s">
        <v>35</v>
      </c>
      <c r="D28" s="46">
        <v>3375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3375</v>
      </c>
      <c r="O28" s="47">
        <f t="shared" si="1"/>
        <v>1.8982002249718786</v>
      </c>
      <c r="P28" s="9"/>
    </row>
    <row r="29" spans="1:16" ht="15.75">
      <c r="A29" s="29" t="s">
        <v>2</v>
      </c>
      <c r="B29" s="30"/>
      <c r="C29" s="31"/>
      <c r="D29" s="32">
        <f t="shared" ref="D29:M29" si="8">SUM(D30:D32)</f>
        <v>38218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2668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40886</v>
      </c>
      <c r="O29" s="45">
        <f t="shared" si="1"/>
        <v>22.995500562429697</v>
      </c>
      <c r="P29" s="10"/>
    </row>
    <row r="30" spans="1:16">
      <c r="A30" s="12"/>
      <c r="B30" s="25">
        <v>361.1</v>
      </c>
      <c r="C30" s="20" t="s">
        <v>36</v>
      </c>
      <c r="D30" s="46">
        <v>2920</v>
      </c>
      <c r="E30" s="46">
        <v>0</v>
      </c>
      <c r="F30" s="46">
        <v>0</v>
      </c>
      <c r="G30" s="46">
        <v>0</v>
      </c>
      <c r="H30" s="46">
        <v>0</v>
      </c>
      <c r="I30" s="46">
        <v>2668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5588</v>
      </c>
      <c r="O30" s="47">
        <f t="shared" si="1"/>
        <v>3.1428571428571428</v>
      </c>
      <c r="P30" s="9"/>
    </row>
    <row r="31" spans="1:16">
      <c r="A31" s="12"/>
      <c r="B31" s="25">
        <v>362</v>
      </c>
      <c r="C31" s="20" t="s">
        <v>37</v>
      </c>
      <c r="D31" s="46">
        <v>5300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5300</v>
      </c>
      <c r="O31" s="47">
        <f t="shared" si="1"/>
        <v>2.9808773903262091</v>
      </c>
      <c r="P31" s="9"/>
    </row>
    <row r="32" spans="1:16">
      <c r="A32" s="12"/>
      <c r="B32" s="25">
        <v>369.9</v>
      </c>
      <c r="C32" s="20" t="s">
        <v>40</v>
      </c>
      <c r="D32" s="46">
        <v>29998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29998</v>
      </c>
      <c r="O32" s="47">
        <f t="shared" si="1"/>
        <v>16.871766029246345</v>
      </c>
      <c r="P32" s="9"/>
    </row>
    <row r="33" spans="1:119" ht="15.75">
      <c r="A33" s="29" t="s">
        <v>30</v>
      </c>
      <c r="B33" s="30"/>
      <c r="C33" s="31"/>
      <c r="D33" s="32">
        <f t="shared" ref="D33:M33" si="9">SUM(D34:D34)</f>
        <v>28491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4"/>
        <v>28491</v>
      </c>
      <c r="O33" s="45">
        <f t="shared" si="1"/>
        <v>16.024184476940384</v>
      </c>
      <c r="P33" s="9"/>
    </row>
    <row r="34" spans="1:119" ht="15.75" thickBot="1">
      <c r="A34" s="12"/>
      <c r="B34" s="25">
        <v>381</v>
      </c>
      <c r="C34" s="20" t="s">
        <v>41</v>
      </c>
      <c r="D34" s="46">
        <v>28491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28491</v>
      </c>
      <c r="O34" s="47">
        <f t="shared" si="1"/>
        <v>16.024184476940384</v>
      </c>
      <c r="P34" s="9"/>
    </row>
    <row r="35" spans="1:119" ht="16.5" thickBot="1">
      <c r="A35" s="14" t="s">
        <v>33</v>
      </c>
      <c r="B35" s="23"/>
      <c r="C35" s="22"/>
      <c r="D35" s="15">
        <f t="shared" ref="D35:M35" si="10">SUM(D5,D14,D16,D24,D27,D29,D33)</f>
        <v>854409</v>
      </c>
      <c r="E35" s="15">
        <f t="shared" si="10"/>
        <v>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1043670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1898079</v>
      </c>
      <c r="O35" s="38">
        <f t="shared" si="1"/>
        <v>1067.5359955005624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96</v>
      </c>
      <c r="M37" s="48"/>
      <c r="N37" s="48"/>
      <c r="O37" s="43">
        <v>1778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60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509194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509194</v>
      </c>
      <c r="O5" s="33">
        <f t="shared" ref="O5:O36" si="1">(N5/O$38)</f>
        <v>283.51559020044544</v>
      </c>
      <c r="P5" s="6"/>
    </row>
    <row r="6" spans="1:133">
      <c r="A6" s="12"/>
      <c r="B6" s="25">
        <v>311</v>
      </c>
      <c r="C6" s="20" t="s">
        <v>1</v>
      </c>
      <c r="D6" s="46">
        <v>206519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206519</v>
      </c>
      <c r="O6" s="47">
        <f t="shared" si="1"/>
        <v>114.98830734966593</v>
      </c>
      <c r="P6" s="9"/>
    </row>
    <row r="7" spans="1:133">
      <c r="A7" s="12"/>
      <c r="B7" s="25">
        <v>312.10000000000002</v>
      </c>
      <c r="C7" s="20" t="s">
        <v>9</v>
      </c>
      <c r="D7" s="46">
        <v>122291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122291</v>
      </c>
      <c r="O7" s="47">
        <f t="shared" si="1"/>
        <v>68.090757238307347</v>
      </c>
      <c r="P7" s="9"/>
    </row>
    <row r="8" spans="1:133">
      <c r="A8" s="12"/>
      <c r="B8" s="25">
        <v>312.41000000000003</v>
      </c>
      <c r="C8" s="20" t="s">
        <v>10</v>
      </c>
      <c r="D8" s="46">
        <v>36931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36931</v>
      </c>
      <c r="O8" s="47">
        <f t="shared" si="1"/>
        <v>20.562917594654788</v>
      </c>
      <c r="P8" s="9"/>
    </row>
    <row r="9" spans="1:133">
      <c r="A9" s="12"/>
      <c r="B9" s="25">
        <v>314.10000000000002</v>
      </c>
      <c r="C9" s="20" t="s">
        <v>11</v>
      </c>
      <c r="D9" s="46">
        <v>53711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53711</v>
      </c>
      <c r="O9" s="47">
        <f t="shared" si="1"/>
        <v>29.905902004454344</v>
      </c>
      <c r="P9" s="9"/>
    </row>
    <row r="10" spans="1:133">
      <c r="A10" s="12"/>
      <c r="B10" s="25">
        <v>314.8</v>
      </c>
      <c r="C10" s="20" t="s">
        <v>13</v>
      </c>
      <c r="D10" s="46">
        <v>4656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4656</v>
      </c>
      <c r="O10" s="47">
        <f t="shared" si="1"/>
        <v>2.5924276169265035</v>
      </c>
      <c r="P10" s="9"/>
    </row>
    <row r="11" spans="1:133">
      <c r="A11" s="12"/>
      <c r="B11" s="25">
        <v>315</v>
      </c>
      <c r="C11" s="20" t="s">
        <v>73</v>
      </c>
      <c r="D11" s="46">
        <v>10987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10987</v>
      </c>
      <c r="O11" s="47">
        <f t="shared" si="1"/>
        <v>6.1174832962138082</v>
      </c>
      <c r="P11" s="9"/>
    </row>
    <row r="12" spans="1:133">
      <c r="A12" s="12"/>
      <c r="B12" s="25">
        <v>316</v>
      </c>
      <c r="C12" s="20" t="s">
        <v>74</v>
      </c>
      <c r="D12" s="46">
        <v>2419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2419</v>
      </c>
      <c r="O12" s="47">
        <f t="shared" si="1"/>
        <v>1.3468819599109132</v>
      </c>
      <c r="P12" s="9"/>
    </row>
    <row r="13" spans="1:133">
      <c r="A13" s="12"/>
      <c r="B13" s="25">
        <v>319</v>
      </c>
      <c r="C13" s="20" t="s">
        <v>75</v>
      </c>
      <c r="D13" s="46">
        <v>71680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71680</v>
      </c>
      <c r="O13" s="47">
        <f t="shared" si="1"/>
        <v>39.910913140311806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72885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6" si="4">SUM(D14:M14)</f>
        <v>72885</v>
      </c>
      <c r="O14" s="45">
        <f t="shared" si="1"/>
        <v>40.581848552338528</v>
      </c>
      <c r="P14" s="10"/>
    </row>
    <row r="15" spans="1:133">
      <c r="A15" s="12"/>
      <c r="B15" s="25">
        <v>323.10000000000002</v>
      </c>
      <c r="C15" s="20" t="s">
        <v>16</v>
      </c>
      <c r="D15" s="46">
        <v>72885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72885</v>
      </c>
      <c r="O15" s="47">
        <f t="shared" si="1"/>
        <v>40.581848552338528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SUM(D17:D23)</f>
        <v>560058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11225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571283</v>
      </c>
      <c r="O16" s="45">
        <f t="shared" si="1"/>
        <v>318.08630289532294</v>
      </c>
      <c r="P16" s="10"/>
    </row>
    <row r="17" spans="1:16">
      <c r="A17" s="12"/>
      <c r="B17" s="25">
        <v>331.1</v>
      </c>
      <c r="C17" s="20" t="s">
        <v>17</v>
      </c>
      <c r="D17" s="46">
        <v>50000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50000</v>
      </c>
      <c r="O17" s="47">
        <f t="shared" si="1"/>
        <v>27.839643652561247</v>
      </c>
      <c r="P17" s="9"/>
    </row>
    <row r="18" spans="1:16">
      <c r="A18" s="12"/>
      <c r="B18" s="25">
        <v>331.31</v>
      </c>
      <c r="C18" s="20" t="s">
        <v>88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11225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11225</v>
      </c>
      <c r="O18" s="47">
        <f t="shared" si="1"/>
        <v>6.25</v>
      </c>
      <c r="P18" s="9"/>
    </row>
    <row r="19" spans="1:16">
      <c r="A19" s="12"/>
      <c r="B19" s="25">
        <v>334.9</v>
      </c>
      <c r="C19" s="20" t="s">
        <v>76</v>
      </c>
      <c r="D19" s="46">
        <v>422074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422074</v>
      </c>
      <c r="O19" s="47">
        <f t="shared" si="1"/>
        <v>235.00779510022272</v>
      </c>
      <c r="P19" s="9"/>
    </row>
    <row r="20" spans="1:16">
      <c r="A20" s="12"/>
      <c r="B20" s="25">
        <v>335.12</v>
      </c>
      <c r="C20" s="20" t="s">
        <v>77</v>
      </c>
      <c r="D20" s="46">
        <v>29174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29174</v>
      </c>
      <c r="O20" s="47">
        <f t="shared" si="1"/>
        <v>16.243875278396438</v>
      </c>
      <c r="P20" s="9"/>
    </row>
    <row r="21" spans="1:16">
      <c r="A21" s="12"/>
      <c r="B21" s="25">
        <v>335.14</v>
      </c>
      <c r="C21" s="20" t="s">
        <v>78</v>
      </c>
      <c r="D21" s="46">
        <v>823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823</v>
      </c>
      <c r="O21" s="47">
        <f t="shared" si="1"/>
        <v>0.45824053452115815</v>
      </c>
      <c r="P21" s="9"/>
    </row>
    <row r="22" spans="1:16">
      <c r="A22" s="12"/>
      <c r="B22" s="25">
        <v>335.18</v>
      </c>
      <c r="C22" s="20" t="s">
        <v>79</v>
      </c>
      <c r="D22" s="46">
        <v>55697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55697</v>
      </c>
      <c r="O22" s="47">
        <f t="shared" si="1"/>
        <v>31.011692650334076</v>
      </c>
      <c r="P22" s="9"/>
    </row>
    <row r="23" spans="1:16">
      <c r="A23" s="12"/>
      <c r="B23" s="25">
        <v>335.49</v>
      </c>
      <c r="C23" s="20" t="s">
        <v>23</v>
      </c>
      <c r="D23" s="46">
        <v>2290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2290</v>
      </c>
      <c r="O23" s="47">
        <f t="shared" si="1"/>
        <v>1.2750556792873051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SUM(D25:D26)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925550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925550</v>
      </c>
      <c r="O24" s="45">
        <f t="shared" si="1"/>
        <v>515.33964365256122</v>
      </c>
      <c r="P24" s="10"/>
    </row>
    <row r="25" spans="1:16">
      <c r="A25" s="12"/>
      <c r="B25" s="25">
        <v>343.4</v>
      </c>
      <c r="C25" s="20" t="s">
        <v>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125078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125078</v>
      </c>
      <c r="O25" s="47">
        <f t="shared" si="1"/>
        <v>69.642538975501111</v>
      </c>
      <c r="P25" s="9"/>
    </row>
    <row r="26" spans="1:16">
      <c r="A26" s="12"/>
      <c r="B26" s="25">
        <v>346.3</v>
      </c>
      <c r="C26" s="20" t="s">
        <v>92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800472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800472</v>
      </c>
      <c r="O26" s="47">
        <f t="shared" si="1"/>
        <v>445.69710467706011</v>
      </c>
      <c r="P26" s="9"/>
    </row>
    <row r="27" spans="1:16" ht="15.75">
      <c r="A27" s="29" t="s">
        <v>29</v>
      </c>
      <c r="B27" s="30"/>
      <c r="C27" s="31"/>
      <c r="D27" s="32">
        <f t="shared" ref="D27:M27" si="7">SUM(D28:D28)</f>
        <v>3553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3553</v>
      </c>
      <c r="O27" s="45">
        <f t="shared" si="1"/>
        <v>1.9782850779510022</v>
      </c>
      <c r="P27" s="10"/>
    </row>
    <row r="28" spans="1:16">
      <c r="A28" s="13"/>
      <c r="B28" s="39">
        <v>359</v>
      </c>
      <c r="C28" s="21" t="s">
        <v>35</v>
      </c>
      <c r="D28" s="46">
        <v>3553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3553</v>
      </c>
      <c r="O28" s="47">
        <f t="shared" si="1"/>
        <v>1.9782850779510022</v>
      </c>
      <c r="P28" s="9"/>
    </row>
    <row r="29" spans="1:16" ht="15.75">
      <c r="A29" s="29" t="s">
        <v>2</v>
      </c>
      <c r="B29" s="30"/>
      <c r="C29" s="31"/>
      <c r="D29" s="32">
        <f t="shared" ref="D29:M29" si="8">SUM(D30:D33)</f>
        <v>36865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1395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38260</v>
      </c>
      <c r="O29" s="45">
        <f t="shared" si="1"/>
        <v>21.302895322939868</v>
      </c>
      <c r="P29" s="10"/>
    </row>
    <row r="30" spans="1:16">
      <c r="A30" s="12"/>
      <c r="B30" s="25">
        <v>361.1</v>
      </c>
      <c r="C30" s="20" t="s">
        <v>36</v>
      </c>
      <c r="D30" s="46">
        <v>749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749</v>
      </c>
      <c r="O30" s="47">
        <f t="shared" si="1"/>
        <v>0.41703786191536746</v>
      </c>
      <c r="P30" s="9"/>
    </row>
    <row r="31" spans="1:16">
      <c r="A31" s="12"/>
      <c r="B31" s="25">
        <v>361.2</v>
      </c>
      <c r="C31" s="20" t="s">
        <v>93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1395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1395</v>
      </c>
      <c r="O31" s="47">
        <f t="shared" si="1"/>
        <v>0.77672605790645877</v>
      </c>
      <c r="P31" s="9"/>
    </row>
    <row r="32" spans="1:16">
      <c r="A32" s="12"/>
      <c r="B32" s="25">
        <v>362</v>
      </c>
      <c r="C32" s="20" t="s">
        <v>37</v>
      </c>
      <c r="D32" s="46">
        <v>3950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3950</v>
      </c>
      <c r="O32" s="47">
        <f t="shared" si="1"/>
        <v>2.1993318485523385</v>
      </c>
      <c r="P32" s="9"/>
    </row>
    <row r="33" spans="1:119">
      <c r="A33" s="12"/>
      <c r="B33" s="25">
        <v>369.9</v>
      </c>
      <c r="C33" s="20" t="s">
        <v>40</v>
      </c>
      <c r="D33" s="46">
        <v>32166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32166</v>
      </c>
      <c r="O33" s="47">
        <f t="shared" si="1"/>
        <v>17.909799554565701</v>
      </c>
      <c r="P33" s="9"/>
    </row>
    <row r="34" spans="1:119" ht="15.75">
      <c r="A34" s="29" t="s">
        <v>30</v>
      </c>
      <c r="B34" s="30"/>
      <c r="C34" s="31"/>
      <c r="D34" s="32">
        <f t="shared" ref="D34:M34" si="9">SUM(D35:D35)</f>
        <v>26846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26846</v>
      </c>
      <c r="O34" s="45">
        <f t="shared" si="1"/>
        <v>14.947661469933184</v>
      </c>
      <c r="P34" s="9"/>
    </row>
    <row r="35" spans="1:119" ht="15.75" thickBot="1">
      <c r="A35" s="12"/>
      <c r="B35" s="25">
        <v>381</v>
      </c>
      <c r="C35" s="20" t="s">
        <v>41</v>
      </c>
      <c r="D35" s="46">
        <v>26846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26846</v>
      </c>
      <c r="O35" s="47">
        <f t="shared" si="1"/>
        <v>14.947661469933184</v>
      </c>
      <c r="P35" s="9"/>
    </row>
    <row r="36" spans="1:119" ht="16.5" thickBot="1">
      <c r="A36" s="14" t="s">
        <v>33</v>
      </c>
      <c r="B36" s="23"/>
      <c r="C36" s="22"/>
      <c r="D36" s="15">
        <f t="shared" ref="D36:M36" si="10">SUM(D5,D14,D16,D24,D27,D29,D34)</f>
        <v>1209401</v>
      </c>
      <c r="E36" s="15">
        <f t="shared" si="10"/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938170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4"/>
        <v>2147571</v>
      </c>
      <c r="O36" s="38">
        <f t="shared" si="1"/>
        <v>1195.7522271714922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94</v>
      </c>
      <c r="M38" s="48"/>
      <c r="N38" s="48"/>
      <c r="O38" s="43">
        <v>1796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60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495280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495280</v>
      </c>
      <c r="O5" s="33">
        <f t="shared" ref="O5:O35" si="1">(N5/O$37)</f>
        <v>272.58117776554758</v>
      </c>
      <c r="P5" s="6"/>
    </row>
    <row r="6" spans="1:133">
      <c r="A6" s="12"/>
      <c r="B6" s="25">
        <v>311</v>
      </c>
      <c r="C6" s="20" t="s">
        <v>1</v>
      </c>
      <c r="D6" s="46">
        <v>202009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202009</v>
      </c>
      <c r="O6" s="47">
        <f t="shared" si="1"/>
        <v>111.17721518987342</v>
      </c>
      <c r="P6" s="9"/>
    </row>
    <row r="7" spans="1:133">
      <c r="A7" s="12"/>
      <c r="B7" s="25">
        <v>312.10000000000002</v>
      </c>
      <c r="C7" s="20" t="s">
        <v>9</v>
      </c>
      <c r="D7" s="46">
        <v>114876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114876</v>
      </c>
      <c r="O7" s="47">
        <f t="shared" si="1"/>
        <v>63.222894881673085</v>
      </c>
      <c r="P7" s="9"/>
    </row>
    <row r="8" spans="1:133">
      <c r="A8" s="12"/>
      <c r="B8" s="25">
        <v>312.41000000000003</v>
      </c>
      <c r="C8" s="20" t="s">
        <v>10</v>
      </c>
      <c r="D8" s="46">
        <v>36430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36430</v>
      </c>
      <c r="O8" s="47">
        <f t="shared" si="1"/>
        <v>20.049532195927352</v>
      </c>
      <c r="P8" s="9"/>
    </row>
    <row r="9" spans="1:133">
      <c r="A9" s="12"/>
      <c r="B9" s="25">
        <v>314.10000000000002</v>
      </c>
      <c r="C9" s="20" t="s">
        <v>11</v>
      </c>
      <c r="D9" s="46">
        <v>52919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52919</v>
      </c>
      <c r="O9" s="47">
        <f t="shared" si="1"/>
        <v>29.12438084755091</v>
      </c>
      <c r="P9" s="9"/>
    </row>
    <row r="10" spans="1:133">
      <c r="A10" s="12"/>
      <c r="B10" s="25">
        <v>314.8</v>
      </c>
      <c r="C10" s="20" t="s">
        <v>13</v>
      </c>
      <c r="D10" s="46">
        <v>4668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4668</v>
      </c>
      <c r="O10" s="47">
        <f t="shared" si="1"/>
        <v>2.569069895432031</v>
      </c>
      <c r="P10" s="9"/>
    </row>
    <row r="11" spans="1:133">
      <c r="A11" s="12"/>
      <c r="B11" s="25">
        <v>315</v>
      </c>
      <c r="C11" s="20" t="s">
        <v>73</v>
      </c>
      <c r="D11" s="46">
        <v>10636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10636</v>
      </c>
      <c r="O11" s="47">
        <f t="shared" si="1"/>
        <v>5.8536048431480463</v>
      </c>
      <c r="P11" s="9"/>
    </row>
    <row r="12" spans="1:133">
      <c r="A12" s="12"/>
      <c r="B12" s="25">
        <v>316</v>
      </c>
      <c r="C12" s="20" t="s">
        <v>74</v>
      </c>
      <c r="D12" s="46">
        <v>2524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2524</v>
      </c>
      <c r="O12" s="47">
        <f t="shared" si="1"/>
        <v>1.3891029168959823</v>
      </c>
      <c r="P12" s="9"/>
    </row>
    <row r="13" spans="1:133">
      <c r="A13" s="12"/>
      <c r="B13" s="25">
        <v>319</v>
      </c>
      <c r="C13" s="20" t="s">
        <v>75</v>
      </c>
      <c r="D13" s="46">
        <v>71218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71218</v>
      </c>
      <c r="O13" s="47">
        <f t="shared" si="1"/>
        <v>39.195376995046779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67682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5" si="4">SUM(D14:M14)</f>
        <v>67682</v>
      </c>
      <c r="O14" s="45">
        <f t="shared" si="1"/>
        <v>37.249312052834341</v>
      </c>
      <c r="P14" s="10"/>
    </row>
    <row r="15" spans="1:133">
      <c r="A15" s="12"/>
      <c r="B15" s="25">
        <v>323.10000000000002</v>
      </c>
      <c r="C15" s="20" t="s">
        <v>16</v>
      </c>
      <c r="D15" s="46">
        <v>67682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67682</v>
      </c>
      <c r="O15" s="47">
        <f t="shared" si="1"/>
        <v>37.249312052834341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SUM(D17:D23)</f>
        <v>341075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978867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1319942</v>
      </c>
      <c r="O16" s="45">
        <f t="shared" si="1"/>
        <v>726.4402861860209</v>
      </c>
      <c r="P16" s="10"/>
    </row>
    <row r="17" spans="1:16">
      <c r="A17" s="12"/>
      <c r="B17" s="25">
        <v>331.31</v>
      </c>
      <c r="C17" s="20" t="s">
        <v>88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583867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583867</v>
      </c>
      <c r="O17" s="47">
        <f t="shared" si="1"/>
        <v>321.33571821684097</v>
      </c>
      <c r="P17" s="9"/>
    </row>
    <row r="18" spans="1:16">
      <c r="A18" s="12"/>
      <c r="B18" s="25">
        <v>334.31</v>
      </c>
      <c r="C18" s="20" t="s">
        <v>89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395000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395000</v>
      </c>
      <c r="O18" s="47">
        <f t="shared" si="1"/>
        <v>217.39130434782609</v>
      </c>
      <c r="P18" s="9"/>
    </row>
    <row r="19" spans="1:16">
      <c r="A19" s="12"/>
      <c r="B19" s="25">
        <v>334.9</v>
      </c>
      <c r="C19" s="20" t="s">
        <v>76</v>
      </c>
      <c r="D19" s="46">
        <v>255493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255493</v>
      </c>
      <c r="O19" s="47">
        <f t="shared" si="1"/>
        <v>140.61254815630159</v>
      </c>
      <c r="P19" s="9"/>
    </row>
    <row r="20" spans="1:16">
      <c r="A20" s="12"/>
      <c r="B20" s="25">
        <v>335.12</v>
      </c>
      <c r="C20" s="20" t="s">
        <v>77</v>
      </c>
      <c r="D20" s="46">
        <v>28005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28005</v>
      </c>
      <c r="O20" s="47">
        <f t="shared" si="1"/>
        <v>15.412768299394607</v>
      </c>
      <c r="P20" s="9"/>
    </row>
    <row r="21" spans="1:16">
      <c r="A21" s="12"/>
      <c r="B21" s="25">
        <v>335.14</v>
      </c>
      <c r="C21" s="20" t="s">
        <v>78</v>
      </c>
      <c r="D21" s="46">
        <v>694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694</v>
      </c>
      <c r="O21" s="47">
        <f t="shared" si="1"/>
        <v>0.38194826637314255</v>
      </c>
      <c r="P21" s="9"/>
    </row>
    <row r="22" spans="1:16">
      <c r="A22" s="12"/>
      <c r="B22" s="25">
        <v>335.18</v>
      </c>
      <c r="C22" s="20" t="s">
        <v>79</v>
      </c>
      <c r="D22" s="46">
        <v>52636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52636</v>
      </c>
      <c r="O22" s="47">
        <f t="shared" si="1"/>
        <v>28.968629609246008</v>
      </c>
      <c r="P22" s="9"/>
    </row>
    <row r="23" spans="1:16">
      <c r="A23" s="12"/>
      <c r="B23" s="25">
        <v>335.49</v>
      </c>
      <c r="C23" s="20" t="s">
        <v>23</v>
      </c>
      <c r="D23" s="46">
        <v>4247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4247</v>
      </c>
      <c r="O23" s="47">
        <f t="shared" si="1"/>
        <v>2.337369290038525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SUM(D25:D26)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919105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919105</v>
      </c>
      <c r="O24" s="45">
        <f t="shared" si="1"/>
        <v>505.83654375343974</v>
      </c>
      <c r="P24" s="10"/>
    </row>
    <row r="25" spans="1:16">
      <c r="A25" s="12"/>
      <c r="B25" s="25">
        <v>343.4</v>
      </c>
      <c r="C25" s="20" t="s">
        <v>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124985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124985</v>
      </c>
      <c r="O25" s="47">
        <f t="shared" si="1"/>
        <v>68.786461199779851</v>
      </c>
      <c r="P25" s="9"/>
    </row>
    <row r="26" spans="1:16">
      <c r="A26" s="12"/>
      <c r="B26" s="25">
        <v>343.6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794120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794120</v>
      </c>
      <c r="O26" s="47">
        <f t="shared" si="1"/>
        <v>437.05008255365988</v>
      </c>
      <c r="P26" s="9"/>
    </row>
    <row r="27" spans="1:16" ht="15.75">
      <c r="A27" s="29" t="s">
        <v>29</v>
      </c>
      <c r="B27" s="30"/>
      <c r="C27" s="31"/>
      <c r="D27" s="32">
        <f t="shared" ref="D27:M27" si="7">SUM(D28:D28)</f>
        <v>724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724</v>
      </c>
      <c r="O27" s="45">
        <f t="shared" si="1"/>
        <v>0.39845899834892679</v>
      </c>
      <c r="P27" s="10"/>
    </row>
    <row r="28" spans="1:16">
      <c r="A28" s="13"/>
      <c r="B28" s="39">
        <v>359</v>
      </c>
      <c r="C28" s="21" t="s">
        <v>35</v>
      </c>
      <c r="D28" s="46">
        <v>724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724</v>
      </c>
      <c r="O28" s="47">
        <f t="shared" si="1"/>
        <v>0.39845899834892679</v>
      </c>
      <c r="P28" s="9"/>
    </row>
    <row r="29" spans="1:16" ht="15.75">
      <c r="A29" s="29" t="s">
        <v>2</v>
      </c>
      <c r="B29" s="30"/>
      <c r="C29" s="31"/>
      <c r="D29" s="32">
        <f t="shared" ref="D29:M29" si="8">SUM(D30:D32)</f>
        <v>67740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1204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68944</v>
      </c>
      <c r="O29" s="45">
        <f t="shared" si="1"/>
        <v>37.943863511282331</v>
      </c>
      <c r="P29" s="10"/>
    </row>
    <row r="30" spans="1:16">
      <c r="A30" s="12"/>
      <c r="B30" s="25">
        <v>361.1</v>
      </c>
      <c r="C30" s="20" t="s">
        <v>36</v>
      </c>
      <c r="D30" s="46">
        <v>622</v>
      </c>
      <c r="E30" s="46">
        <v>0</v>
      </c>
      <c r="F30" s="46">
        <v>0</v>
      </c>
      <c r="G30" s="46">
        <v>0</v>
      </c>
      <c r="H30" s="46">
        <v>0</v>
      </c>
      <c r="I30" s="46">
        <v>1204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1826</v>
      </c>
      <c r="O30" s="47">
        <f t="shared" si="1"/>
        <v>1.0049532195927353</v>
      </c>
      <c r="P30" s="9"/>
    </row>
    <row r="31" spans="1:16">
      <c r="A31" s="12"/>
      <c r="B31" s="25">
        <v>362</v>
      </c>
      <c r="C31" s="20" t="s">
        <v>37</v>
      </c>
      <c r="D31" s="46">
        <v>5200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5200</v>
      </c>
      <c r="O31" s="47">
        <f t="shared" si="1"/>
        <v>2.8618602091359384</v>
      </c>
      <c r="P31" s="9"/>
    </row>
    <row r="32" spans="1:16">
      <c r="A32" s="12"/>
      <c r="B32" s="25">
        <v>369.9</v>
      </c>
      <c r="C32" s="20" t="s">
        <v>40</v>
      </c>
      <c r="D32" s="46">
        <v>61918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61918</v>
      </c>
      <c r="O32" s="47">
        <f t="shared" si="1"/>
        <v>34.077050082553662</v>
      </c>
      <c r="P32" s="9"/>
    </row>
    <row r="33" spans="1:119" ht="15.75">
      <c r="A33" s="29" t="s">
        <v>30</v>
      </c>
      <c r="B33" s="30"/>
      <c r="C33" s="31"/>
      <c r="D33" s="32">
        <f t="shared" ref="D33:M33" si="9">SUM(D34:D34)</f>
        <v>16236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4"/>
        <v>16236</v>
      </c>
      <c r="O33" s="45">
        <f t="shared" si="1"/>
        <v>8.9356081452944416</v>
      </c>
      <c r="P33" s="9"/>
    </row>
    <row r="34" spans="1:119" ht="15.75" thickBot="1">
      <c r="A34" s="12"/>
      <c r="B34" s="25">
        <v>381</v>
      </c>
      <c r="C34" s="20" t="s">
        <v>41</v>
      </c>
      <c r="D34" s="46">
        <v>16236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16236</v>
      </c>
      <c r="O34" s="47">
        <f t="shared" si="1"/>
        <v>8.9356081452944416</v>
      </c>
      <c r="P34" s="9"/>
    </row>
    <row r="35" spans="1:119" ht="16.5" thickBot="1">
      <c r="A35" s="14" t="s">
        <v>33</v>
      </c>
      <c r="B35" s="23"/>
      <c r="C35" s="22"/>
      <c r="D35" s="15">
        <f t="shared" ref="D35:M35" si="10">SUM(D5,D14,D16,D24,D27,D29,D33)</f>
        <v>988737</v>
      </c>
      <c r="E35" s="15">
        <f t="shared" si="10"/>
        <v>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1899176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2887913</v>
      </c>
      <c r="O35" s="38">
        <f t="shared" si="1"/>
        <v>1589.3852504127683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90</v>
      </c>
      <c r="M37" s="48"/>
      <c r="N37" s="48"/>
      <c r="O37" s="43">
        <v>1817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60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470665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470665</v>
      </c>
      <c r="O5" s="33">
        <f t="shared" ref="O5:O33" si="1">(N5/O$35)</f>
        <v>259.60562603419748</v>
      </c>
      <c r="P5" s="6"/>
    </row>
    <row r="6" spans="1:133">
      <c r="A6" s="12"/>
      <c r="B6" s="25">
        <v>311</v>
      </c>
      <c r="C6" s="20" t="s">
        <v>1</v>
      </c>
      <c r="D6" s="46">
        <v>189207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189207</v>
      </c>
      <c r="O6" s="47">
        <f t="shared" si="1"/>
        <v>104.36127964699394</v>
      </c>
      <c r="P6" s="9"/>
    </row>
    <row r="7" spans="1:133">
      <c r="A7" s="12"/>
      <c r="B7" s="25">
        <v>312.10000000000002</v>
      </c>
      <c r="C7" s="20" t="s">
        <v>9</v>
      </c>
      <c r="D7" s="46">
        <v>110195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110195</v>
      </c>
      <c r="O7" s="47">
        <f t="shared" si="1"/>
        <v>60.780474351902924</v>
      </c>
      <c r="P7" s="9"/>
    </row>
    <row r="8" spans="1:133">
      <c r="A8" s="12"/>
      <c r="B8" s="25">
        <v>312.41000000000003</v>
      </c>
      <c r="C8" s="20" t="s">
        <v>10</v>
      </c>
      <c r="D8" s="46">
        <v>37544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37544</v>
      </c>
      <c r="O8" s="47">
        <f t="shared" si="1"/>
        <v>20.708218422504135</v>
      </c>
      <c r="P8" s="9"/>
    </row>
    <row r="9" spans="1:133">
      <c r="A9" s="12"/>
      <c r="B9" s="25">
        <v>314.10000000000002</v>
      </c>
      <c r="C9" s="20" t="s">
        <v>11</v>
      </c>
      <c r="D9" s="46">
        <v>54137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54137</v>
      </c>
      <c r="O9" s="47">
        <f t="shared" si="1"/>
        <v>29.860452289023719</v>
      </c>
      <c r="P9" s="9"/>
    </row>
    <row r="10" spans="1:133">
      <c r="A10" s="12"/>
      <c r="B10" s="25">
        <v>314.8</v>
      </c>
      <c r="C10" s="20" t="s">
        <v>13</v>
      </c>
      <c r="D10" s="46">
        <v>3826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3826</v>
      </c>
      <c r="O10" s="47">
        <f t="shared" si="1"/>
        <v>2.1103143960286816</v>
      </c>
      <c r="P10" s="9"/>
    </row>
    <row r="11" spans="1:133">
      <c r="A11" s="12"/>
      <c r="B11" s="25">
        <v>315</v>
      </c>
      <c r="C11" s="20" t="s">
        <v>73</v>
      </c>
      <c r="D11" s="46">
        <v>10552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10552</v>
      </c>
      <c r="O11" s="47">
        <f t="shared" si="1"/>
        <v>5.8201875344732485</v>
      </c>
      <c r="P11" s="9"/>
    </row>
    <row r="12" spans="1:133">
      <c r="A12" s="12"/>
      <c r="B12" s="25">
        <v>316</v>
      </c>
      <c r="C12" s="20" t="s">
        <v>74</v>
      </c>
      <c r="D12" s="46">
        <v>2768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2768</v>
      </c>
      <c r="O12" s="47">
        <f t="shared" si="1"/>
        <v>1.5267512410369553</v>
      </c>
      <c r="P12" s="9"/>
    </row>
    <row r="13" spans="1:133">
      <c r="A13" s="12"/>
      <c r="B13" s="25">
        <v>319</v>
      </c>
      <c r="C13" s="20" t="s">
        <v>75</v>
      </c>
      <c r="D13" s="46">
        <v>62436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62436</v>
      </c>
      <c r="O13" s="47">
        <f t="shared" si="1"/>
        <v>34.437948152233865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71207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3" si="4">SUM(D14:M14)</f>
        <v>71207</v>
      </c>
      <c r="O14" s="45">
        <f t="shared" si="1"/>
        <v>39.275785990071704</v>
      </c>
      <c r="P14" s="10"/>
    </row>
    <row r="15" spans="1:133">
      <c r="A15" s="12"/>
      <c r="B15" s="25">
        <v>323.10000000000002</v>
      </c>
      <c r="C15" s="20" t="s">
        <v>16</v>
      </c>
      <c r="D15" s="46">
        <v>71207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71207</v>
      </c>
      <c r="O15" s="47">
        <f t="shared" si="1"/>
        <v>39.275785990071704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79917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72711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152628</v>
      </c>
      <c r="O16" s="45">
        <f t="shared" si="1"/>
        <v>84.185328185328189</v>
      </c>
      <c r="P16" s="10"/>
    </row>
    <row r="17" spans="1:16">
      <c r="A17" s="12"/>
      <c r="B17" s="25">
        <v>331.35</v>
      </c>
      <c r="C17" s="20" t="s">
        <v>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72711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72711</v>
      </c>
      <c r="O17" s="47">
        <f t="shared" si="1"/>
        <v>40.105350248207394</v>
      </c>
      <c r="P17" s="9"/>
    </row>
    <row r="18" spans="1:16">
      <c r="A18" s="12"/>
      <c r="B18" s="25">
        <v>335.12</v>
      </c>
      <c r="C18" s="20" t="s">
        <v>77</v>
      </c>
      <c r="D18" s="46">
        <v>25379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25379</v>
      </c>
      <c r="O18" s="47">
        <f t="shared" si="1"/>
        <v>13.998345284059569</v>
      </c>
      <c r="P18" s="9"/>
    </row>
    <row r="19" spans="1:16">
      <c r="A19" s="12"/>
      <c r="B19" s="25">
        <v>335.14</v>
      </c>
      <c r="C19" s="20" t="s">
        <v>78</v>
      </c>
      <c r="D19" s="46">
        <v>729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729</v>
      </c>
      <c r="O19" s="47">
        <f t="shared" si="1"/>
        <v>0.40209597352454496</v>
      </c>
      <c r="P19" s="9"/>
    </row>
    <row r="20" spans="1:16">
      <c r="A20" s="12"/>
      <c r="B20" s="25">
        <v>335.18</v>
      </c>
      <c r="C20" s="20" t="s">
        <v>79</v>
      </c>
      <c r="D20" s="46">
        <v>51871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51871</v>
      </c>
      <c r="O20" s="47">
        <f t="shared" si="1"/>
        <v>28.610590182018754</v>
      </c>
      <c r="P20" s="9"/>
    </row>
    <row r="21" spans="1:16">
      <c r="A21" s="12"/>
      <c r="B21" s="25">
        <v>335.49</v>
      </c>
      <c r="C21" s="20" t="s">
        <v>23</v>
      </c>
      <c r="D21" s="46">
        <v>1938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1938</v>
      </c>
      <c r="O21" s="47">
        <f t="shared" si="1"/>
        <v>1.0689464975179261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SUM(D23:D24)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875220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875220</v>
      </c>
      <c r="O22" s="45">
        <f t="shared" si="1"/>
        <v>482.74682846111415</v>
      </c>
      <c r="P22" s="10"/>
    </row>
    <row r="23" spans="1:16">
      <c r="A23" s="12"/>
      <c r="B23" s="25">
        <v>343.4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124227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124227</v>
      </c>
      <c r="O23" s="47">
        <f t="shared" si="1"/>
        <v>68.520132377275232</v>
      </c>
      <c r="P23" s="9"/>
    </row>
    <row r="24" spans="1:16">
      <c r="A24" s="12"/>
      <c r="B24" s="25">
        <v>343.6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750993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750993</v>
      </c>
      <c r="O24" s="47">
        <f t="shared" si="1"/>
        <v>414.22669608383893</v>
      </c>
      <c r="P24" s="9"/>
    </row>
    <row r="25" spans="1:16" ht="15.75">
      <c r="A25" s="29" t="s">
        <v>29</v>
      </c>
      <c r="B25" s="30"/>
      <c r="C25" s="31"/>
      <c r="D25" s="32">
        <f t="shared" ref="D25:M25" si="7">SUM(D26:D26)</f>
        <v>1239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1239</v>
      </c>
      <c r="O25" s="45">
        <f t="shared" si="1"/>
        <v>0.68339768339768336</v>
      </c>
      <c r="P25" s="10"/>
    </row>
    <row r="26" spans="1:16">
      <c r="A26" s="13"/>
      <c r="B26" s="39">
        <v>359</v>
      </c>
      <c r="C26" s="21" t="s">
        <v>35</v>
      </c>
      <c r="D26" s="46">
        <v>1239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1239</v>
      </c>
      <c r="O26" s="47">
        <f t="shared" si="1"/>
        <v>0.68339768339768336</v>
      </c>
      <c r="P26" s="9"/>
    </row>
    <row r="27" spans="1:16" ht="15.75">
      <c r="A27" s="29" t="s">
        <v>2</v>
      </c>
      <c r="B27" s="30"/>
      <c r="C27" s="31"/>
      <c r="D27" s="32">
        <f t="shared" ref="D27:M27" si="8">SUM(D28:D30)</f>
        <v>31784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1504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33288</v>
      </c>
      <c r="O27" s="45">
        <f t="shared" si="1"/>
        <v>18.360728075013789</v>
      </c>
      <c r="P27" s="10"/>
    </row>
    <row r="28" spans="1:16">
      <c r="A28" s="12"/>
      <c r="B28" s="25">
        <v>361.1</v>
      </c>
      <c r="C28" s="20" t="s">
        <v>36</v>
      </c>
      <c r="D28" s="46">
        <v>588</v>
      </c>
      <c r="E28" s="46">
        <v>0</v>
      </c>
      <c r="F28" s="46">
        <v>0</v>
      </c>
      <c r="G28" s="46">
        <v>0</v>
      </c>
      <c r="H28" s="46">
        <v>0</v>
      </c>
      <c r="I28" s="46">
        <v>1504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2092</v>
      </c>
      <c r="O28" s="47">
        <f t="shared" si="1"/>
        <v>1.1538885824600111</v>
      </c>
      <c r="P28" s="9"/>
    </row>
    <row r="29" spans="1:16">
      <c r="A29" s="12"/>
      <c r="B29" s="25">
        <v>362</v>
      </c>
      <c r="C29" s="20" t="s">
        <v>37</v>
      </c>
      <c r="D29" s="46">
        <v>5325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5325</v>
      </c>
      <c r="O29" s="47">
        <f t="shared" si="1"/>
        <v>2.9371207942636515</v>
      </c>
      <c r="P29" s="9"/>
    </row>
    <row r="30" spans="1:16">
      <c r="A30" s="12"/>
      <c r="B30" s="25">
        <v>369.9</v>
      </c>
      <c r="C30" s="20" t="s">
        <v>40</v>
      </c>
      <c r="D30" s="46">
        <v>25871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25871</v>
      </c>
      <c r="O30" s="47">
        <f t="shared" si="1"/>
        <v>14.269718698290127</v>
      </c>
      <c r="P30" s="9"/>
    </row>
    <row r="31" spans="1:16" ht="15.75">
      <c r="A31" s="29" t="s">
        <v>30</v>
      </c>
      <c r="B31" s="30"/>
      <c r="C31" s="31"/>
      <c r="D31" s="32">
        <f t="shared" ref="D31:M31" si="9">SUM(D32:D32)</f>
        <v>18057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18057</v>
      </c>
      <c r="O31" s="45">
        <f t="shared" si="1"/>
        <v>9.9597352454495311</v>
      </c>
      <c r="P31" s="9"/>
    </row>
    <row r="32" spans="1:16" ht="15.75" thickBot="1">
      <c r="A32" s="12"/>
      <c r="B32" s="25">
        <v>381</v>
      </c>
      <c r="C32" s="20" t="s">
        <v>41</v>
      </c>
      <c r="D32" s="46">
        <v>18057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18057</v>
      </c>
      <c r="O32" s="47">
        <f t="shared" si="1"/>
        <v>9.9597352454495311</v>
      </c>
      <c r="P32" s="9"/>
    </row>
    <row r="33" spans="1:119" ht="16.5" thickBot="1">
      <c r="A33" s="14" t="s">
        <v>33</v>
      </c>
      <c r="B33" s="23"/>
      <c r="C33" s="22"/>
      <c r="D33" s="15">
        <f t="shared" ref="D33:M33" si="10">SUM(D5,D14,D16,D22,D25,D27,D31)</f>
        <v>672869</v>
      </c>
      <c r="E33" s="15">
        <f t="shared" si="10"/>
        <v>0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949435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1622304</v>
      </c>
      <c r="O33" s="38">
        <f t="shared" si="1"/>
        <v>894.81742967457251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8" t="s">
        <v>86</v>
      </c>
      <c r="M35" s="48"/>
      <c r="N35" s="48"/>
      <c r="O35" s="43">
        <v>1813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60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45</v>
      </c>
      <c r="F4" s="34" t="s">
        <v>46</v>
      </c>
      <c r="G4" s="34" t="s">
        <v>47</v>
      </c>
      <c r="H4" s="34" t="s">
        <v>4</v>
      </c>
      <c r="I4" s="34" t="s">
        <v>5</v>
      </c>
      <c r="J4" s="35" t="s">
        <v>48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538936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538936</v>
      </c>
      <c r="O5" s="33">
        <f t="shared" ref="O5:O32" si="1">(N5/O$34)</f>
        <v>298.91070438158624</v>
      </c>
      <c r="P5" s="6"/>
    </row>
    <row r="6" spans="1:133">
      <c r="A6" s="12"/>
      <c r="B6" s="25">
        <v>311</v>
      </c>
      <c r="C6" s="20" t="s">
        <v>1</v>
      </c>
      <c r="D6" s="46">
        <v>188694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188694</v>
      </c>
      <c r="O6" s="47">
        <f t="shared" si="1"/>
        <v>104.65557404326123</v>
      </c>
      <c r="P6" s="9"/>
    </row>
    <row r="7" spans="1:133">
      <c r="A7" s="12"/>
      <c r="B7" s="25">
        <v>312.10000000000002</v>
      </c>
      <c r="C7" s="20" t="s">
        <v>9</v>
      </c>
      <c r="D7" s="46">
        <v>107937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107937</v>
      </c>
      <c r="O7" s="47">
        <f t="shared" si="1"/>
        <v>59.865224625623959</v>
      </c>
      <c r="P7" s="9"/>
    </row>
    <row r="8" spans="1:133">
      <c r="A8" s="12"/>
      <c r="B8" s="25">
        <v>312.41000000000003</v>
      </c>
      <c r="C8" s="20" t="s">
        <v>10</v>
      </c>
      <c r="D8" s="46">
        <v>45043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45043</v>
      </c>
      <c r="O8" s="47">
        <f t="shared" si="1"/>
        <v>24.982251802551303</v>
      </c>
      <c r="P8" s="9"/>
    </row>
    <row r="9" spans="1:133">
      <c r="A9" s="12"/>
      <c r="B9" s="25">
        <v>314.10000000000002</v>
      </c>
      <c r="C9" s="20" t="s">
        <v>11</v>
      </c>
      <c r="D9" s="46">
        <v>52739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52739</v>
      </c>
      <c r="O9" s="47">
        <f t="shared" si="1"/>
        <v>29.250693288962839</v>
      </c>
      <c r="P9" s="9"/>
    </row>
    <row r="10" spans="1:133">
      <c r="A10" s="12"/>
      <c r="B10" s="25">
        <v>314.8</v>
      </c>
      <c r="C10" s="20" t="s">
        <v>13</v>
      </c>
      <c r="D10" s="46">
        <v>72520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72520</v>
      </c>
      <c r="O10" s="47">
        <f t="shared" si="1"/>
        <v>40.221852468108708</v>
      </c>
      <c r="P10" s="9"/>
    </row>
    <row r="11" spans="1:133">
      <c r="A11" s="12"/>
      <c r="B11" s="25">
        <v>315</v>
      </c>
      <c r="C11" s="20" t="s">
        <v>73</v>
      </c>
      <c r="D11" s="46">
        <v>10145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10145</v>
      </c>
      <c r="O11" s="47">
        <f t="shared" si="1"/>
        <v>5.6267332224070996</v>
      </c>
      <c r="P11" s="9"/>
    </row>
    <row r="12" spans="1:133">
      <c r="A12" s="12"/>
      <c r="B12" s="25">
        <v>316</v>
      </c>
      <c r="C12" s="20" t="s">
        <v>74</v>
      </c>
      <c r="D12" s="46">
        <v>1999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1999</v>
      </c>
      <c r="O12" s="47">
        <f t="shared" si="1"/>
        <v>1.1087077093732667</v>
      </c>
      <c r="P12" s="9"/>
    </row>
    <row r="13" spans="1:133">
      <c r="A13" s="12"/>
      <c r="B13" s="25">
        <v>319</v>
      </c>
      <c r="C13" s="20" t="s">
        <v>75</v>
      </c>
      <c r="D13" s="46">
        <v>59859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59859</v>
      </c>
      <c r="O13" s="47">
        <f t="shared" si="1"/>
        <v>33.199667221297837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70928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70928</v>
      </c>
      <c r="O14" s="45">
        <f t="shared" si="1"/>
        <v>39.338879645036052</v>
      </c>
      <c r="P14" s="10"/>
    </row>
    <row r="15" spans="1:133">
      <c r="A15" s="12"/>
      <c r="B15" s="25">
        <v>323.10000000000002</v>
      </c>
      <c r="C15" s="20" t="s">
        <v>16</v>
      </c>
      <c r="D15" s="46">
        <v>70928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70928</v>
      </c>
      <c r="O15" s="47">
        <f t="shared" si="1"/>
        <v>39.338879645036052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SUM(D17:D20)</f>
        <v>77322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77322</v>
      </c>
      <c r="O16" s="45">
        <f t="shared" si="1"/>
        <v>42.885191347753747</v>
      </c>
      <c r="P16" s="10"/>
    </row>
    <row r="17" spans="1:119">
      <c r="A17" s="12"/>
      <c r="B17" s="25">
        <v>335.12</v>
      </c>
      <c r="C17" s="20" t="s">
        <v>77</v>
      </c>
      <c r="D17" s="46">
        <v>24362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24362</v>
      </c>
      <c r="O17" s="47">
        <f t="shared" si="1"/>
        <v>13.511924570160843</v>
      </c>
      <c r="P17" s="9"/>
    </row>
    <row r="18" spans="1:119">
      <c r="A18" s="12"/>
      <c r="B18" s="25">
        <v>335.14</v>
      </c>
      <c r="C18" s="20" t="s">
        <v>78</v>
      </c>
      <c r="D18" s="46">
        <v>722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722</v>
      </c>
      <c r="O18" s="47">
        <f t="shared" si="1"/>
        <v>0.40044370493621739</v>
      </c>
      <c r="P18" s="9"/>
    </row>
    <row r="19" spans="1:119">
      <c r="A19" s="12"/>
      <c r="B19" s="25">
        <v>335.18</v>
      </c>
      <c r="C19" s="20" t="s">
        <v>79</v>
      </c>
      <c r="D19" s="46">
        <v>50660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50660</v>
      </c>
      <c r="O19" s="47">
        <f t="shared" si="1"/>
        <v>28.097615085967831</v>
      </c>
      <c r="P19" s="9"/>
    </row>
    <row r="20" spans="1:119">
      <c r="A20" s="12"/>
      <c r="B20" s="25">
        <v>335.49</v>
      </c>
      <c r="C20" s="20" t="s">
        <v>23</v>
      </c>
      <c r="D20" s="46">
        <v>1578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1578</v>
      </c>
      <c r="O20" s="47">
        <f t="shared" si="1"/>
        <v>0.87520798668885191</v>
      </c>
      <c r="P20" s="9"/>
    </row>
    <row r="21" spans="1:119" ht="15.75">
      <c r="A21" s="29" t="s">
        <v>28</v>
      </c>
      <c r="B21" s="30"/>
      <c r="C21" s="31"/>
      <c r="D21" s="32">
        <f t="shared" ref="D21:M21" si="6">SUM(D22:D23)</f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883475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883475</v>
      </c>
      <c r="O21" s="45">
        <f t="shared" si="1"/>
        <v>490.00277315585134</v>
      </c>
      <c r="P21" s="10"/>
    </row>
    <row r="22" spans="1:119">
      <c r="A22" s="12"/>
      <c r="B22" s="25">
        <v>343.4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123745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123745</v>
      </c>
      <c r="O22" s="47">
        <f t="shared" si="1"/>
        <v>68.632834165280087</v>
      </c>
      <c r="P22" s="9"/>
    </row>
    <row r="23" spans="1:119">
      <c r="A23" s="12"/>
      <c r="B23" s="25">
        <v>343.6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759730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759730</v>
      </c>
      <c r="O23" s="47">
        <f t="shared" si="1"/>
        <v>421.36993899057126</v>
      </c>
      <c r="P23" s="9"/>
    </row>
    <row r="24" spans="1:119" ht="15.75">
      <c r="A24" s="29" t="s">
        <v>29</v>
      </c>
      <c r="B24" s="30"/>
      <c r="C24" s="31"/>
      <c r="D24" s="32">
        <f t="shared" ref="D24:M24" si="7">SUM(D25:D25)</f>
        <v>5849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4"/>
        <v>5849</v>
      </c>
      <c r="O24" s="45">
        <f t="shared" si="1"/>
        <v>3.2440377149195783</v>
      </c>
      <c r="P24" s="10"/>
    </row>
    <row r="25" spans="1:119">
      <c r="A25" s="13"/>
      <c r="B25" s="39">
        <v>359</v>
      </c>
      <c r="C25" s="21" t="s">
        <v>35</v>
      </c>
      <c r="D25" s="46">
        <v>5849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5849</v>
      </c>
      <c r="O25" s="47">
        <f t="shared" si="1"/>
        <v>3.2440377149195783</v>
      </c>
      <c r="P25" s="9"/>
    </row>
    <row r="26" spans="1:119" ht="15.75">
      <c r="A26" s="29" t="s">
        <v>2</v>
      </c>
      <c r="B26" s="30"/>
      <c r="C26" s="31"/>
      <c r="D26" s="32">
        <f t="shared" ref="D26:M26" si="8">SUM(D27:D29)</f>
        <v>32563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1410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4"/>
        <v>33973</v>
      </c>
      <c r="O26" s="45">
        <f t="shared" si="1"/>
        <v>18.842484747642818</v>
      </c>
      <c r="P26" s="10"/>
    </row>
    <row r="27" spans="1:119">
      <c r="A27" s="12"/>
      <c r="B27" s="25">
        <v>361.1</v>
      </c>
      <c r="C27" s="20" t="s">
        <v>36</v>
      </c>
      <c r="D27" s="46">
        <v>522</v>
      </c>
      <c r="E27" s="46">
        <v>0</v>
      </c>
      <c r="F27" s="46">
        <v>0</v>
      </c>
      <c r="G27" s="46">
        <v>0</v>
      </c>
      <c r="H27" s="46">
        <v>0</v>
      </c>
      <c r="I27" s="46">
        <v>1410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1932</v>
      </c>
      <c r="O27" s="47">
        <f t="shared" si="1"/>
        <v>1.0715474209650582</v>
      </c>
      <c r="P27" s="9"/>
    </row>
    <row r="28" spans="1:119">
      <c r="A28" s="12"/>
      <c r="B28" s="25">
        <v>362</v>
      </c>
      <c r="C28" s="20" t="s">
        <v>37</v>
      </c>
      <c r="D28" s="46">
        <v>3975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3975</v>
      </c>
      <c r="O28" s="47">
        <f t="shared" si="1"/>
        <v>2.2046589018302827</v>
      </c>
      <c r="P28" s="9"/>
    </row>
    <row r="29" spans="1:119">
      <c r="A29" s="12"/>
      <c r="B29" s="25">
        <v>369.9</v>
      </c>
      <c r="C29" s="20" t="s">
        <v>40</v>
      </c>
      <c r="D29" s="46">
        <v>28066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28066</v>
      </c>
      <c r="O29" s="47">
        <f t="shared" si="1"/>
        <v>15.566278424847477</v>
      </c>
      <c r="P29" s="9"/>
    </row>
    <row r="30" spans="1:119" ht="15.75">
      <c r="A30" s="29" t="s">
        <v>30</v>
      </c>
      <c r="B30" s="30"/>
      <c r="C30" s="31"/>
      <c r="D30" s="32">
        <f t="shared" ref="D30:M30" si="9">SUM(D31:D31)</f>
        <v>19700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4"/>
        <v>19700</v>
      </c>
      <c r="O30" s="45">
        <f t="shared" si="1"/>
        <v>10.926234054353854</v>
      </c>
      <c r="P30" s="9"/>
    </row>
    <row r="31" spans="1:119" ht="15.75" thickBot="1">
      <c r="A31" s="12"/>
      <c r="B31" s="25">
        <v>381</v>
      </c>
      <c r="C31" s="20" t="s">
        <v>41</v>
      </c>
      <c r="D31" s="46">
        <v>19700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19700</v>
      </c>
      <c r="O31" s="47">
        <f t="shared" si="1"/>
        <v>10.926234054353854</v>
      </c>
      <c r="P31" s="9"/>
    </row>
    <row r="32" spans="1:119" ht="16.5" thickBot="1">
      <c r="A32" s="14" t="s">
        <v>33</v>
      </c>
      <c r="B32" s="23"/>
      <c r="C32" s="22"/>
      <c r="D32" s="15">
        <f t="shared" ref="D32:M32" si="10">SUM(D5,D14,D16,D21,D24,D26,D30)</f>
        <v>745298</v>
      </c>
      <c r="E32" s="15">
        <f t="shared" si="10"/>
        <v>0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884885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1630183</v>
      </c>
      <c r="O32" s="38">
        <f t="shared" si="1"/>
        <v>904.15030504714366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84</v>
      </c>
      <c r="M34" s="48"/>
      <c r="N34" s="48"/>
      <c r="O34" s="43">
        <v>1803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60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2024-06-12T20:52:39Z</cp:lastPrinted>
  <dcterms:created xsi:type="dcterms:W3CDTF">2000-08-31T21:26:31Z</dcterms:created>
  <dcterms:modified xsi:type="dcterms:W3CDTF">2024-06-12T20:52:43Z</dcterms:modified>
</cp:coreProperties>
</file>