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'2008'!$A$1:$O$58</definedName>
    <definedName name="_xlnm.Print_Area" localSheetId="14">'2009'!$A$1:$O$59</definedName>
    <definedName name="_xlnm.Print_Area" localSheetId="13">'2010'!$A$1:$O$58</definedName>
    <definedName name="_xlnm.Print_Area" localSheetId="12">'2011'!$A$1:$O$60</definedName>
    <definedName name="_xlnm.Print_Area" localSheetId="11">'2012'!$A$1:$O$58</definedName>
    <definedName name="_xlnm.Print_Area" localSheetId="10">'2013'!$A$1:$O$56</definedName>
    <definedName name="_xlnm.Print_Area" localSheetId="9">'2014'!$A$1:$O$60</definedName>
    <definedName name="_xlnm.Print_Area" localSheetId="8">'2015'!$A$1:$O$57</definedName>
    <definedName name="_xlnm.Print_Area" localSheetId="7">'2016'!$A$1:$O$58</definedName>
    <definedName name="_xlnm.Print_Area" localSheetId="6">'2017'!$A$1:$O$54</definedName>
    <definedName name="_xlnm.Print_Area" localSheetId="5">'2018'!$A$1:$O$57</definedName>
    <definedName name="_xlnm.Print_Area" localSheetId="4">'2019'!$A$1:$O$57</definedName>
    <definedName name="_xlnm.Print_Area" localSheetId="3">'2020'!$A$1:$O$51</definedName>
    <definedName name="_xlnm.Print_Area" localSheetId="2">'2021'!$A$1:$P$60</definedName>
    <definedName name="_xlnm.Print_Area" localSheetId="1">'2022'!$A$1:$P$59</definedName>
    <definedName name="_xlnm.Print_Area" localSheetId="0">'2023'!$A$1:$P$62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7" i="49" l="1"/>
  <c r="P57" i="49" s="1"/>
  <c r="N56" i="49"/>
  <c r="M56" i="49"/>
  <c r="L56" i="49"/>
  <c r="K56" i="49"/>
  <c r="J56" i="49"/>
  <c r="I56" i="49"/>
  <c r="H56" i="49"/>
  <c r="G56" i="49"/>
  <c r="F56" i="49"/>
  <c r="E56" i="49"/>
  <c r="D56" i="49"/>
  <c r="O55" i="49"/>
  <c r="P55" i="49" s="1"/>
  <c r="O54" i="49"/>
  <c r="P54" i="49" s="1"/>
  <c r="O53" i="49"/>
  <c r="P53" i="49" s="1"/>
  <c r="O52" i="49"/>
  <c r="P52" i="49" s="1"/>
  <c r="O51" i="49"/>
  <c r="P51" i="49" s="1"/>
  <c r="O50" i="49"/>
  <c r="P50" i="49" s="1"/>
  <c r="O49" i="49"/>
  <c r="P49" i="49" s="1"/>
  <c r="N48" i="49"/>
  <c r="M48" i="49"/>
  <c r="L48" i="49"/>
  <c r="K48" i="49"/>
  <c r="J48" i="49"/>
  <c r="I48" i="49"/>
  <c r="H48" i="49"/>
  <c r="G48" i="49"/>
  <c r="F48" i="49"/>
  <c r="E48" i="49"/>
  <c r="D48" i="49"/>
  <c r="O47" i="49"/>
  <c r="P47" i="49" s="1"/>
  <c r="O46" i="49"/>
  <c r="P46" i="49" s="1"/>
  <c r="O45" i="49"/>
  <c r="P45" i="49" s="1"/>
  <c r="N44" i="49"/>
  <c r="M44" i="49"/>
  <c r="L44" i="49"/>
  <c r="K44" i="49"/>
  <c r="J44" i="49"/>
  <c r="I44" i="49"/>
  <c r="H44" i="49"/>
  <c r="G44" i="49"/>
  <c r="F44" i="49"/>
  <c r="E44" i="49"/>
  <c r="D44" i="49"/>
  <c r="O43" i="49"/>
  <c r="P43" i="49" s="1"/>
  <c r="O42" i="49"/>
  <c r="P42" i="49" s="1"/>
  <c r="O41" i="49"/>
  <c r="P41" i="49" s="1"/>
  <c r="O40" i="49"/>
  <c r="P40" i="49" s="1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 s="1"/>
  <c r="N33" i="49"/>
  <c r="M33" i="49"/>
  <c r="L33" i="49"/>
  <c r="K33" i="49"/>
  <c r="J33" i="49"/>
  <c r="I33" i="49"/>
  <c r="H33" i="49"/>
  <c r="G33" i="49"/>
  <c r="F33" i="49"/>
  <c r="E33" i="49"/>
  <c r="D33" i="49"/>
  <c r="O32" i="49"/>
  <c r="P32" i="49" s="1"/>
  <c r="O31" i="49"/>
  <c r="P31" i="49" s="1"/>
  <c r="O30" i="49"/>
  <c r="P30" i="49" s="1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56" i="49" l="1"/>
  <c r="P56" i="49" s="1"/>
  <c r="O44" i="49"/>
  <c r="P44" i="49" s="1"/>
  <c r="O33" i="49"/>
  <c r="P33" i="49" s="1"/>
  <c r="O22" i="49"/>
  <c r="P22" i="49" s="1"/>
  <c r="D58" i="49"/>
  <c r="I58" i="49"/>
  <c r="F58" i="49"/>
  <c r="J58" i="49"/>
  <c r="L58" i="49"/>
  <c r="K58" i="49"/>
  <c r="G58" i="49"/>
  <c r="M58" i="49"/>
  <c r="O13" i="49"/>
  <c r="P13" i="49" s="1"/>
  <c r="N58" i="49"/>
  <c r="O5" i="49"/>
  <c r="P5" i="49" s="1"/>
  <c r="H58" i="49"/>
  <c r="E58" i="49"/>
  <c r="O48" i="49"/>
  <c r="P48" i="49" s="1"/>
  <c r="O54" i="48"/>
  <c r="P54" i="48" s="1"/>
  <c r="N53" i="48"/>
  <c r="M53" i="48"/>
  <c r="L53" i="48"/>
  <c r="K53" i="48"/>
  <c r="J53" i="48"/>
  <c r="I53" i="48"/>
  <c r="H53" i="48"/>
  <c r="G53" i="48"/>
  <c r="F53" i="48"/>
  <c r="E53" i="48"/>
  <c r="D53" i="48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N46" i="48"/>
  <c r="M46" i="48"/>
  <c r="L46" i="48"/>
  <c r="K46" i="48"/>
  <c r="J46" i="48"/>
  <c r="I46" i="48"/>
  <c r="H46" i="48"/>
  <c r="G46" i="48"/>
  <c r="F46" i="48"/>
  <c r="E46" i="48"/>
  <c r="D46" i="48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N33" i="48"/>
  <c r="M33" i="48"/>
  <c r="L33" i="48"/>
  <c r="K33" i="48"/>
  <c r="J33" i="48"/>
  <c r="I33" i="48"/>
  <c r="H33" i="48"/>
  <c r="G33" i="48"/>
  <c r="F33" i="48"/>
  <c r="E33" i="48"/>
  <c r="D33" i="48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8" i="49" l="1"/>
  <c r="P58" i="49" s="1"/>
  <c r="O53" i="48"/>
  <c r="P53" i="48" s="1"/>
  <c r="O43" i="48"/>
  <c r="P43" i="48" s="1"/>
  <c r="O46" i="48"/>
  <c r="P46" i="48" s="1"/>
  <c r="O33" i="48"/>
  <c r="P33" i="48" s="1"/>
  <c r="L55" i="48"/>
  <c r="O22" i="48"/>
  <c r="P22" i="48" s="1"/>
  <c r="M55" i="48"/>
  <c r="D55" i="48"/>
  <c r="F55" i="48"/>
  <c r="H55" i="48"/>
  <c r="G55" i="48"/>
  <c r="O13" i="48"/>
  <c r="P13" i="48" s="1"/>
  <c r="J55" i="48"/>
  <c r="I55" i="48"/>
  <c r="K55" i="48"/>
  <c r="N55" i="48"/>
  <c r="E55" i="48"/>
  <c r="O5" i="48"/>
  <c r="P5" i="48" s="1"/>
  <c r="O55" i="47"/>
  <c r="P55" i="47" s="1"/>
  <c r="N54" i="47"/>
  <c r="M54" i="47"/>
  <c r="L54" i="47"/>
  <c r="K54" i="47"/>
  <c r="J54" i="47"/>
  <c r="I54" i="47"/>
  <c r="H54" i="47"/>
  <c r="G54" i="47"/>
  <c r="F54" i="47"/>
  <c r="E54" i="47"/>
  <c r="O54" i="47" s="1"/>
  <c r="P54" i="47" s="1"/>
  <c r="D54" i="47"/>
  <c r="O53" i="47"/>
  <c r="P53" i="47"/>
  <c r="O52" i="47"/>
  <c r="P52" i="47" s="1"/>
  <c r="O51" i="47"/>
  <c r="P51" i="47"/>
  <c r="O50" i="47"/>
  <c r="P50" i="47"/>
  <c r="O49" i="47"/>
  <c r="P49" i="47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N45" i="47"/>
  <c r="M45" i="47"/>
  <c r="L45" i="47"/>
  <c r="K45" i="47"/>
  <c r="J45" i="47"/>
  <c r="I45" i="47"/>
  <c r="H45" i="47"/>
  <c r="G45" i="47"/>
  <c r="F45" i="47"/>
  <c r="E45" i="47"/>
  <c r="E56" i="47" s="1"/>
  <c r="D45" i="47"/>
  <c r="O44" i="47"/>
  <c r="P44" i="47"/>
  <c r="O43" i="47"/>
  <c r="P43" i="47" s="1"/>
  <c r="O42" i="47"/>
  <c r="P42" i="47"/>
  <c r="O41" i="47"/>
  <c r="P41" i="47"/>
  <c r="O40" i="47"/>
  <c r="P40" i="47"/>
  <c r="O39" i="47"/>
  <c r="P39" i="47" s="1"/>
  <c r="O38" i="47"/>
  <c r="P38" i="47"/>
  <c r="O37" i="47"/>
  <c r="P37" i="47" s="1"/>
  <c r="O36" i="47"/>
  <c r="P36" i="47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/>
  <c r="O32" i="47"/>
  <c r="P32" i="47" s="1"/>
  <c r="O31" i="47"/>
  <c r="P31" i="47" s="1"/>
  <c r="O30" i="47"/>
  <c r="P30" i="47"/>
  <c r="O29" i="47"/>
  <c r="P29" i="47"/>
  <c r="O28" i="47"/>
  <c r="P28" i="47" s="1"/>
  <c r="O27" i="47"/>
  <c r="P27" i="47"/>
  <c r="O26" i="47"/>
  <c r="P26" i="47"/>
  <c r="O25" i="47"/>
  <c r="P25" i="47" s="1"/>
  <c r="O24" i="47"/>
  <c r="P24" i="47"/>
  <c r="O23" i="47"/>
  <c r="P23" i="47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/>
  <c r="O19" i="47"/>
  <c r="P19" i="47"/>
  <c r="O18" i="47"/>
  <c r="P18" i="47" s="1"/>
  <c r="O17" i="47"/>
  <c r="P17" i="47" s="1"/>
  <c r="O16" i="47"/>
  <c r="P16" i="47" s="1"/>
  <c r="O15" i="47"/>
  <c r="P15" i="47"/>
  <c r="O14" i="47"/>
  <c r="P14" i="47"/>
  <c r="N13" i="47"/>
  <c r="M13" i="47"/>
  <c r="O13" i="47" s="1"/>
  <c r="P13" i="47" s="1"/>
  <c r="L13" i="47"/>
  <c r="K13" i="47"/>
  <c r="J13" i="47"/>
  <c r="I13" i="47"/>
  <c r="H13" i="47"/>
  <c r="G13" i="47"/>
  <c r="F13" i="47"/>
  <c r="E13" i="47"/>
  <c r="D13" i="47"/>
  <c r="O12" i="47"/>
  <c r="P12" i="47"/>
  <c r="O11" i="47"/>
  <c r="P11" i="47" s="1"/>
  <c r="O10" i="47"/>
  <c r="P10" i="47" s="1"/>
  <c r="O9" i="47"/>
  <c r="P9" i="47"/>
  <c r="O8" i="47"/>
  <c r="P8" i="47"/>
  <c r="O7" i="47"/>
  <c r="P7" i="47" s="1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E47" i="45"/>
  <c r="F47" i="45"/>
  <c r="N46" i="45"/>
  <c r="O46" i="45"/>
  <c r="N45" i="45"/>
  <c r="O45" i="45"/>
  <c r="N44" i="45"/>
  <c r="O44" i="45" s="1"/>
  <c r="N43" i="45"/>
  <c r="O43" i="45" s="1"/>
  <c r="N42" i="45"/>
  <c r="O42" i="45" s="1"/>
  <c r="M41" i="45"/>
  <c r="L41" i="45"/>
  <c r="K41" i="45"/>
  <c r="J41" i="45"/>
  <c r="I41" i="45"/>
  <c r="H41" i="45"/>
  <c r="G41" i="45"/>
  <c r="N41" i="45" s="1"/>
  <c r="O41" i="45" s="1"/>
  <c r="F41" i="45"/>
  <c r="E41" i="45"/>
  <c r="D41" i="45"/>
  <c r="N40" i="45"/>
  <c r="O40" i="45" s="1"/>
  <c r="M39" i="45"/>
  <c r="L39" i="45"/>
  <c r="K39" i="45"/>
  <c r="J39" i="45"/>
  <c r="I39" i="45"/>
  <c r="H39" i="45"/>
  <c r="G39" i="45"/>
  <c r="F39" i="45"/>
  <c r="E39" i="45"/>
  <c r="D39" i="45"/>
  <c r="N38" i="45"/>
  <c r="O38" i="45" s="1"/>
  <c r="N37" i="45"/>
  <c r="O37" i="45"/>
  <c r="N36" i="45"/>
  <c r="O36" i="45"/>
  <c r="N35" i="45"/>
  <c r="O35" i="45"/>
  <c r="N34" i="45"/>
  <c r="O34" i="45" s="1"/>
  <c r="N33" i="45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/>
  <c r="N28" i="45"/>
  <c r="O28" i="45"/>
  <c r="N27" i="45"/>
  <c r="O27" i="45"/>
  <c r="N26" i="45"/>
  <c r="O26" i="45" s="1"/>
  <c r="N25" i="45"/>
  <c r="O25" i="45" s="1"/>
  <c r="N24" i="45"/>
  <c r="O24" i="45" s="1"/>
  <c r="N23" i="45"/>
  <c r="O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/>
  <c r="N18" i="45"/>
  <c r="O18" i="45" s="1"/>
  <c r="N17" i="45"/>
  <c r="O17" i="45" s="1"/>
  <c r="N16" i="45"/>
  <c r="O16" i="45" s="1"/>
  <c r="N15" i="45"/>
  <c r="O15" i="45"/>
  <c r="N14" i="45"/>
  <c r="O14" i="45"/>
  <c r="M13" i="45"/>
  <c r="L13" i="45"/>
  <c r="K13" i="45"/>
  <c r="K47" i="45" s="1"/>
  <c r="J13" i="45"/>
  <c r="I13" i="45"/>
  <c r="H13" i="45"/>
  <c r="G13" i="45"/>
  <c r="F13" i="45"/>
  <c r="E13" i="45"/>
  <c r="D13" i="45"/>
  <c r="N12" i="45"/>
  <c r="O12" i="45"/>
  <c r="N11" i="45"/>
  <c r="O11" i="45"/>
  <c r="N10" i="45"/>
  <c r="O10" i="45" s="1"/>
  <c r="N9" i="45"/>
  <c r="O9" i="45" s="1"/>
  <c r="N8" i="45"/>
  <c r="O8" i="45" s="1"/>
  <c r="N7" i="45"/>
  <c r="O7" i="45"/>
  <c r="N6" i="45"/>
  <c r="O6" i="45"/>
  <c r="M5" i="45"/>
  <c r="M47" i="45" s="1"/>
  <c r="L5" i="45"/>
  <c r="K5" i="45"/>
  <c r="J5" i="45"/>
  <c r="J47" i="45" s="1"/>
  <c r="I5" i="45"/>
  <c r="I47" i="45" s="1"/>
  <c r="H5" i="45"/>
  <c r="H47" i="45" s="1"/>
  <c r="G5" i="45"/>
  <c r="G47" i="45" s="1"/>
  <c r="F5" i="45"/>
  <c r="E5" i="45"/>
  <c r="D5" i="45"/>
  <c r="D47" i="45" s="1"/>
  <c r="N52" i="44"/>
  <c r="O52" i="44" s="1"/>
  <c r="M51" i="44"/>
  <c r="L51" i="44"/>
  <c r="K51" i="44"/>
  <c r="J51" i="44"/>
  <c r="I51" i="44"/>
  <c r="H51" i="44"/>
  <c r="G51" i="44"/>
  <c r="N51" i="44" s="1"/>
  <c r="O51" i="44" s="1"/>
  <c r="F51" i="44"/>
  <c r="E51" i="44"/>
  <c r="D51" i="44"/>
  <c r="N50" i="44"/>
  <c r="O50" i="44" s="1"/>
  <c r="N49" i="44"/>
  <c r="O49" i="44"/>
  <c r="N48" i="44"/>
  <c r="O48" i="44" s="1"/>
  <c r="N47" i="44"/>
  <c r="O47" i="44" s="1"/>
  <c r="N46" i="44"/>
  <c r="O46" i="44" s="1"/>
  <c r="M45" i="44"/>
  <c r="L45" i="44"/>
  <c r="K45" i="44"/>
  <c r="J45" i="44"/>
  <c r="I45" i="44"/>
  <c r="H45" i="44"/>
  <c r="G45" i="44"/>
  <c r="F45" i="44"/>
  <c r="E45" i="44"/>
  <c r="D45" i="44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/>
  <c r="N40" i="44"/>
  <c r="O40" i="44" s="1"/>
  <c r="N39" i="44"/>
  <c r="O39" i="44"/>
  <c r="N38" i="44"/>
  <c r="O38" i="44" s="1"/>
  <c r="N37" i="44"/>
  <c r="O37" i="44" s="1"/>
  <c r="N36" i="44"/>
  <c r="O36" i="44" s="1"/>
  <c r="M35" i="44"/>
  <c r="L35" i="44"/>
  <c r="K35" i="44"/>
  <c r="J35" i="44"/>
  <c r="I35" i="44"/>
  <c r="H35" i="44"/>
  <c r="G35" i="44"/>
  <c r="G53" i="44" s="1"/>
  <c r="N53" i="44" s="1"/>
  <c r="O53" i="44" s="1"/>
  <c r="F35" i="44"/>
  <c r="E35" i="44"/>
  <c r="D35" i="44"/>
  <c r="N34" i="44"/>
  <c r="O34" i="44" s="1"/>
  <c r="N33" i="44"/>
  <c r="O33" i="44"/>
  <c r="N32" i="44"/>
  <c r="O32" i="44" s="1"/>
  <c r="N31" i="44"/>
  <c r="O31" i="44"/>
  <c r="N30" i="44"/>
  <c r="O30" i="44" s="1"/>
  <c r="N29" i="44"/>
  <c r="O29" i="44" s="1"/>
  <c r="N28" i="44"/>
  <c r="O28" i="44" s="1"/>
  <c r="N27" i="44"/>
  <c r="O27" i="44"/>
  <c r="N26" i="44"/>
  <c r="O26" i="44" s="1"/>
  <c r="N25" i="44"/>
  <c r="O25" i="44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H53" i="44" s="1"/>
  <c r="G21" i="44"/>
  <c r="F21" i="44"/>
  <c r="E21" i="44"/>
  <c r="D21" i="44"/>
  <c r="N20" i="44"/>
  <c r="O20" i="44" s="1"/>
  <c r="N19" i="44"/>
  <c r="O19" i="44"/>
  <c r="N18" i="44"/>
  <c r="O18" i="44" s="1"/>
  <c r="N17" i="44"/>
  <c r="O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52" i="43"/>
  <c r="O52" i="43" s="1"/>
  <c r="N51" i="43"/>
  <c r="O51" i="43"/>
  <c r="M50" i="43"/>
  <c r="L50" i="43"/>
  <c r="K50" i="43"/>
  <c r="J50" i="43"/>
  <c r="I50" i="43"/>
  <c r="H50" i="43"/>
  <c r="G50" i="43"/>
  <c r="F50" i="43"/>
  <c r="E50" i="43"/>
  <c r="D50" i="43"/>
  <c r="N49" i="43"/>
  <c r="O49" i="43"/>
  <c r="N48" i="43"/>
  <c r="O48" i="43" s="1"/>
  <c r="N47" i="43"/>
  <c r="O47" i="43"/>
  <c r="N46" i="43"/>
  <c r="O46" i="43" s="1"/>
  <c r="N45" i="43"/>
  <c r="O45" i="43" s="1"/>
  <c r="M44" i="43"/>
  <c r="L44" i="43"/>
  <c r="K44" i="43"/>
  <c r="J44" i="43"/>
  <c r="I44" i="43"/>
  <c r="H44" i="43"/>
  <c r="G44" i="43"/>
  <c r="F44" i="43"/>
  <c r="F53" i="43" s="1"/>
  <c r="E44" i="43"/>
  <c r="N44" i="43" s="1"/>
  <c r="O44" i="43" s="1"/>
  <c r="D44" i="43"/>
  <c r="N43" i="43"/>
  <c r="O43" i="43" s="1"/>
  <c r="M42" i="43"/>
  <c r="L42" i="43"/>
  <c r="K42" i="43"/>
  <c r="J42" i="43"/>
  <c r="I42" i="43"/>
  <c r="H42" i="43"/>
  <c r="G42" i="43"/>
  <c r="F42" i="43"/>
  <c r="E42" i="43"/>
  <c r="N42" i="43" s="1"/>
  <c r="O42" i="43" s="1"/>
  <c r="D42" i="43"/>
  <c r="N41" i="43"/>
  <c r="O41" i="43" s="1"/>
  <c r="N40" i="43"/>
  <c r="O40" i="43" s="1"/>
  <c r="N39" i="43"/>
  <c r="O39" i="43"/>
  <c r="N38" i="43"/>
  <c r="O38" i="43" s="1"/>
  <c r="N37" i="43"/>
  <c r="O37" i="43"/>
  <c r="N36" i="43"/>
  <c r="O36" i="43" s="1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3" i="43"/>
  <c r="O33" i="43" s="1"/>
  <c r="N32" i="43"/>
  <c r="O32" i="43" s="1"/>
  <c r="N31" i="43"/>
  <c r="O31" i="43"/>
  <c r="N30" i="43"/>
  <c r="O30" i="43" s="1"/>
  <c r="N29" i="43"/>
  <c r="O29" i="43"/>
  <c r="N28" i="43"/>
  <c r="O28" i="43" s="1"/>
  <c r="N27" i="43"/>
  <c r="O27" i="43" s="1"/>
  <c r="N26" i="43"/>
  <c r="O26" i="43" s="1"/>
  <c r="N25" i="43"/>
  <c r="O25" i="43"/>
  <c r="N24" i="43"/>
  <c r="O24" i="43" s="1"/>
  <c r="N23" i="43"/>
  <c r="O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5" i="43" s="1"/>
  <c r="O5" i="43" s="1"/>
  <c r="N49" i="42"/>
  <c r="O49" i="42" s="1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6" i="42"/>
  <c r="O46" i="42" s="1"/>
  <c r="N45" i="42"/>
  <c r="O45" i="42" s="1"/>
  <c r="N44" i="42"/>
  <c r="O44" i="42"/>
  <c r="N43" i="42"/>
  <c r="O43" i="42" s="1"/>
  <c r="N42" i="42"/>
  <c r="O42" i="42"/>
  <c r="M41" i="42"/>
  <c r="L41" i="42"/>
  <c r="K41" i="42"/>
  <c r="J41" i="42"/>
  <c r="I41" i="42"/>
  <c r="N41" i="42" s="1"/>
  <c r="O41" i="42" s="1"/>
  <c r="H41" i="42"/>
  <c r="G41" i="42"/>
  <c r="F41" i="42"/>
  <c r="E41" i="42"/>
  <c r="D41" i="42"/>
  <c r="N40" i="42"/>
  <c r="O40" i="42"/>
  <c r="M39" i="42"/>
  <c r="L39" i="42"/>
  <c r="K39" i="42"/>
  <c r="J39" i="42"/>
  <c r="I39" i="42"/>
  <c r="N39" i="42" s="1"/>
  <c r="O39" i="42" s="1"/>
  <c r="H39" i="42"/>
  <c r="G39" i="42"/>
  <c r="F39" i="42"/>
  <c r="E39" i="42"/>
  <c r="D39" i="42"/>
  <c r="N38" i="42"/>
  <c r="O38" i="42"/>
  <c r="N37" i="42"/>
  <c r="O37" i="42" s="1"/>
  <c r="N36" i="42"/>
  <c r="O36" i="42" s="1"/>
  <c r="N35" i="42"/>
  <c r="O35" i="42" s="1"/>
  <c r="N34" i="42"/>
  <c r="O34" i="42"/>
  <c r="N33" i="42"/>
  <c r="O33" i="42" s="1"/>
  <c r="N32" i="42"/>
  <c r="O32" i="42"/>
  <c r="M31" i="42"/>
  <c r="L31" i="42"/>
  <c r="K31" i="42"/>
  <c r="J31" i="42"/>
  <c r="I31" i="42"/>
  <c r="H31" i="42"/>
  <c r="G31" i="42"/>
  <c r="F31" i="42"/>
  <c r="E31" i="42"/>
  <c r="D31" i="42"/>
  <c r="N30" i="42"/>
  <c r="O30" i="42"/>
  <c r="N29" i="42"/>
  <c r="O29" i="42" s="1"/>
  <c r="N28" i="42"/>
  <c r="O28" i="42" s="1"/>
  <c r="N27" i="42"/>
  <c r="O27" i="42" s="1"/>
  <c r="N26" i="42"/>
  <c r="O26" i="42"/>
  <c r="N25" i="42"/>
  <c r="O25" i="42" s="1"/>
  <c r="N24" i="42"/>
  <c r="O24" i="42"/>
  <c r="N23" i="42"/>
  <c r="O23" i="42" s="1"/>
  <c r="N22" i="42"/>
  <c r="O22" i="42" s="1"/>
  <c r="M21" i="42"/>
  <c r="N21" i="42" s="1"/>
  <c r="O21" i="42" s="1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/>
  <c r="N17" i="42"/>
  <c r="O17" i="42" s="1"/>
  <c r="N16" i="42"/>
  <c r="O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E50" i="42" s="1"/>
  <c r="D5" i="42"/>
  <c r="N53" i="41"/>
  <c r="O53" i="41" s="1"/>
  <c r="M52" i="41"/>
  <c r="L52" i="41"/>
  <c r="K52" i="41"/>
  <c r="J52" i="41"/>
  <c r="I52" i="41"/>
  <c r="H52" i="41"/>
  <c r="G52" i="41"/>
  <c r="F52" i="41"/>
  <c r="E52" i="41"/>
  <c r="D52" i="41"/>
  <c r="N51" i="41"/>
  <c r="O51" i="41" s="1"/>
  <c r="N50" i="41"/>
  <c r="O50" i="41" s="1"/>
  <c r="N49" i="41"/>
  <c r="O49" i="41"/>
  <c r="N48" i="41"/>
  <c r="O48" i="41" s="1"/>
  <c r="N47" i="41"/>
  <c r="O47" i="41"/>
  <c r="M46" i="41"/>
  <c r="L46" i="41"/>
  <c r="K46" i="41"/>
  <c r="J46" i="41"/>
  <c r="I46" i="41"/>
  <c r="N46" i="41" s="1"/>
  <c r="O46" i="41" s="1"/>
  <c r="H46" i="41"/>
  <c r="G46" i="41"/>
  <c r="F46" i="41"/>
  <c r="E46" i="41"/>
  <c r="D46" i="41"/>
  <c r="N45" i="41"/>
  <c r="O45" i="41"/>
  <c r="M44" i="41"/>
  <c r="L44" i="41"/>
  <c r="K44" i="41"/>
  <c r="J44" i="41"/>
  <c r="I44" i="41"/>
  <c r="N44" i="41" s="1"/>
  <c r="O44" i="41" s="1"/>
  <c r="H44" i="41"/>
  <c r="G44" i="41"/>
  <c r="F44" i="41"/>
  <c r="E44" i="41"/>
  <c r="D44" i="41"/>
  <c r="N43" i="41"/>
  <c r="O43" i="41"/>
  <c r="N42" i="41"/>
  <c r="O42" i="41" s="1"/>
  <c r="N41" i="41"/>
  <c r="O41" i="41" s="1"/>
  <c r="N40" i="41"/>
  <c r="O40" i="41" s="1"/>
  <c r="N39" i="41"/>
  <c r="O39" i="41"/>
  <c r="N38" i="41"/>
  <c r="O38" i="41" s="1"/>
  <c r="N37" i="41"/>
  <c r="O37" i="41"/>
  <c r="M36" i="41"/>
  <c r="L36" i="41"/>
  <c r="K36" i="41"/>
  <c r="J36" i="41"/>
  <c r="I36" i="41"/>
  <c r="H36" i="41"/>
  <c r="G36" i="41"/>
  <c r="F36" i="41"/>
  <c r="E36" i="41"/>
  <c r="D36" i="41"/>
  <c r="N35" i="41"/>
  <c r="O35" i="41"/>
  <c r="N34" i="41"/>
  <c r="O34" i="41" s="1"/>
  <c r="N33" i="41"/>
  <c r="O33" i="41" s="1"/>
  <c r="N32" i="41"/>
  <c r="O32" i="41" s="1"/>
  <c r="N31" i="41"/>
  <c r="O31" i="41"/>
  <c r="N30" i="41"/>
  <c r="O30" i="41" s="1"/>
  <c r="N29" i="41"/>
  <c r="O29" i="41"/>
  <c r="N28" i="41"/>
  <c r="O28" i="41" s="1"/>
  <c r="N27" i="41"/>
  <c r="O27" i="41" s="1"/>
  <c r="N26" i="41"/>
  <c r="O26" i="41" s="1"/>
  <c r="N25" i="41"/>
  <c r="O25" i="41"/>
  <c r="N24" i="41"/>
  <c r="O24" i="41" s="1"/>
  <c r="N23" i="41"/>
  <c r="O23" i="4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 s="1"/>
  <c r="N17" i="41"/>
  <c r="O17" i="41"/>
  <c r="N16" i="41"/>
  <c r="O16" i="41" s="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3" i="41" s="1"/>
  <c r="O13" i="41" s="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/>
  <c r="N6" i="41"/>
  <c r="O6" i="41" s="1"/>
  <c r="M5" i="41"/>
  <c r="L5" i="41"/>
  <c r="K5" i="41"/>
  <c r="K54" i="41" s="1"/>
  <c r="J5" i="41"/>
  <c r="I5" i="41"/>
  <c r="H5" i="41"/>
  <c r="G5" i="41"/>
  <c r="F5" i="41"/>
  <c r="E5" i="41"/>
  <c r="D5" i="41"/>
  <c r="N52" i="40"/>
  <c r="O52" i="40" s="1"/>
  <c r="N51" i="40"/>
  <c r="O51" i="40" s="1"/>
  <c r="N50" i="40"/>
  <c r="O50" i="40" s="1"/>
  <c r="M49" i="40"/>
  <c r="L49" i="40"/>
  <c r="K49" i="40"/>
  <c r="J49" i="40"/>
  <c r="I49" i="40"/>
  <c r="H49" i="40"/>
  <c r="G49" i="40"/>
  <c r="F49" i="40"/>
  <c r="E49" i="40"/>
  <c r="D49" i="40"/>
  <c r="N48" i="40"/>
  <c r="O48" i="40" s="1"/>
  <c r="N47" i="40"/>
  <c r="O47" i="40"/>
  <c r="N46" i="40"/>
  <c r="O46" i="40"/>
  <c r="N45" i="40"/>
  <c r="O45" i="40"/>
  <c r="M44" i="40"/>
  <c r="L44" i="40"/>
  <c r="K44" i="40"/>
  <c r="J44" i="40"/>
  <c r="I44" i="40"/>
  <c r="H44" i="40"/>
  <c r="G44" i="40"/>
  <c r="F44" i="40"/>
  <c r="E44" i="40"/>
  <c r="D44" i="40"/>
  <c r="N43" i="40"/>
  <c r="O43" i="40"/>
  <c r="M42" i="40"/>
  <c r="L42" i="40"/>
  <c r="K42" i="40"/>
  <c r="J42" i="40"/>
  <c r="I42" i="40"/>
  <c r="H42" i="40"/>
  <c r="G42" i="40"/>
  <c r="F42" i="40"/>
  <c r="E42" i="40"/>
  <c r="D42" i="40"/>
  <c r="N41" i="40"/>
  <c r="O41" i="40"/>
  <c r="N40" i="40"/>
  <c r="O40" i="40" s="1"/>
  <c r="N39" i="40"/>
  <c r="O39" i="40" s="1"/>
  <c r="N38" i="40"/>
  <c r="O38" i="40" s="1"/>
  <c r="N37" i="40"/>
  <c r="O37" i="40"/>
  <c r="N36" i="40"/>
  <c r="O36" i="40" s="1"/>
  <c r="N35" i="40"/>
  <c r="O35" i="40"/>
  <c r="M34" i="40"/>
  <c r="N34" i="40" s="1"/>
  <c r="O34" i="40" s="1"/>
  <c r="L34" i="40"/>
  <c r="K34" i="40"/>
  <c r="J34" i="40"/>
  <c r="I34" i="40"/>
  <c r="H34" i="40"/>
  <c r="G34" i="40"/>
  <c r="F34" i="40"/>
  <c r="E34" i="40"/>
  <c r="D34" i="40"/>
  <c r="N33" i="40"/>
  <c r="O33" i="40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/>
  <c r="N26" i="40"/>
  <c r="O26" i="40" s="1"/>
  <c r="N25" i="40"/>
  <c r="O25" i="40" s="1"/>
  <c r="N24" i="40"/>
  <c r="O24" i="40" s="1"/>
  <c r="N23" i="40"/>
  <c r="O23" i="40" s="1"/>
  <c r="N22" i="40"/>
  <c r="O22" i="40" s="1"/>
  <c r="M21" i="40"/>
  <c r="L21" i="40"/>
  <c r="N21" i="40" s="1"/>
  <c r="O21" i="40" s="1"/>
  <c r="K21" i="40"/>
  <c r="J21" i="40"/>
  <c r="I21" i="40"/>
  <c r="H21" i="40"/>
  <c r="G21" i="40"/>
  <c r="F21" i="40"/>
  <c r="E21" i="40"/>
  <c r="D21" i="40"/>
  <c r="N20" i="40"/>
  <c r="O20" i="40" s="1"/>
  <c r="N19" i="40"/>
  <c r="O19" i="40"/>
  <c r="N18" i="40"/>
  <c r="O18" i="40" s="1"/>
  <c r="N17" i="40"/>
  <c r="O17" i="40" s="1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G53" i="40" s="1"/>
  <c r="F13" i="40"/>
  <c r="E13" i="40"/>
  <c r="D13" i="40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N5" i="40" s="1"/>
  <c r="O5" i="40" s="1"/>
  <c r="K5" i="40"/>
  <c r="J5" i="40"/>
  <c r="I5" i="40"/>
  <c r="H5" i="40"/>
  <c r="G5" i="40"/>
  <c r="F5" i="40"/>
  <c r="E5" i="40"/>
  <c r="D5" i="40"/>
  <c r="N55" i="39"/>
  <c r="O55" i="39" s="1"/>
  <c r="N54" i="39"/>
  <c r="O54" i="39"/>
  <c r="N53" i="39"/>
  <c r="O53" i="39" s="1"/>
  <c r="N52" i="39"/>
  <c r="O52" i="39" s="1"/>
  <c r="M51" i="39"/>
  <c r="L51" i="39"/>
  <c r="K51" i="39"/>
  <c r="J51" i="39"/>
  <c r="I51" i="39"/>
  <c r="H51" i="39"/>
  <c r="G51" i="39"/>
  <c r="F51" i="39"/>
  <c r="E51" i="39"/>
  <c r="E56" i="39" s="1"/>
  <c r="D51" i="39"/>
  <c r="N50" i="39"/>
  <c r="O50" i="39" s="1"/>
  <c r="N49" i="39"/>
  <c r="O49" i="39" s="1"/>
  <c r="N48" i="39"/>
  <c r="O48" i="39" s="1"/>
  <c r="N47" i="39"/>
  <c r="O47" i="39" s="1"/>
  <c r="N46" i="39"/>
  <c r="O46" i="39"/>
  <c r="M45" i="39"/>
  <c r="L45" i="39"/>
  <c r="K45" i="39"/>
  <c r="J45" i="39"/>
  <c r="I45" i="39"/>
  <c r="I56" i="39" s="1"/>
  <c r="H45" i="39"/>
  <c r="G45" i="39"/>
  <c r="F45" i="39"/>
  <c r="E45" i="39"/>
  <c r="D45" i="39"/>
  <c r="N44" i="39"/>
  <c r="O44" i="39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 s="1"/>
  <c r="N38" i="39"/>
  <c r="O38" i="39" s="1"/>
  <c r="N37" i="39"/>
  <c r="O37" i="39" s="1"/>
  <c r="N36" i="39"/>
  <c r="O36" i="39"/>
  <c r="N35" i="39"/>
  <c r="O35" i="39" s="1"/>
  <c r="N34" i="39"/>
  <c r="O34" i="39" s="1"/>
  <c r="M33" i="39"/>
  <c r="L33" i="39"/>
  <c r="K33" i="39"/>
  <c r="J33" i="39"/>
  <c r="I33" i="39"/>
  <c r="H33" i="39"/>
  <c r="G33" i="39"/>
  <c r="G56" i="39" s="1"/>
  <c r="F33" i="39"/>
  <c r="E33" i="39"/>
  <c r="D33" i="39"/>
  <c r="N32" i="39"/>
  <c r="O32" i="39" s="1"/>
  <c r="N31" i="39"/>
  <c r="O31" i="39"/>
  <c r="N30" i="39"/>
  <c r="O30" i="39" s="1"/>
  <c r="N29" i="39"/>
  <c r="O29" i="39"/>
  <c r="N28" i="39"/>
  <c r="O28" i="39" s="1"/>
  <c r="N27" i="39"/>
  <c r="O27" i="39" s="1"/>
  <c r="N26" i="39"/>
  <c r="O26" i="39" s="1"/>
  <c r="N25" i="39"/>
  <c r="O25" i="39"/>
  <c r="N24" i="39"/>
  <c r="O24" i="39" s="1"/>
  <c r="N23" i="39"/>
  <c r="O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0" i="39"/>
  <c r="O20" i="39" s="1"/>
  <c r="N19" i="39"/>
  <c r="O19" i="39" s="1"/>
  <c r="N18" i="39"/>
  <c r="O18" i="39" s="1"/>
  <c r="N17" i="39"/>
  <c r="O17" i="39" s="1"/>
  <c r="N16" i="39"/>
  <c r="O16" i="39"/>
  <c r="N15" i="39"/>
  <c r="O15" i="39" s="1"/>
  <c r="N14" i="39"/>
  <c r="O14" i="39" s="1"/>
  <c r="M13" i="39"/>
  <c r="M56" i="39" s="1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K56" i="39" s="1"/>
  <c r="J5" i="39"/>
  <c r="J56" i="39" s="1"/>
  <c r="I5" i="39"/>
  <c r="H5" i="39"/>
  <c r="G5" i="39"/>
  <c r="F5" i="39"/>
  <c r="N5" i="39" s="1"/>
  <c r="O5" i="39" s="1"/>
  <c r="E5" i="39"/>
  <c r="D5" i="39"/>
  <c r="N51" i="38"/>
  <c r="O51" i="38" s="1"/>
  <c r="N50" i="38"/>
  <c r="O50" i="38" s="1"/>
  <c r="M49" i="38"/>
  <c r="L49" i="38"/>
  <c r="K49" i="38"/>
  <c r="J49" i="38"/>
  <c r="I49" i="38"/>
  <c r="H49" i="38"/>
  <c r="G49" i="38"/>
  <c r="F49" i="38"/>
  <c r="E49" i="38"/>
  <c r="D49" i="38"/>
  <c r="N48" i="38"/>
  <c r="O48" i="38" s="1"/>
  <c r="N47" i="38"/>
  <c r="O47" i="38" s="1"/>
  <c r="N46" i="38"/>
  <c r="O46" i="38" s="1"/>
  <c r="N45" i="38"/>
  <c r="O45" i="38"/>
  <c r="N44" i="38"/>
  <c r="O44" i="38" s="1"/>
  <c r="M43" i="38"/>
  <c r="L43" i="38"/>
  <c r="K43" i="38"/>
  <c r="N43" i="38" s="1"/>
  <c r="O43" i="38" s="1"/>
  <c r="J43" i="38"/>
  <c r="I43" i="38"/>
  <c r="H43" i="38"/>
  <c r="G43" i="38"/>
  <c r="F43" i="38"/>
  <c r="E43" i="38"/>
  <c r="D43" i="38"/>
  <c r="N42" i="38"/>
  <c r="O42" i="38" s="1"/>
  <c r="N41" i="38"/>
  <c r="O41" i="38" s="1"/>
  <c r="M40" i="38"/>
  <c r="L40" i="38"/>
  <c r="K40" i="38"/>
  <c r="J40" i="38"/>
  <c r="I40" i="38"/>
  <c r="H40" i="38"/>
  <c r="G40" i="38"/>
  <c r="F40" i="38"/>
  <c r="E40" i="38"/>
  <c r="D40" i="38"/>
  <c r="N39" i="38"/>
  <c r="O39" i="38" s="1"/>
  <c r="N38" i="38"/>
  <c r="O38" i="38" s="1"/>
  <c r="N37" i="38"/>
  <c r="O37" i="38" s="1"/>
  <c r="N36" i="38"/>
  <c r="O36" i="38"/>
  <c r="N35" i="38"/>
  <c r="O35" i="38" s="1"/>
  <c r="N34" i="38"/>
  <c r="O34" i="38" s="1"/>
  <c r="N33" i="38"/>
  <c r="O33" i="38" s="1"/>
  <c r="M32" i="38"/>
  <c r="L32" i="38"/>
  <c r="K32" i="38"/>
  <c r="J32" i="38"/>
  <c r="I32" i="38"/>
  <c r="H32" i="38"/>
  <c r="H52" i="38" s="1"/>
  <c r="G32" i="38"/>
  <c r="F32" i="38"/>
  <c r="E32" i="38"/>
  <c r="D32" i="38"/>
  <c r="N31" i="38"/>
  <c r="O31" i="38" s="1"/>
  <c r="N30" i="38"/>
  <c r="O30" i="38" s="1"/>
  <c r="N29" i="38"/>
  <c r="O29" i="38"/>
  <c r="N28" i="38"/>
  <c r="O28" i="38" s="1"/>
  <c r="N27" i="38"/>
  <c r="O27" i="38"/>
  <c r="N26" i="38"/>
  <c r="O26" i="38" s="1"/>
  <c r="N25" i="38"/>
  <c r="O25" i="38" s="1"/>
  <c r="N24" i="38"/>
  <c r="O24" i="38" s="1"/>
  <c r="N23" i="38"/>
  <c r="O23" i="38" s="1"/>
  <c r="N22" i="38"/>
  <c r="O22" i="38" s="1"/>
  <c r="M21" i="38"/>
  <c r="L21" i="38"/>
  <c r="K21" i="38"/>
  <c r="J21" i="38"/>
  <c r="I21" i="38"/>
  <c r="H21" i="38"/>
  <c r="G21" i="38"/>
  <c r="F21" i="38"/>
  <c r="E21" i="38"/>
  <c r="N21" i="38"/>
  <c r="D21" i="38"/>
  <c r="N20" i="38"/>
  <c r="O20" i="38" s="1"/>
  <c r="N19" i="38"/>
  <c r="O19" i="38" s="1"/>
  <c r="N18" i="38"/>
  <c r="O18" i="38" s="1"/>
  <c r="N17" i="38"/>
  <c r="O17" i="38" s="1"/>
  <c r="N16" i="38"/>
  <c r="O16" i="38"/>
  <c r="N15" i="38"/>
  <c r="O15" i="38" s="1"/>
  <c r="N14" i="38"/>
  <c r="O14" i="38" s="1"/>
  <c r="M13" i="38"/>
  <c r="M52" i="38" s="1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J52" i="38"/>
  <c r="I5" i="38"/>
  <c r="I52" i="38" s="1"/>
  <c r="H5" i="38"/>
  <c r="G5" i="38"/>
  <c r="F5" i="38"/>
  <c r="E5" i="38"/>
  <c r="D5" i="38"/>
  <c r="N53" i="37"/>
  <c r="O53" i="37" s="1"/>
  <c r="N52" i="37"/>
  <c r="O52" i="37" s="1"/>
  <c r="N51" i="37"/>
  <c r="O51" i="37"/>
  <c r="N50" i="37"/>
  <c r="O50" i="37" s="1"/>
  <c r="M49" i="37"/>
  <c r="L49" i="37"/>
  <c r="K49" i="37"/>
  <c r="J49" i="37"/>
  <c r="I49" i="37"/>
  <c r="H49" i="37"/>
  <c r="G49" i="37"/>
  <c r="F49" i="37"/>
  <c r="E49" i="37"/>
  <c r="D49" i="37"/>
  <c r="N48" i="37"/>
  <c r="O48" i="37" s="1"/>
  <c r="N47" i="37"/>
  <c r="O47" i="37" s="1"/>
  <c r="N46" i="37"/>
  <c r="O46" i="37" s="1"/>
  <c r="N45" i="37"/>
  <c r="O45" i="37" s="1"/>
  <c r="N44" i="37"/>
  <c r="O44" i="37" s="1"/>
  <c r="N43" i="37"/>
  <c r="O43" i="37"/>
  <c r="N42" i="37"/>
  <c r="O42" i="37" s="1"/>
  <c r="N41" i="37"/>
  <c r="O41" i="37" s="1"/>
  <c r="M40" i="37"/>
  <c r="L40" i="37"/>
  <c r="K40" i="37"/>
  <c r="J40" i="37"/>
  <c r="I40" i="37"/>
  <c r="H40" i="37"/>
  <c r="G40" i="37"/>
  <c r="F40" i="37"/>
  <c r="E40" i="37"/>
  <c r="D40" i="37"/>
  <c r="N39" i="37"/>
  <c r="O39" i="37" s="1"/>
  <c r="M38" i="37"/>
  <c r="L38" i="37"/>
  <c r="K38" i="37"/>
  <c r="J38" i="37"/>
  <c r="I38" i="37"/>
  <c r="H38" i="37"/>
  <c r="H54" i="37" s="1"/>
  <c r="G38" i="37"/>
  <c r="G54" i="37" s="1"/>
  <c r="F38" i="37"/>
  <c r="E38" i="37"/>
  <c r="D38" i="37"/>
  <c r="N37" i="37"/>
  <c r="O37" i="37" s="1"/>
  <c r="N36" i="37"/>
  <c r="O36" i="37" s="1"/>
  <c r="N35" i="37"/>
  <c r="O35" i="37" s="1"/>
  <c r="N34" i="37"/>
  <c r="O34" i="37"/>
  <c r="N33" i="37"/>
  <c r="O33" i="37" s="1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/>
  <c r="N20" i="37"/>
  <c r="O20" i="37" s="1"/>
  <c r="N19" i="37"/>
  <c r="O19" i="37" s="1"/>
  <c r="M18" i="37"/>
  <c r="N18" i="37" s="1"/>
  <c r="O18" i="37" s="1"/>
  <c r="L18" i="37"/>
  <c r="K18" i="37"/>
  <c r="J18" i="37"/>
  <c r="I18" i="37"/>
  <c r="H18" i="37"/>
  <c r="G18" i="37"/>
  <c r="F18" i="37"/>
  <c r="E18" i="37"/>
  <c r="D18" i="37"/>
  <c r="N17" i="37"/>
  <c r="O17" i="37"/>
  <c r="N16" i="37"/>
  <c r="O16" i="37" s="1"/>
  <c r="N15" i="37"/>
  <c r="O15" i="37" s="1"/>
  <c r="N14" i="37"/>
  <c r="O14" i="37" s="1"/>
  <c r="M13" i="37"/>
  <c r="L13" i="37"/>
  <c r="N13" i="37" s="1"/>
  <c r="O13" i="37" s="1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M54" i="37" s="1"/>
  <c r="L5" i="37"/>
  <c r="K5" i="37"/>
  <c r="K54" i="37" s="1"/>
  <c r="J5" i="37"/>
  <c r="I5" i="37"/>
  <c r="H5" i="37"/>
  <c r="G5" i="37"/>
  <c r="F5" i="37"/>
  <c r="E5" i="37"/>
  <c r="D5" i="37"/>
  <c r="N5" i="37" s="1"/>
  <c r="N53" i="36"/>
  <c r="O53" i="36" s="1"/>
  <c r="N52" i="36"/>
  <c r="O52" i="36" s="1"/>
  <c r="M51" i="36"/>
  <c r="L51" i="36"/>
  <c r="N51" i="36" s="1"/>
  <c r="O51" i="36" s="1"/>
  <c r="K51" i="36"/>
  <c r="J51" i="36"/>
  <c r="I51" i="36"/>
  <c r="H51" i="36"/>
  <c r="G51" i="36"/>
  <c r="F51" i="36"/>
  <c r="E51" i="36"/>
  <c r="D51" i="36"/>
  <c r="N50" i="36"/>
  <c r="O50" i="36"/>
  <c r="N49" i="36"/>
  <c r="O49" i="36" s="1"/>
  <c r="N48" i="36"/>
  <c r="O48" i="36" s="1"/>
  <c r="N47" i="36"/>
  <c r="O47" i="36" s="1"/>
  <c r="N46" i="36"/>
  <c r="O46" i="36" s="1"/>
  <c r="M45" i="36"/>
  <c r="L45" i="36"/>
  <c r="K45" i="36"/>
  <c r="J45" i="36"/>
  <c r="J54" i="36" s="1"/>
  <c r="I45" i="36"/>
  <c r="H45" i="36"/>
  <c r="G45" i="36"/>
  <c r="F45" i="36"/>
  <c r="E45" i="36"/>
  <c r="D45" i="36"/>
  <c r="N45" i="36" s="1"/>
  <c r="O45" i="36" s="1"/>
  <c r="N44" i="36"/>
  <c r="O44" i="36" s="1"/>
  <c r="N43" i="36"/>
  <c r="O43" i="36"/>
  <c r="N42" i="36"/>
  <c r="O42" i="36" s="1"/>
  <c r="M41" i="36"/>
  <c r="L41" i="36"/>
  <c r="K41" i="36"/>
  <c r="J41" i="36"/>
  <c r="I41" i="36"/>
  <c r="H41" i="36"/>
  <c r="N41" i="36" s="1"/>
  <c r="O41" i="36" s="1"/>
  <c r="G41" i="36"/>
  <c r="F41" i="36"/>
  <c r="E41" i="36"/>
  <c r="D41" i="36"/>
  <c r="N40" i="36"/>
  <c r="O40" i="36" s="1"/>
  <c r="N39" i="36"/>
  <c r="O39" i="36" s="1"/>
  <c r="N38" i="36"/>
  <c r="O38" i="36" s="1"/>
  <c r="N37" i="36"/>
  <c r="O37" i="36" s="1"/>
  <c r="N36" i="36"/>
  <c r="O36" i="36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/>
  <c r="N31" i="36"/>
  <c r="O31" i="36" s="1"/>
  <c r="N30" i="36"/>
  <c r="O30" i="36" s="1"/>
  <c r="N29" i="36"/>
  <c r="O29" i="36"/>
  <c r="N28" i="36"/>
  <c r="O28" i="36" s="1"/>
  <c r="N27" i="36"/>
  <c r="O27" i="36" s="1"/>
  <c r="N26" i="36"/>
  <c r="O26" i="36"/>
  <c r="N25" i="36"/>
  <c r="O25" i="36" s="1"/>
  <c r="N24" i="36"/>
  <c r="O24" i="36" s="1"/>
  <c r="N23" i="36"/>
  <c r="O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 s="1"/>
  <c r="N18" i="36"/>
  <c r="O18" i="36"/>
  <c r="N17" i="36"/>
  <c r="O17" i="36" s="1"/>
  <c r="N16" i="36"/>
  <c r="O16" i="36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M54" i="36" s="1"/>
  <c r="L5" i="36"/>
  <c r="K5" i="36"/>
  <c r="K54" i="36" s="1"/>
  <c r="J5" i="36"/>
  <c r="I5" i="36"/>
  <c r="H5" i="36"/>
  <c r="G5" i="36"/>
  <c r="F5" i="36"/>
  <c r="F54" i="36" s="1"/>
  <c r="E5" i="36"/>
  <c r="E54" i="36" s="1"/>
  <c r="D5" i="36"/>
  <c r="D46" i="35"/>
  <c r="N55" i="35"/>
  <c r="O55" i="35" s="1"/>
  <c r="N54" i="35"/>
  <c r="O54" i="35"/>
  <c r="N53" i="35"/>
  <c r="O53" i="35" s="1"/>
  <c r="M52" i="35"/>
  <c r="L52" i="35"/>
  <c r="K52" i="35"/>
  <c r="J52" i="35"/>
  <c r="I52" i="35"/>
  <c r="H52" i="35"/>
  <c r="G52" i="35"/>
  <c r="F52" i="35"/>
  <c r="E52" i="35"/>
  <c r="D52" i="35"/>
  <c r="N52" i="35" s="1"/>
  <c r="O52" i="35" s="1"/>
  <c r="N51" i="35"/>
  <c r="O51" i="35" s="1"/>
  <c r="N50" i="35"/>
  <c r="O50" i="35"/>
  <c r="N49" i="35"/>
  <c r="O49" i="35" s="1"/>
  <c r="N48" i="35"/>
  <c r="O48" i="35" s="1"/>
  <c r="N47" i="35"/>
  <c r="O47" i="35" s="1"/>
  <c r="M46" i="35"/>
  <c r="L46" i="35"/>
  <c r="K46" i="35"/>
  <c r="J46" i="35"/>
  <c r="I46" i="35"/>
  <c r="H46" i="35"/>
  <c r="G46" i="35"/>
  <c r="N46" i="35" s="1"/>
  <c r="O46" i="35" s="1"/>
  <c r="F46" i="35"/>
  <c r="E46" i="35"/>
  <c r="N45" i="35"/>
  <c r="O45" i="35"/>
  <c r="N44" i="35"/>
  <c r="O44" i="35" s="1"/>
  <c r="N43" i="35"/>
  <c r="O43" i="35" s="1"/>
  <c r="N42" i="35"/>
  <c r="O42" i="35" s="1"/>
  <c r="M41" i="35"/>
  <c r="L41" i="35"/>
  <c r="K41" i="35"/>
  <c r="J41" i="35"/>
  <c r="I41" i="35"/>
  <c r="H41" i="35"/>
  <c r="N41" i="35" s="1"/>
  <c r="O41" i="35" s="1"/>
  <c r="G41" i="35"/>
  <c r="F41" i="35"/>
  <c r="E41" i="35"/>
  <c r="D41" i="35"/>
  <c r="N40" i="35"/>
  <c r="O40" i="35" s="1"/>
  <c r="N39" i="35"/>
  <c r="O39" i="35" s="1"/>
  <c r="N38" i="35"/>
  <c r="O38" i="35" s="1"/>
  <c r="N37" i="35"/>
  <c r="O37" i="35" s="1"/>
  <c r="N36" i="35"/>
  <c r="O36" i="35" s="1"/>
  <c r="N35" i="35"/>
  <c r="O35" i="35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3" i="35" s="1"/>
  <c r="O33" i="35" s="1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/>
  <c r="N26" i="35"/>
  <c r="O26" i="35" s="1"/>
  <c r="N25" i="35"/>
  <c r="O25" i="35" s="1"/>
  <c r="N24" i="35"/>
  <c r="O24" i="35" s="1"/>
  <c r="N23" i="35"/>
  <c r="O23" i="35" s="1"/>
  <c r="N22" i="35"/>
  <c r="O22" i="35" s="1"/>
  <c r="M21" i="35"/>
  <c r="L21" i="35"/>
  <c r="K21" i="35"/>
  <c r="K56" i="35" s="1"/>
  <c r="J21" i="35"/>
  <c r="I21" i="35"/>
  <c r="H21" i="35"/>
  <c r="G21" i="35"/>
  <c r="F21" i="35"/>
  <c r="E21" i="35"/>
  <c r="D21" i="35"/>
  <c r="N20" i="35"/>
  <c r="O20" i="35"/>
  <c r="N19" i="35"/>
  <c r="O19" i="35" s="1"/>
  <c r="N18" i="35"/>
  <c r="O18" i="35" s="1"/>
  <c r="N17" i="35"/>
  <c r="O17" i="35" s="1"/>
  <c r="N16" i="35"/>
  <c r="O16" i="35" s="1"/>
  <c r="N15" i="35"/>
  <c r="O15" i="35" s="1"/>
  <c r="N14" i="35"/>
  <c r="O14" i="35"/>
  <c r="M13" i="35"/>
  <c r="L13" i="35"/>
  <c r="K13" i="35"/>
  <c r="J13" i="35"/>
  <c r="J56" i="35" s="1"/>
  <c r="I13" i="35"/>
  <c r="H13" i="35"/>
  <c r="G13" i="35"/>
  <c r="F13" i="35"/>
  <c r="E13" i="35"/>
  <c r="D13" i="35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F5" i="35"/>
  <c r="E5" i="35"/>
  <c r="E56" i="35" s="1"/>
  <c r="D5" i="35"/>
  <c r="N53" i="34"/>
  <c r="O53" i="34" s="1"/>
  <c r="N52" i="34"/>
  <c r="O52" i="34"/>
  <c r="M51" i="34"/>
  <c r="L51" i="34"/>
  <c r="K51" i="34"/>
  <c r="J51" i="34"/>
  <c r="I51" i="34"/>
  <c r="H51" i="34"/>
  <c r="G51" i="34"/>
  <c r="F51" i="34"/>
  <c r="E51" i="34"/>
  <c r="D51" i="34"/>
  <c r="N50" i="34"/>
  <c r="O50" i="34" s="1"/>
  <c r="N49" i="34"/>
  <c r="O49" i="34" s="1"/>
  <c r="N48" i="34"/>
  <c r="O48" i="34" s="1"/>
  <c r="N47" i="34"/>
  <c r="O47" i="34"/>
  <c r="N46" i="34"/>
  <c r="O46" i="34" s="1"/>
  <c r="N45" i="34"/>
  <c r="O45" i="34"/>
  <c r="M44" i="34"/>
  <c r="L44" i="34"/>
  <c r="K44" i="34"/>
  <c r="J44" i="34"/>
  <c r="I44" i="34"/>
  <c r="H44" i="34"/>
  <c r="G44" i="34"/>
  <c r="F44" i="34"/>
  <c r="E44" i="34"/>
  <c r="D44" i="34"/>
  <c r="N43" i="34"/>
  <c r="O43" i="34" s="1"/>
  <c r="N42" i="34"/>
  <c r="O42" i="34" s="1"/>
  <c r="N41" i="34"/>
  <c r="O41" i="34" s="1"/>
  <c r="N40" i="34"/>
  <c r="O40" i="34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/>
  <c r="N36" i="34"/>
  <c r="O36" i="34" s="1"/>
  <c r="N35" i="34"/>
  <c r="O35" i="34" s="1"/>
  <c r="N34" i="34"/>
  <c r="O34" i="34" s="1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N31" i="34" s="1"/>
  <c r="O31" i="34" s="1"/>
  <c r="E31" i="34"/>
  <c r="D31" i="34"/>
  <c r="N30" i="34"/>
  <c r="O30" i="34" s="1"/>
  <c r="N29" i="34"/>
  <c r="O29" i="34" s="1"/>
  <c r="N28" i="34"/>
  <c r="O28" i="34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/>
  <c r="M21" i="34"/>
  <c r="L21" i="34"/>
  <c r="K21" i="34"/>
  <c r="J21" i="34"/>
  <c r="J54" i="34" s="1"/>
  <c r="I21" i="34"/>
  <c r="H21" i="34"/>
  <c r="G21" i="34"/>
  <c r="F21" i="34"/>
  <c r="E21" i="34"/>
  <c r="D21" i="34"/>
  <c r="N20" i="34"/>
  <c r="O20" i="34" s="1"/>
  <c r="N19" i="34"/>
  <c r="O19" i="34" s="1"/>
  <c r="N18" i="34"/>
  <c r="O18" i="34" s="1"/>
  <c r="N17" i="34"/>
  <c r="O17" i="34" s="1"/>
  <c r="N16" i="34"/>
  <c r="O16" i="34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N13" i="34" s="1"/>
  <c r="O13" i="34" s="1"/>
  <c r="E13" i="34"/>
  <c r="D13" i="34"/>
  <c r="N12" i="34"/>
  <c r="O12" i="34"/>
  <c r="N11" i="34"/>
  <c r="O11" i="34" s="1"/>
  <c r="N10" i="34"/>
  <c r="O10" i="34"/>
  <c r="N9" i="34"/>
  <c r="O9" i="34"/>
  <c r="N8" i="34"/>
  <c r="O8" i="34"/>
  <c r="N7" i="34"/>
  <c r="O7" i="34" s="1"/>
  <c r="N6" i="34"/>
  <c r="O6" i="34"/>
  <c r="M5" i="34"/>
  <c r="L5" i="34"/>
  <c r="K5" i="34"/>
  <c r="K54" i="34" s="1"/>
  <c r="J5" i="34"/>
  <c r="I5" i="34"/>
  <c r="I54" i="34" s="1"/>
  <c r="H5" i="34"/>
  <c r="H54" i="34" s="1"/>
  <c r="G5" i="34"/>
  <c r="F5" i="34"/>
  <c r="E5" i="34"/>
  <c r="E54" i="34" s="1"/>
  <c r="D5" i="34"/>
  <c r="N54" i="33"/>
  <c r="O54" i="33" s="1"/>
  <c r="N33" i="33"/>
  <c r="O33" i="33" s="1"/>
  <c r="N34" i="33"/>
  <c r="O34" i="33"/>
  <c r="N35" i="33"/>
  <c r="O35" i="33" s="1"/>
  <c r="N36" i="33"/>
  <c r="O36" i="33" s="1"/>
  <c r="N37" i="33"/>
  <c r="O37" i="33" s="1"/>
  <c r="N38" i="33"/>
  <c r="O38" i="33" s="1"/>
  <c r="N39" i="33"/>
  <c r="O39" i="33" s="1"/>
  <c r="N22" i="33"/>
  <c r="O22" i="33"/>
  <c r="N23" i="33"/>
  <c r="O23" i="33" s="1"/>
  <c r="N24" i="33"/>
  <c r="O24" i="33" s="1"/>
  <c r="N25" i="33"/>
  <c r="O25" i="33" s="1"/>
  <c r="N26" i="33"/>
  <c r="O26" i="33" s="1"/>
  <c r="N27" i="33"/>
  <c r="O27" i="33" s="1"/>
  <c r="N28" i="33"/>
  <c r="O28" i="33"/>
  <c r="N29" i="33"/>
  <c r="O29" i="33" s="1"/>
  <c r="N30" i="33"/>
  <c r="O30" i="33" s="1"/>
  <c r="N31" i="33"/>
  <c r="O31" i="33" s="1"/>
  <c r="E32" i="33"/>
  <c r="F32" i="33"/>
  <c r="G32" i="33"/>
  <c r="H32" i="33"/>
  <c r="I32" i="33"/>
  <c r="J32" i="33"/>
  <c r="K32" i="33"/>
  <c r="L32" i="33"/>
  <c r="M32" i="33"/>
  <c r="D32" i="33"/>
  <c r="E20" i="33"/>
  <c r="F20" i="33"/>
  <c r="G20" i="33"/>
  <c r="H20" i="33"/>
  <c r="I20" i="33"/>
  <c r="J20" i="33"/>
  <c r="K20" i="33"/>
  <c r="L20" i="33"/>
  <c r="M20" i="33"/>
  <c r="D20" i="33"/>
  <c r="E13" i="33"/>
  <c r="F13" i="33"/>
  <c r="G13" i="33"/>
  <c r="H13" i="33"/>
  <c r="I13" i="33"/>
  <c r="J13" i="33"/>
  <c r="K13" i="33"/>
  <c r="L13" i="33"/>
  <c r="M13" i="33"/>
  <c r="D13" i="33"/>
  <c r="D55" i="33" s="1"/>
  <c r="E5" i="33"/>
  <c r="F5" i="33"/>
  <c r="G5" i="33"/>
  <c r="H5" i="33"/>
  <c r="N5" i="33" s="1"/>
  <c r="O5" i="33" s="1"/>
  <c r="I5" i="33"/>
  <c r="I55" i="33" s="1"/>
  <c r="J5" i="33"/>
  <c r="J55" i="33" s="1"/>
  <c r="K5" i="33"/>
  <c r="L5" i="33"/>
  <c r="M5" i="33"/>
  <c r="D5" i="33"/>
  <c r="E52" i="33"/>
  <c r="F52" i="33"/>
  <c r="G52" i="33"/>
  <c r="H52" i="33"/>
  <c r="I52" i="33"/>
  <c r="J52" i="33"/>
  <c r="K52" i="33"/>
  <c r="L52" i="33"/>
  <c r="M52" i="33"/>
  <c r="M55" i="33" s="1"/>
  <c r="D52" i="33"/>
  <c r="N52" i="33" s="1"/>
  <c r="O52" i="33" s="1"/>
  <c r="N53" i="33"/>
  <c r="O53" i="33"/>
  <c r="N47" i="33"/>
  <c r="N48" i="33"/>
  <c r="O48" i="33"/>
  <c r="N49" i="33"/>
  <c r="O49" i="33" s="1"/>
  <c r="N50" i="33"/>
  <c r="O50" i="33"/>
  <c r="N51" i="33"/>
  <c r="O51" i="33"/>
  <c r="N46" i="33"/>
  <c r="O46" i="33" s="1"/>
  <c r="E45" i="33"/>
  <c r="F45" i="33"/>
  <c r="F55" i="33" s="1"/>
  <c r="G45" i="33"/>
  <c r="H45" i="33"/>
  <c r="N45" i="33" s="1"/>
  <c r="O45" i="33" s="1"/>
  <c r="I45" i="33"/>
  <c r="J45" i="33"/>
  <c r="K45" i="33"/>
  <c r="L45" i="33"/>
  <c r="M45" i="33"/>
  <c r="D45" i="33"/>
  <c r="E41" i="33"/>
  <c r="E55" i="33"/>
  <c r="F41" i="33"/>
  <c r="G41" i="33"/>
  <c r="G55" i="33" s="1"/>
  <c r="H41" i="33"/>
  <c r="N41" i="33" s="1"/>
  <c r="O41" i="33" s="1"/>
  <c r="I41" i="33"/>
  <c r="J41" i="33"/>
  <c r="K41" i="33"/>
  <c r="L41" i="33"/>
  <c r="L55" i="33" s="1"/>
  <c r="M41" i="33"/>
  <c r="D41" i="33"/>
  <c r="N43" i="33"/>
  <c r="O43" i="33"/>
  <c r="N44" i="33"/>
  <c r="O44" i="33"/>
  <c r="N42" i="33"/>
  <c r="O42" i="33"/>
  <c r="N40" i="33"/>
  <c r="O40" i="33"/>
  <c r="O47" i="33"/>
  <c r="N15" i="33"/>
  <c r="O15" i="33" s="1"/>
  <c r="N16" i="33"/>
  <c r="O16" i="33"/>
  <c r="N17" i="33"/>
  <c r="O17" i="33"/>
  <c r="N18" i="33"/>
  <c r="O18" i="33"/>
  <c r="N19" i="33"/>
  <c r="O19" i="33"/>
  <c r="N7" i="33"/>
  <c r="O7" i="33" s="1"/>
  <c r="N8" i="33"/>
  <c r="O8" i="33" s="1"/>
  <c r="N9" i="33"/>
  <c r="O9" i="33"/>
  <c r="N10" i="33"/>
  <c r="O10" i="33"/>
  <c r="N11" i="33"/>
  <c r="O11" i="33"/>
  <c r="N12" i="33"/>
  <c r="O12" i="33"/>
  <c r="N6" i="33"/>
  <c r="O6" i="33" s="1"/>
  <c r="N21" i="33"/>
  <c r="O21" i="33" s="1"/>
  <c r="N14" i="33"/>
  <c r="O14" i="33"/>
  <c r="N33" i="36"/>
  <c r="O33" i="36"/>
  <c r="I54" i="37"/>
  <c r="O5" i="37"/>
  <c r="L52" i="38"/>
  <c r="N40" i="38"/>
  <c r="O40" i="38" s="1"/>
  <c r="G52" i="38"/>
  <c r="K52" i="38"/>
  <c r="N49" i="38"/>
  <c r="O49" i="38" s="1"/>
  <c r="D52" i="38"/>
  <c r="O21" i="38"/>
  <c r="E54" i="37"/>
  <c r="D54" i="37"/>
  <c r="N38" i="37"/>
  <c r="O38" i="37"/>
  <c r="L56" i="35"/>
  <c r="L56" i="39"/>
  <c r="H56" i="39"/>
  <c r="N33" i="39"/>
  <c r="O33" i="39" s="1"/>
  <c r="N41" i="39"/>
  <c r="O41" i="39"/>
  <c r="N45" i="39"/>
  <c r="O45" i="39"/>
  <c r="D56" i="39"/>
  <c r="I54" i="36"/>
  <c r="D54" i="34"/>
  <c r="G54" i="36"/>
  <c r="N21" i="39"/>
  <c r="O21" i="39"/>
  <c r="F56" i="35"/>
  <c r="N5" i="35"/>
  <c r="O5" i="35" s="1"/>
  <c r="N13" i="36"/>
  <c r="O13" i="36"/>
  <c r="L54" i="37"/>
  <c r="F52" i="38"/>
  <c r="N52" i="38" s="1"/>
  <c r="O52" i="38" s="1"/>
  <c r="E52" i="38"/>
  <c r="J54" i="37"/>
  <c r="F54" i="37"/>
  <c r="N49" i="37"/>
  <c r="O49" i="37" s="1"/>
  <c r="K53" i="40"/>
  <c r="H53" i="40"/>
  <c r="N42" i="40"/>
  <c r="O42" i="40" s="1"/>
  <c r="F53" i="40"/>
  <c r="J53" i="40"/>
  <c r="N44" i="40"/>
  <c r="O44" i="40"/>
  <c r="N49" i="40"/>
  <c r="O49" i="40"/>
  <c r="I53" i="40"/>
  <c r="D53" i="40"/>
  <c r="E53" i="40"/>
  <c r="L54" i="41"/>
  <c r="H54" i="41"/>
  <c r="F54" i="41"/>
  <c r="M54" i="41"/>
  <c r="J54" i="41"/>
  <c r="G54" i="41"/>
  <c r="N52" i="41"/>
  <c r="O52" i="41"/>
  <c r="N36" i="41"/>
  <c r="O36" i="41" s="1"/>
  <c r="E54" i="41"/>
  <c r="N21" i="41"/>
  <c r="O21" i="41"/>
  <c r="F50" i="42"/>
  <c r="G50" i="42"/>
  <c r="K50" i="42"/>
  <c r="H50" i="42"/>
  <c r="J50" i="42"/>
  <c r="L50" i="42"/>
  <c r="N13" i="42"/>
  <c r="O13" i="42"/>
  <c r="N47" i="42"/>
  <c r="O47" i="42"/>
  <c r="I50" i="42"/>
  <c r="N31" i="42"/>
  <c r="O31" i="42"/>
  <c r="D50" i="42"/>
  <c r="K53" i="43"/>
  <c r="H53" i="43"/>
  <c r="L53" i="43"/>
  <c r="J53" i="43"/>
  <c r="M53" i="43"/>
  <c r="G53" i="43"/>
  <c r="N50" i="43"/>
  <c r="O50" i="43"/>
  <c r="N34" i="43"/>
  <c r="O34" i="43"/>
  <c r="I53" i="43"/>
  <c r="N21" i="43"/>
  <c r="O21" i="43" s="1"/>
  <c r="N13" i="43"/>
  <c r="O13" i="43" s="1"/>
  <c r="L53" i="44"/>
  <c r="J53" i="44"/>
  <c r="N43" i="44"/>
  <c r="O43" i="44" s="1"/>
  <c r="K53" i="44"/>
  <c r="M53" i="44"/>
  <c r="N45" i="44"/>
  <c r="O45" i="44" s="1"/>
  <c r="F53" i="44"/>
  <c r="N35" i="44"/>
  <c r="O35" i="44"/>
  <c r="I53" i="44"/>
  <c r="D53" i="44"/>
  <c r="E53" i="44"/>
  <c r="N13" i="44"/>
  <c r="O13" i="44" s="1"/>
  <c r="N5" i="44"/>
  <c r="O5" i="44" s="1"/>
  <c r="N39" i="45"/>
  <c r="O39" i="45" s="1"/>
  <c r="N31" i="45"/>
  <c r="O31" i="45"/>
  <c r="N21" i="45"/>
  <c r="O21" i="45" s="1"/>
  <c r="N5" i="45"/>
  <c r="O5" i="45"/>
  <c r="O48" i="47"/>
  <c r="P48" i="47"/>
  <c r="O45" i="47"/>
  <c r="P45" i="47" s="1"/>
  <c r="O35" i="47"/>
  <c r="P35" i="47" s="1"/>
  <c r="O21" i="47"/>
  <c r="P21" i="47"/>
  <c r="J56" i="47"/>
  <c r="K56" i="47"/>
  <c r="F56" i="47"/>
  <c r="G56" i="47"/>
  <c r="H56" i="47"/>
  <c r="N56" i="47"/>
  <c r="L56" i="47"/>
  <c r="M56" i="47"/>
  <c r="D56" i="47"/>
  <c r="O56" i="47" s="1"/>
  <c r="P56" i="47" s="1"/>
  <c r="O5" i="47"/>
  <c r="P5" i="47" s="1"/>
  <c r="I56" i="47"/>
  <c r="O55" i="48" l="1"/>
  <c r="P55" i="48" s="1"/>
  <c r="N56" i="39"/>
  <c r="O56" i="39" s="1"/>
  <c r="N54" i="37"/>
  <c r="O54" i="37" s="1"/>
  <c r="F56" i="39"/>
  <c r="H54" i="36"/>
  <c r="E53" i="43"/>
  <c r="N5" i="41"/>
  <c r="O5" i="41" s="1"/>
  <c r="M53" i="40"/>
  <c r="N13" i="35"/>
  <c r="O13" i="35" s="1"/>
  <c r="D54" i="41"/>
  <c r="N54" i="41" s="1"/>
  <c r="O54" i="41" s="1"/>
  <c r="N5" i="36"/>
  <c r="O5" i="36" s="1"/>
  <c r="D56" i="35"/>
  <c r="D54" i="36"/>
  <c r="F54" i="34"/>
  <c r="N39" i="34"/>
  <c r="O39" i="34" s="1"/>
  <c r="N21" i="36"/>
  <c r="O21" i="36" s="1"/>
  <c r="N40" i="37"/>
  <c r="O40" i="37" s="1"/>
  <c r="H55" i="33"/>
  <c r="N55" i="33" s="1"/>
  <c r="O55" i="33" s="1"/>
  <c r="N13" i="40"/>
  <c r="O13" i="40" s="1"/>
  <c r="N51" i="39"/>
  <c r="O51" i="39" s="1"/>
  <c r="L54" i="36"/>
  <c r="H56" i="35"/>
  <c r="N13" i="38"/>
  <c r="O13" i="38" s="1"/>
  <c r="M50" i="42"/>
  <c r="N50" i="42" s="1"/>
  <c r="O50" i="42" s="1"/>
  <c r="G54" i="34"/>
  <c r="N13" i="45"/>
  <c r="O13" i="45" s="1"/>
  <c r="N13" i="33"/>
  <c r="O13" i="33" s="1"/>
  <c r="N32" i="33"/>
  <c r="O32" i="33" s="1"/>
  <c r="I56" i="35"/>
  <c r="N21" i="35"/>
  <c r="O21" i="35" s="1"/>
  <c r="N29" i="37"/>
  <c r="O29" i="37" s="1"/>
  <c r="L47" i="45"/>
  <c r="N47" i="45" s="1"/>
  <c r="O47" i="45" s="1"/>
  <c r="I54" i="41"/>
  <c r="L53" i="40"/>
  <c r="N53" i="40" s="1"/>
  <c r="O53" i="40" s="1"/>
  <c r="N20" i="33"/>
  <c r="O20" i="33" s="1"/>
  <c r="N21" i="34"/>
  <c r="O21" i="34" s="1"/>
  <c r="N44" i="34"/>
  <c r="O44" i="34" s="1"/>
  <c r="G56" i="35"/>
  <c r="D53" i="43"/>
  <c r="N53" i="43" s="1"/>
  <c r="O53" i="43" s="1"/>
  <c r="L54" i="34"/>
  <c r="N54" i="34" s="1"/>
  <c r="O54" i="34" s="1"/>
  <c r="N5" i="38"/>
  <c r="O5" i="38" s="1"/>
  <c r="N5" i="42"/>
  <c r="O5" i="42" s="1"/>
  <c r="N5" i="34"/>
  <c r="O5" i="34" s="1"/>
  <c r="M54" i="34"/>
  <c r="N21" i="44"/>
  <c r="O21" i="44" s="1"/>
  <c r="N13" i="39"/>
  <c r="O13" i="39" s="1"/>
  <c r="M56" i="35"/>
  <c r="N32" i="38"/>
  <c r="O32" i="38" s="1"/>
  <c r="K55" i="33"/>
  <c r="N51" i="34"/>
  <c r="O51" i="34" s="1"/>
  <c r="N54" i="36" l="1"/>
  <c r="O54" i="36" s="1"/>
  <c r="N56" i="35"/>
  <c r="O56" i="35" s="1"/>
</calcChain>
</file>

<file path=xl/sharedStrings.xml><?xml version="1.0" encoding="utf-8"?>
<sst xmlns="http://schemas.openxmlformats.org/spreadsheetml/2006/main" count="1119" uniqueCount="168">
  <si>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</si>
  <si>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</si>
  <si>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</si>
  <si>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</si>
  <si>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</si>
  <si>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</si>
  <si>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</si>
  <si>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</si>
  <si>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</si>
  <si>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</si>
  <si>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</si>
  <si>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</si>
  <si>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First Local Option Fuel Tax (1 to 6 Cents)</t>
  </si>
  <si>
    <t>Utility Service Tax - Electricity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</si>
  <si>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</si>
  <si>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</si>
  <si>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</si>
  <si>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</si>
  <si>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</si>
  <si>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Impact Fees - Commercial - Public Safety</t>
  </si>
  <si>
    <t>Impact Fees - Commercial - Transportation</t>
  </si>
  <si>
    <t>Impact Fees - Commercial - Other</t>
  </si>
  <si>
    <t>Other Permits, Fees, and Special Assessments</t>
  </si>
  <si>
    <t>Federal Grant - General Government</t>
  </si>
  <si>
    <t>Intergovernmental Revenue</t>
  </si>
  <si>
    <t>State Grant - Public Safety</t>
  </si>
  <si>
    <t>State Grant - Transportation - Airport Development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</si>
  <si>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</si>
  <si>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</si>
  <si>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</si>
  <si>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</si>
  <si>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</si>
  <si>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</si>
  <si>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Public Safety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</si>
  <si>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</si>
  <si>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</si>
  <si>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</si>
  <si>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</si>
  <si>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</si>
  <si>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</si>
  <si>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</si>
  <si>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</si>
  <si>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Fire Protection</t>
  </si>
  <si>
    <t>Public Safety - Protective Inspection Fees</t>
  </si>
  <si>
    <t>Public Safety - Other Public Safety Charges and Fees</t>
  </si>
  <si>
    <t>Physical Environment - Garbage / Solid Waste</t>
  </si>
  <si>
    <t>Physical Environment - Water / Sewer Combination Utility</t>
  </si>
  <si>
    <t>Transportation (User Fees) - Airports</t>
  </si>
  <si>
    <t>Culture / Recreation - Libraries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</si>
  <si>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</si>
  <si>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</si>
  <si>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</si>
  <si>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County Court Civil</t>
  </si>
  <si>
    <t>Forfeits - Assets Seized by Law Enforcement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</si>
  <si>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</si>
  <si>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</si>
  <si>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</si>
  <si>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</si>
  <si>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</si>
  <si>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</si>
  <si>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</si>
  <si>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</si>
  <si>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</si>
  <si>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</si>
  <si>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</si>
  <si>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</si>
  <si>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</si>
  <si>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</si>
  <si>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</si>
  <si>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Zephyrhills Revenues Reported by Account Code and Fund Type</t>
  </si>
  <si>
    <t>Local Fiscal Year Ended September 30, 2010</t>
  </si>
  <si>
    <t>Franchise Fee - Gas</t>
  </si>
  <si>
    <t>Fines - Local Ordinance Violations</t>
  </si>
  <si>
    <t>2010 Municipal Census Population:</t>
  </si>
  <si>
    <t>Local Fiscal Year Ended September 30, 2011</t>
  </si>
  <si>
    <t>Payments from Other Local Units in Lieu of Taxes</t>
  </si>
  <si>
    <t>Proprietary Non-Operating Sources - Capital Contributions from Federal Government</t>
  </si>
  <si>
    <t>Proprietary Non-Operating Sources - Capital Contributions from State Government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</si>
  <si>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</si>
  <si>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</si>
  <si>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</si>
  <si>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Impact Fees - Residential - Physical Environment</t>
  </si>
  <si>
    <t>Impact Fees - Commercial - Culture / Recreation</t>
  </si>
  <si>
    <t>Federal Grant - Public Safety</t>
  </si>
  <si>
    <t>Federal Grant - Economic Environment</t>
  </si>
  <si>
    <t>State Shared Revenues - Public Safety - Emergency Management Assistance</t>
  </si>
  <si>
    <t>Grants from Other Local Units - Human Services</t>
  </si>
  <si>
    <t>2012 Municipal Population:</t>
  </si>
  <si>
    <t>Local Fiscal Year Ended September 30, 2008</t>
  </si>
  <si>
    <t>Permits and Franchise Fees</t>
  </si>
  <si>
    <t>Other Permits and Fees</t>
  </si>
  <si>
    <t>State Grant - General Government</t>
  </si>
  <si>
    <t>Impact Fees - Public Safety</t>
  </si>
  <si>
    <t>Impact Fees - Transportation</t>
  </si>
  <si>
    <t>Impact Fees - Culture / Recreation</t>
  </si>
  <si>
    <t>Proceeds - Installment Purchases and Capital Lease Proceeds</t>
  </si>
  <si>
    <t>Proceeds - Debt Proceeds</t>
  </si>
  <si>
    <t>Proprietary Non-Operating Sources - State Grants and Donations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</si>
  <si>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</si>
  <si>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</si>
  <si>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</si>
  <si>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</si>
  <si>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Impact Fees - Residential - Public Safety</t>
  </si>
  <si>
    <t>Impact Fees - Residential - Transportation</t>
  </si>
  <si>
    <t>Impact Fees - Residential - Culture / Recreation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</si>
  <si>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</si>
  <si>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</si>
  <si>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</si>
  <si>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</si>
  <si>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Transportation - Airports</t>
  </si>
  <si>
    <t>Sales - Disposition of Fixed Assets</t>
  </si>
  <si>
    <t>Proprietary Non-Operating - Capital Contributions from Federal Government</t>
  </si>
  <si>
    <t>2013 Municipal Population:</t>
  </si>
  <si>
    <t>Local Fiscal Year Ended September 30, 2014</t>
  </si>
  <si>
    <t>State Grant - Other</t>
  </si>
  <si>
    <t>Court-Ordered Judgments and Fines - As Decided by Circuit Court Criminal</t>
  </si>
  <si>
    <t>Proprietary Non-Operating - Capital Contributions from State Government</t>
  </si>
  <si>
    <t>Proprietary Non-Operating - Capital Contributions from Private Source</t>
  </si>
  <si>
    <t>2014 Municipal Population:</t>
  </si>
  <si>
    <t>Local Fiscal Year Ended September 30, 2015</t>
  </si>
  <si>
    <t>Federal Grant - Physical Environment - Water Supply System</t>
  </si>
  <si>
    <t>Proprietary Non-Operating - State Grants and Donations</t>
  </si>
  <si>
    <t>2015 Municipal Population:</t>
  </si>
  <si>
    <t>Local Fiscal Year Ended September 30, 2016</t>
  </si>
  <si>
    <t>Federal Grant - Transportation - Airport Development</t>
  </si>
  <si>
    <t>State Grant - Physical Environment - Water Supply System</t>
  </si>
  <si>
    <t>State Shared Revenues - Other</t>
  </si>
  <si>
    <t>2016 Municipal Population:</t>
  </si>
  <si>
    <t>Local Fiscal Year Ended September 30, 2017</t>
  </si>
  <si>
    <t>Proprietary Non-Operating - Other Grants and Donations</t>
  </si>
  <si>
    <t>2017 Municipal Population:</t>
  </si>
  <si>
    <t>Local Fiscal Year Ended September 30, 2018</t>
  </si>
  <si>
    <t>2018 Municipal Population:</t>
  </si>
  <si>
    <t>Local Fiscal Year Ended September 30, 2019</t>
  </si>
  <si>
    <t>Utility Service Tax - Gas</t>
  </si>
  <si>
    <t>Federal Grant - Physical Environment - Other Physical Environment</t>
  </si>
  <si>
    <t>State Grant - Economic Environment</t>
  </si>
  <si>
    <t>Grants from Other Local Units - Physical Environment</t>
  </si>
  <si>
    <t>2019 Municipal Population:</t>
  </si>
  <si>
    <t>Local Fiscal Year Ended September 30, 2020</t>
  </si>
  <si>
    <t>Discretionary Sales Surtaxes</t>
  </si>
  <si>
    <t>2020 Municipal Population:</t>
  </si>
  <si>
    <t>Local Fiscal Year Ended September 30, 2021</t>
  </si>
  <si>
    <t>Federal Grant - Human Services - Public Assistance</t>
  </si>
  <si>
    <t>State Shared Revenues - General Government - Other General Government</t>
  </si>
  <si>
    <t>General Government - Internal Service Fund Fees and Charges</t>
  </si>
  <si>
    <t>General Government - Administrative Service Fees</t>
  </si>
  <si>
    <t>2021 Municipal Population: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</si>
  <si>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</si>
  <si>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</si>
  <si>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</si>
  <si>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</si>
  <si>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</si>
  <si>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</si>
  <si>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</si>
  <si>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</si>
  <si>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Permits - Other</t>
  </si>
  <si>
    <t>Intergovernmental Revenues</t>
  </si>
  <si>
    <t>State Shared Revenues - General Government - Local Government Half-Cent Sales Tax Program</t>
  </si>
  <si>
    <t>Other Charges for Services (Not Court-Related)</t>
  </si>
  <si>
    <t>Local Fiscal Year Ended September 30, 2022</t>
  </si>
  <si>
    <t>Inspection Fee</t>
  </si>
  <si>
    <t>General Government - Other General Government Charges and Fees</t>
  </si>
  <si>
    <t>Interest and Other Earnings - Gain (Loss) on Sale of Investments</t>
  </si>
  <si>
    <t>2022 Municipal Population:</t>
  </si>
  <si>
    <t>Local Fiscal Year Ended September 30, 2023</t>
  </si>
  <si>
    <t>Sales - Sale of Surplus Materials and Scrap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</si>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</sst>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62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8"/>
      <c r="M3" s="69"/>
      <c r="N3" s="36"/>
      <c r="O3" s="37"/>
      <c r="P3" s="70" t="s">
        <v>148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149</v>
      </c>
      <c r="N4" s="35" t="s">
        <v>10</v>
      </c>
      <c r="O4" s="35" t="s">
        <v>150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151</v>
      </c>
      <c r="B5" s="26"/>
      <c r="C5" s="26"/>
      <c r="D5" s="27">
        <f>SUM(D6:D12)</f>
        <v>9822350</v>
      </c>
      <c r="E5" s="27">
        <f>SUM(E6:E12)</f>
        <v>4776946</v>
      </c>
      <c r="F5" s="27">
        <f>SUM(F6:F12)</f>
        <v>0</v>
      </c>
      <c r="G5" s="27">
        <f>SUM(G6:G12)</f>
        <v>0</v>
      </c>
      <c r="H5" s="27">
        <f>SUM(H6:H12)</f>
        <v>0</v>
      </c>
      <c r="I5" s="27">
        <f>SUM(I6:I12)</f>
        <v>0</v>
      </c>
      <c r="J5" s="27">
        <f>SUM(J6:J12)</f>
        <v>0</v>
      </c>
      <c r="K5" s="27">
        <f>SUM(K6:K12)</f>
        <v>0</v>
      </c>
      <c r="L5" s="27">
        <f>SUM(L6:L12)</f>
        <v>0</v>
      </c>
      <c r="M5" s="27">
        <f>SUM(M6:M12)</f>
        <v>0</v>
      </c>
      <c r="N5" s="27">
        <f>SUM(N6:N12)</f>
        <v>0</v>
      </c>
      <c r="O5" s="28">
        <f>SUM(D5:N5)</f>
        <v>14599296</v>
      </c>
      <c r="P5" s="33">
        <f>(O5/P$60)</f>
        <v>754.99281170812435</v>
      </c>
      <c r="Q5" s="6"/>
    </row>
    <row r="6" spans="1:134">
      <c r="A6" s="12"/>
      <c r="B6" s="25">
        <v>311</v>
      </c>
      <c r="C6" s="20" t="s">
        <v>3</v>
      </c>
      <c r="D6" s="46">
        <v>6383017</v>
      </c>
      <c r="E6" s="46">
        <v>733999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7117016</v>
      </c>
      <c r="P6" s="47">
        <f>(O6/P$60)</f>
        <v>368.05171433004085</v>
      </c>
      <c r="Q6" s="9"/>
    </row>
    <row r="7" spans="1:134">
      <c r="A7" s="12"/>
      <c r="B7" s="25">
        <v>312.41000000000003</v>
      </c>
      <c r="C7" s="20" t="s">
        <v>152</v>
      </c>
      <c r="D7" s="46">
        <v>0</v>
      </c>
      <c r="E7" s="46">
        <v>523934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523934</v>
      </c>
      <c r="P7" s="47">
        <f>(O7/P$60)</f>
        <v>27.094895795624968</v>
      </c>
      <c r="Q7" s="9"/>
    </row>
    <row r="8" spans="1:134">
      <c r="A8" s="12"/>
      <c r="B8" s="25">
        <v>312.63</v>
      </c>
      <c r="C8" s="20" t="s">
        <v>153</v>
      </c>
      <c r="D8" s="46">
        <v>0</v>
      </c>
      <c r="E8" s="46">
        <v>3519013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3519013</v>
      </c>
      <c r="P8" s="47">
        <f>(O8/P$60)</f>
        <v>181.98339970005688</v>
      </c>
      <c r="Q8" s="9"/>
    </row>
    <row r="9" spans="1:134">
      <c r="A9" s="12"/>
      <c r="B9" s="25">
        <v>314.10000000000002</v>
      </c>
      <c r="C9" s="20" t="s">
        <v>13</v>
      </c>
      <c r="D9" s="46">
        <v>2449311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2449311</v>
      </c>
      <c r="P9" s="47">
        <f>(O9/P$60)</f>
        <v>126.66447742669494</v>
      </c>
      <c r="Q9" s="9"/>
    </row>
    <row r="10" spans="1:134">
      <c r="A10" s="12"/>
      <c r="B10" s="25">
        <v>314.39999999999998</v>
      </c>
      <c r="C10" s="20" t="s">
        <v>134</v>
      </c>
      <c r="D10" s="46">
        <v>25926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25926</v>
      </c>
      <c r="P10" s="47">
        <f>(O10/P$60)</f>
        <v>1.3407457206391891</v>
      </c>
      <c r="Q10" s="9"/>
    </row>
    <row r="11" spans="1:134">
      <c r="A11" s="12"/>
      <c r="B11" s="25">
        <v>315.10000000000002</v>
      </c>
      <c r="C11" s="20" t="s">
        <v>154</v>
      </c>
      <c r="D11" s="46">
        <v>867746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867746</v>
      </c>
      <c r="P11" s="47">
        <f>(O11/P$60)</f>
        <v>44.874903035631171</v>
      </c>
      <c r="Q11" s="9"/>
    </row>
    <row r="12" spans="1:134">
      <c r="A12" s="12"/>
      <c r="B12" s="25">
        <v>316</v>
      </c>
      <c r="C12" s="20" t="s">
        <v>101</v>
      </c>
      <c r="D12" s="46">
        <v>96350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96350</v>
      </c>
      <c r="P12" s="47">
        <f>(O12/P$60)</f>
        <v>4.9826756994363137</v>
      </c>
      <c r="Q12" s="9"/>
    </row>
    <row r="13" spans="1:134" ht="15.75">
      <c r="A13" s="29" t="s">
        <v>17</v>
      </c>
      <c r="B13" s="30"/>
      <c r="C13" s="31"/>
      <c r="D13" s="32">
        <f>SUM(D14:D21)</f>
        <v>4131079</v>
      </c>
      <c r="E13" s="32">
        <f>SUM(E14:E21)</f>
        <v>4681239</v>
      </c>
      <c r="F13" s="32">
        <f>SUM(F14:F21)</f>
        <v>0</v>
      </c>
      <c r="G13" s="32">
        <f>SUM(G14:G21)</f>
        <v>0</v>
      </c>
      <c r="H13" s="32">
        <f>SUM(H14:H21)</f>
        <v>0</v>
      </c>
      <c r="I13" s="32">
        <f>SUM(I14:I21)</f>
        <v>0</v>
      </c>
      <c r="J13" s="32">
        <f>SUM(J14:J21)</f>
        <v>0</v>
      </c>
      <c r="K13" s="32">
        <f>SUM(K14:K21)</f>
        <v>0</v>
      </c>
      <c r="L13" s="32">
        <f>SUM(L14:L21)</f>
        <v>0</v>
      </c>
      <c r="M13" s="32">
        <f>SUM(M14:M21)</f>
        <v>0</v>
      </c>
      <c r="N13" s="32">
        <f>SUM(N14:N21)</f>
        <v>0</v>
      </c>
      <c r="O13" s="44">
        <f>SUM(D13:N13)</f>
        <v>8812318</v>
      </c>
      <c r="P13" s="45">
        <f>(O13/P$60)</f>
        <v>455.72312147696124</v>
      </c>
      <c r="Q13" s="10"/>
    </row>
    <row r="14" spans="1:134">
      <c r="A14" s="12"/>
      <c r="B14" s="25">
        <v>322</v>
      </c>
      <c r="C14" s="20" t="s">
        <v>155</v>
      </c>
      <c r="D14" s="46">
        <v>2061811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2061811</v>
      </c>
      <c r="P14" s="47">
        <f>(O14/P$60)</f>
        <v>106.62517453586389</v>
      </c>
      <c r="Q14" s="9"/>
    </row>
    <row r="15" spans="1:134">
      <c r="A15" s="12"/>
      <c r="B15" s="25">
        <v>322.89999999999998</v>
      </c>
      <c r="C15" s="20" t="s">
        <v>156</v>
      </c>
      <c r="D15" s="46">
        <v>53182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1">SUM(D15:N15)</f>
        <v>53182</v>
      </c>
      <c r="P15" s="47">
        <f>(O15/P$60)</f>
        <v>2.7502715002327145</v>
      </c>
      <c r="Q15" s="9"/>
    </row>
    <row r="16" spans="1:134">
      <c r="A16" s="12"/>
      <c r="B16" s="25">
        <v>323.10000000000002</v>
      </c>
      <c r="C16" s="20" t="s">
        <v>18</v>
      </c>
      <c r="D16" s="46">
        <v>1874449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1874449</v>
      </c>
      <c r="P16" s="47">
        <f>(O16/P$60)</f>
        <v>96.935874230749334</v>
      </c>
      <c r="Q16" s="9"/>
    </row>
    <row r="17" spans="1:17">
      <c r="A17" s="12"/>
      <c r="B17" s="25">
        <v>323.39999999999998</v>
      </c>
      <c r="C17" s="20" t="s">
        <v>71</v>
      </c>
      <c r="D17" s="46">
        <v>5437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5437</v>
      </c>
      <c r="P17" s="47">
        <f>(O17/P$60)</f>
        <v>0.28117081243212494</v>
      </c>
      <c r="Q17" s="9"/>
    </row>
    <row r="18" spans="1:17">
      <c r="A18" s="12"/>
      <c r="B18" s="25">
        <v>324.11</v>
      </c>
      <c r="C18" s="20" t="s">
        <v>102</v>
      </c>
      <c r="D18" s="46">
        <v>0</v>
      </c>
      <c r="E18" s="46">
        <v>278352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278352</v>
      </c>
      <c r="P18" s="47">
        <f>(O18/P$60)</f>
        <v>14.394787195531881</v>
      </c>
      <c r="Q18" s="9"/>
    </row>
    <row r="19" spans="1:17">
      <c r="A19" s="12"/>
      <c r="B19" s="25">
        <v>324.31</v>
      </c>
      <c r="C19" s="20" t="s">
        <v>103</v>
      </c>
      <c r="D19" s="46">
        <v>0</v>
      </c>
      <c r="E19" s="46">
        <v>3718078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3718078</v>
      </c>
      <c r="P19" s="47">
        <f>(O19/P$60)</f>
        <v>192.27791280963956</v>
      </c>
      <c r="Q19" s="9"/>
    </row>
    <row r="20" spans="1:17">
      <c r="A20" s="12"/>
      <c r="B20" s="25">
        <v>324.61</v>
      </c>
      <c r="C20" s="20" t="s">
        <v>104</v>
      </c>
      <c r="D20" s="46">
        <v>0</v>
      </c>
      <c r="E20" s="46">
        <v>684809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684809</v>
      </c>
      <c r="P20" s="47">
        <f>(O20/P$60)</f>
        <v>35.414438640947409</v>
      </c>
      <c r="Q20" s="9"/>
    </row>
    <row r="21" spans="1:17">
      <c r="A21" s="12"/>
      <c r="B21" s="25">
        <v>329.1</v>
      </c>
      <c r="C21" s="20" t="s">
        <v>161</v>
      </c>
      <c r="D21" s="46">
        <v>136200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136200</v>
      </c>
      <c r="P21" s="47">
        <f>(O21/P$60)</f>
        <v>7.0434917515643587</v>
      </c>
      <c r="Q21" s="9"/>
    </row>
    <row r="22" spans="1:17" ht="15.75">
      <c r="A22" s="29" t="s">
        <v>157</v>
      </c>
      <c r="B22" s="30"/>
      <c r="C22" s="31"/>
      <c r="D22" s="32">
        <f>SUM(D23:D32)</f>
        <v>2400915</v>
      </c>
      <c r="E22" s="32">
        <f>SUM(E23:E32)</f>
        <v>490957</v>
      </c>
      <c r="F22" s="32">
        <f>SUM(F23:F32)</f>
        <v>0</v>
      </c>
      <c r="G22" s="32">
        <f>SUM(G23:G32)</f>
        <v>0</v>
      </c>
      <c r="H22" s="32">
        <f>SUM(H23:H32)</f>
        <v>0</v>
      </c>
      <c r="I22" s="32">
        <f>SUM(I23:I32)</f>
        <v>5169172</v>
      </c>
      <c r="J22" s="32">
        <f>SUM(J23:J32)</f>
        <v>0</v>
      </c>
      <c r="K22" s="32">
        <f>SUM(K23:K32)</f>
        <v>0</v>
      </c>
      <c r="L22" s="32">
        <f>SUM(L23:L32)</f>
        <v>0</v>
      </c>
      <c r="M22" s="32">
        <f>SUM(M23:M32)</f>
        <v>0</v>
      </c>
      <c r="N22" s="32">
        <f>SUM(N23:N32)</f>
        <v>0</v>
      </c>
      <c r="O22" s="44">
        <f>SUM(D22:N22)</f>
        <v>8061044</v>
      </c>
      <c r="P22" s="45">
        <f>(O22/P$60)</f>
        <v>416.87148988984848</v>
      </c>
      <c r="Q22" s="10"/>
    </row>
    <row r="23" spans="1:17">
      <c r="A23" s="12"/>
      <c r="B23" s="25">
        <v>331.41</v>
      </c>
      <c r="C23" s="20" t="s">
        <v>124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2230748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0" si="2">SUM(D23:N23)</f>
        <v>2230748</v>
      </c>
      <c r="P23" s="47">
        <f>(O23/P$60)</f>
        <v>115.36163830997569</v>
      </c>
      <c r="Q23" s="9"/>
    </row>
    <row r="24" spans="1:17">
      <c r="A24" s="12"/>
      <c r="B24" s="25">
        <v>334.1</v>
      </c>
      <c r="C24" s="20" t="s">
        <v>91</v>
      </c>
      <c r="D24" s="46">
        <v>0</v>
      </c>
      <c r="E24" s="46">
        <v>257697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257697</v>
      </c>
      <c r="P24" s="47">
        <f>(O24/P$60)</f>
        <v>13.326627708538036</v>
      </c>
      <c r="Q24" s="9"/>
    </row>
    <row r="25" spans="1:17">
      <c r="A25" s="12"/>
      <c r="B25" s="25">
        <v>334.31</v>
      </c>
      <c r="C25" s="20" t="s">
        <v>125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293969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293969</v>
      </c>
      <c r="P25" s="47">
        <f>(O25/P$60)</f>
        <v>15.202409887779904</v>
      </c>
      <c r="Q25" s="9"/>
    </row>
    <row r="26" spans="1:17">
      <c r="A26" s="12"/>
      <c r="B26" s="25">
        <v>334.41</v>
      </c>
      <c r="C26" s="20" t="s">
        <v>26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2644455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2644455</v>
      </c>
      <c r="P26" s="47">
        <f>(O26/P$60)</f>
        <v>136.7562186481874</v>
      </c>
      <c r="Q26" s="9"/>
    </row>
    <row r="27" spans="1:17">
      <c r="A27" s="12"/>
      <c r="B27" s="25">
        <v>335.14</v>
      </c>
      <c r="C27" s="20" t="s">
        <v>106</v>
      </c>
      <c r="D27" s="46">
        <v>134835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134835</v>
      </c>
      <c r="P27" s="47">
        <f>(O27/P$60)</f>
        <v>6.9729016910585919</v>
      </c>
      <c r="Q27" s="9"/>
    </row>
    <row r="28" spans="1:17">
      <c r="A28" s="12"/>
      <c r="B28" s="25">
        <v>335.15</v>
      </c>
      <c r="C28" s="20" t="s">
        <v>107</v>
      </c>
      <c r="D28" s="46">
        <v>16998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16998</v>
      </c>
      <c r="P28" s="47">
        <f>(O28/P$60)</f>
        <v>0.87904018203444179</v>
      </c>
      <c r="Q28" s="9"/>
    </row>
    <row r="29" spans="1:17">
      <c r="A29" s="12"/>
      <c r="B29" s="25">
        <v>335.18</v>
      </c>
      <c r="C29" s="20" t="s">
        <v>158</v>
      </c>
      <c r="D29" s="46">
        <v>1535072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1535072</v>
      </c>
      <c r="P29" s="47">
        <f>(O29/P$60)</f>
        <v>79.385220044474323</v>
      </c>
      <c r="Q29" s="9"/>
    </row>
    <row r="30" spans="1:17">
      <c r="A30" s="12"/>
      <c r="B30" s="25">
        <v>335.19</v>
      </c>
      <c r="C30" s="20" t="s">
        <v>144</v>
      </c>
      <c r="D30" s="46">
        <v>714010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714010</v>
      </c>
      <c r="P30" s="47">
        <f>(O30/P$60)</f>
        <v>36.924548792470397</v>
      </c>
      <c r="Q30" s="9"/>
    </row>
    <row r="31" spans="1:17">
      <c r="A31" s="12"/>
      <c r="B31" s="25">
        <v>335.48</v>
      </c>
      <c r="C31" s="20" t="s">
        <v>32</v>
      </c>
      <c r="D31" s="46">
        <v>0</v>
      </c>
      <c r="E31" s="46">
        <v>212851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2" si="3">SUM(D31:N31)</f>
        <v>212851</v>
      </c>
      <c r="P31" s="47">
        <f>(O31/P$60)</f>
        <v>11.007446863525884</v>
      </c>
      <c r="Q31" s="9"/>
    </row>
    <row r="32" spans="1:17">
      <c r="A32" s="12"/>
      <c r="B32" s="25">
        <v>335.9</v>
      </c>
      <c r="C32" s="20" t="s">
        <v>126</v>
      </c>
      <c r="D32" s="46">
        <v>0</v>
      </c>
      <c r="E32" s="46">
        <v>20409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3"/>
        <v>20409</v>
      </c>
      <c r="P32" s="47">
        <f>(O32/P$60)</f>
        <v>1.0554377618037958</v>
      </c>
      <c r="Q32" s="9"/>
    </row>
    <row r="33" spans="1:17" ht="15.75">
      <c r="A33" s="29" t="s">
        <v>39</v>
      </c>
      <c r="B33" s="30"/>
      <c r="C33" s="31"/>
      <c r="D33" s="32">
        <f>SUM(D34:D43)</f>
        <v>1752925</v>
      </c>
      <c r="E33" s="32">
        <f>SUM(E34:E43)</f>
        <v>0</v>
      </c>
      <c r="F33" s="32">
        <f>SUM(F34:F43)</f>
        <v>0</v>
      </c>
      <c r="G33" s="32">
        <f>SUM(G34:G43)</f>
        <v>0</v>
      </c>
      <c r="H33" s="32">
        <f>SUM(H34:H43)</f>
        <v>0</v>
      </c>
      <c r="I33" s="32">
        <f>SUM(I34:I43)</f>
        <v>21796944</v>
      </c>
      <c r="J33" s="32">
        <f>SUM(J34:J43)</f>
        <v>0</v>
      </c>
      <c r="K33" s="32">
        <f>SUM(K34:K43)</f>
        <v>0</v>
      </c>
      <c r="L33" s="32">
        <f>SUM(L34:L43)</f>
        <v>0</v>
      </c>
      <c r="M33" s="32">
        <f>SUM(M34:M43)</f>
        <v>0</v>
      </c>
      <c r="N33" s="32">
        <f>SUM(N34:N43)</f>
        <v>0</v>
      </c>
      <c r="O33" s="32">
        <f>SUM(D33:N33)</f>
        <v>23549869</v>
      </c>
      <c r="P33" s="45">
        <f>(O33/P$60)</f>
        <v>1217.865697884884</v>
      </c>
      <c r="Q33" s="10"/>
    </row>
    <row r="34" spans="1:17">
      <c r="A34" s="12"/>
      <c r="B34" s="25">
        <v>341.2</v>
      </c>
      <c r="C34" s="20" t="s">
        <v>145</v>
      </c>
      <c r="D34" s="46">
        <v>54696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2" si="4">SUM(D34:N34)</f>
        <v>54696</v>
      </c>
      <c r="P34" s="47">
        <f>(O34/P$60)</f>
        <v>2.8285669959145681</v>
      </c>
      <c r="Q34" s="9"/>
    </row>
    <row r="35" spans="1:17">
      <c r="A35" s="12"/>
      <c r="B35" s="25">
        <v>341.3</v>
      </c>
      <c r="C35" s="20" t="s">
        <v>146</v>
      </c>
      <c r="D35" s="46">
        <v>1676038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4"/>
        <v>1676038</v>
      </c>
      <c r="P35" s="47">
        <f>(O35/P$60)</f>
        <v>86.675182293013393</v>
      </c>
      <c r="Q35" s="9"/>
    </row>
    <row r="36" spans="1:17">
      <c r="A36" s="12"/>
      <c r="B36" s="25">
        <v>341.9</v>
      </c>
      <c r="C36" s="20" t="s">
        <v>162</v>
      </c>
      <c r="D36" s="46">
        <v>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4"/>
        <v>15</v>
      </c>
      <c r="P36" s="47">
        <f>(O36/P$60)</f>
        <v>7.7571495061281486E-4</v>
      </c>
      <c r="Q36" s="9"/>
    </row>
    <row r="37" spans="1:17">
      <c r="A37" s="12"/>
      <c r="B37" s="25">
        <v>342.5</v>
      </c>
      <c r="C37" s="20" t="s">
        <v>43</v>
      </c>
      <c r="D37" s="46">
        <v>16229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4"/>
        <v>16229</v>
      </c>
      <c r="P37" s="47">
        <f>(O37/P$60)</f>
        <v>0.83927186223302475</v>
      </c>
      <c r="Q37" s="9"/>
    </row>
    <row r="38" spans="1:17">
      <c r="A38" s="12"/>
      <c r="B38" s="25">
        <v>342.9</v>
      </c>
      <c r="C38" s="20" t="s">
        <v>44</v>
      </c>
      <c r="D38" s="46">
        <v>5794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4"/>
        <v>5794</v>
      </c>
      <c r="P38" s="47">
        <f>(O38/P$60)</f>
        <v>0.29963282825670995</v>
      </c>
      <c r="Q38" s="9"/>
    </row>
    <row r="39" spans="1:17">
      <c r="A39" s="12"/>
      <c r="B39" s="25">
        <v>343.4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2343109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4"/>
        <v>2343109</v>
      </c>
      <c r="P39" s="47">
        <f>(O39/P$60)</f>
        <v>121.17231214769613</v>
      </c>
      <c r="Q39" s="9"/>
    </row>
    <row r="40" spans="1:17">
      <c r="A40" s="12"/>
      <c r="B40" s="25">
        <v>343.6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17398282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4"/>
        <v>17398282</v>
      </c>
      <c r="P40" s="47">
        <f>(O40/P$60)</f>
        <v>899.74049749185497</v>
      </c>
      <c r="Q40" s="9"/>
    </row>
    <row r="41" spans="1:17">
      <c r="A41" s="12"/>
      <c r="B41" s="25">
        <v>344.1</v>
      </c>
      <c r="C41" s="20" t="s">
        <v>109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2055553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4"/>
        <v>2055553</v>
      </c>
      <c r="P41" s="47">
        <f>(O41/P$60)</f>
        <v>106.30154625846822</v>
      </c>
      <c r="Q41" s="9"/>
    </row>
    <row r="42" spans="1:17">
      <c r="A42" s="12"/>
      <c r="B42" s="25">
        <v>347.1</v>
      </c>
      <c r="C42" s="20" t="s">
        <v>48</v>
      </c>
      <c r="D42" s="46">
        <v>776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4"/>
        <v>776</v>
      </c>
      <c r="P42" s="47">
        <f>(O42/P$60)</f>
        <v>4.013032011170295E-2</v>
      </c>
      <c r="Q42" s="9"/>
    </row>
    <row r="43" spans="1:17">
      <c r="A43" s="12"/>
      <c r="B43" s="25">
        <v>349</v>
      </c>
      <c r="C43" s="20" t="s">
        <v>159</v>
      </c>
      <c r="D43" s="46">
        <v>-623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-623</v>
      </c>
      <c r="P43" s="47">
        <f>(O43/P$60)</f>
        <v>-3.2218027615452241E-2</v>
      </c>
      <c r="Q43" s="9"/>
    </row>
    <row r="44" spans="1:17" ht="15.75">
      <c r="A44" s="29" t="s">
        <v>40</v>
      </c>
      <c r="B44" s="30"/>
      <c r="C44" s="31"/>
      <c r="D44" s="32">
        <f>SUM(D45:D47)</f>
        <v>51691</v>
      </c>
      <c r="E44" s="32">
        <f>SUM(E45:E47)</f>
        <v>0</v>
      </c>
      <c r="F44" s="32">
        <f>SUM(F45:F47)</f>
        <v>0</v>
      </c>
      <c r="G44" s="32">
        <f>SUM(G45:G47)</f>
        <v>0</v>
      </c>
      <c r="H44" s="32">
        <f>SUM(H45:H47)</f>
        <v>0</v>
      </c>
      <c r="I44" s="32">
        <f>SUM(I45:I47)</f>
        <v>0</v>
      </c>
      <c r="J44" s="32">
        <f>SUM(J45:J47)</f>
        <v>0</v>
      </c>
      <c r="K44" s="32">
        <f>SUM(K45:K47)</f>
        <v>0</v>
      </c>
      <c r="L44" s="32">
        <f>SUM(L45:L47)</f>
        <v>0</v>
      </c>
      <c r="M44" s="32">
        <f>SUM(M45:M47)</f>
        <v>0</v>
      </c>
      <c r="N44" s="32">
        <f>SUM(N45:N47)</f>
        <v>0</v>
      </c>
      <c r="O44" s="32">
        <f>SUM(D44:N44)</f>
        <v>51691</v>
      </c>
      <c r="P44" s="45">
        <f>(O44/P$60)</f>
        <v>2.6731654341418007</v>
      </c>
      <c r="Q44" s="10"/>
    </row>
    <row r="45" spans="1:17">
      <c r="A45" s="13"/>
      <c r="B45" s="39">
        <v>351.1</v>
      </c>
      <c r="C45" s="21" t="s">
        <v>51</v>
      </c>
      <c r="D45" s="46">
        <v>48954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48954</v>
      </c>
      <c r="P45" s="47">
        <f>(O45/P$60)</f>
        <v>2.5316233128199825</v>
      </c>
      <c r="Q45" s="9"/>
    </row>
    <row r="46" spans="1:17">
      <c r="A46" s="13"/>
      <c r="B46" s="39">
        <v>351.2</v>
      </c>
      <c r="C46" s="21" t="s">
        <v>115</v>
      </c>
      <c r="D46" s="46">
        <v>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47" si="5">SUM(D46:N46)</f>
        <v>25</v>
      </c>
      <c r="P46" s="47">
        <f>(O46/P$60)</f>
        <v>1.292858251021358E-3</v>
      </c>
      <c r="Q46" s="9"/>
    </row>
    <row r="47" spans="1:17">
      <c r="A47" s="13"/>
      <c r="B47" s="39">
        <v>351.3</v>
      </c>
      <c r="C47" s="21" t="s">
        <v>52</v>
      </c>
      <c r="D47" s="46">
        <v>2712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5"/>
        <v>2712</v>
      </c>
      <c r="P47" s="47">
        <f>(O47/P$60)</f>
        <v>0.14024926307079691</v>
      </c>
      <c r="Q47" s="9"/>
    </row>
    <row r="48" spans="1:17" ht="15.75">
      <c r="A48" s="29" t="s">
        <v>4</v>
      </c>
      <c r="B48" s="30"/>
      <c r="C48" s="31"/>
      <c r="D48" s="32">
        <f>SUM(D49:D55)</f>
        <v>960012</v>
      </c>
      <c r="E48" s="32">
        <f>SUM(E49:E55)</f>
        <v>1212959</v>
      </c>
      <c r="F48" s="32">
        <f>SUM(F49:F55)</f>
        <v>0</v>
      </c>
      <c r="G48" s="32">
        <f>SUM(G49:G55)</f>
        <v>0</v>
      </c>
      <c r="H48" s="32">
        <f>SUM(H49:H55)</f>
        <v>0</v>
      </c>
      <c r="I48" s="32">
        <f>SUM(I49:I55)</f>
        <v>2800186</v>
      </c>
      <c r="J48" s="32">
        <f>SUM(J49:J55)</f>
        <v>0</v>
      </c>
      <c r="K48" s="32">
        <f>SUM(K49:K55)</f>
        <v>0</v>
      </c>
      <c r="L48" s="32">
        <f>SUM(L49:L55)</f>
        <v>0</v>
      </c>
      <c r="M48" s="32">
        <f>SUM(M49:M55)</f>
        <v>0</v>
      </c>
      <c r="N48" s="32">
        <f>SUM(N49:N55)</f>
        <v>0</v>
      </c>
      <c r="O48" s="32">
        <f>SUM(D48:N48)</f>
        <v>4973157</v>
      </c>
      <c r="P48" s="45">
        <f>(O48/P$60)</f>
        <v>257.18348244298494</v>
      </c>
      <c r="Q48" s="10"/>
    </row>
    <row r="49" spans="1:120">
      <c r="A49" s="12"/>
      <c r="B49" s="25">
        <v>361.1</v>
      </c>
      <c r="C49" s="20" t="s">
        <v>54</v>
      </c>
      <c r="D49" s="46">
        <v>583549</v>
      </c>
      <c r="E49" s="46">
        <v>1212959</v>
      </c>
      <c r="F49" s="46">
        <v>0</v>
      </c>
      <c r="G49" s="46">
        <v>0</v>
      </c>
      <c r="H49" s="46">
        <v>0</v>
      </c>
      <c r="I49" s="46">
        <v>497819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2294327</v>
      </c>
      <c r="P49" s="47">
        <f>(O49/P$60)</f>
        <v>118.64958369964317</v>
      </c>
      <c r="Q49" s="9"/>
    </row>
    <row r="50" spans="1:120">
      <c r="A50" s="12"/>
      <c r="B50" s="25">
        <v>361.4</v>
      </c>
      <c r="C50" s="20" t="s">
        <v>163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4292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7" si="6">SUM(D50:N50)</f>
        <v>4292</v>
      </c>
      <c r="P50" s="47">
        <f>(O50/P$60)</f>
        <v>0.22195790453534675</v>
      </c>
      <c r="Q50" s="9"/>
    </row>
    <row r="51" spans="1:120">
      <c r="A51" s="12"/>
      <c r="B51" s="25">
        <v>362</v>
      </c>
      <c r="C51" s="20" t="s">
        <v>55</v>
      </c>
      <c r="D51" s="46">
        <v>25970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6"/>
        <v>25970</v>
      </c>
      <c r="P51" s="47">
        <f>(O51/P$60)</f>
        <v>1.3430211511609866</v>
      </c>
      <c r="Q51" s="9"/>
    </row>
    <row r="52" spans="1:120">
      <c r="A52" s="12"/>
      <c r="B52" s="25">
        <v>364</v>
      </c>
      <c r="C52" s="20" t="s">
        <v>110</v>
      </c>
      <c r="D52" s="46">
        <v>73213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6"/>
        <v>73213</v>
      </c>
      <c r="P52" s="47">
        <f>(O52/P$60)</f>
        <v>3.7861612452810673</v>
      </c>
      <c r="Q52" s="9"/>
    </row>
    <row r="53" spans="1:120">
      <c r="A53" s="12"/>
      <c r="B53" s="25">
        <v>365</v>
      </c>
      <c r="C53" s="20" t="s">
        <v>166</v>
      </c>
      <c r="D53" s="46">
        <v>1934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6"/>
        <v>1934</v>
      </c>
      <c r="P53" s="47">
        <f>(O53/P$60)</f>
        <v>0.10001551429901226</v>
      </c>
      <c r="Q53" s="9"/>
    </row>
    <row r="54" spans="1:120">
      <c r="A54" s="12"/>
      <c r="B54" s="25">
        <v>366</v>
      </c>
      <c r="C54" s="20" t="s">
        <v>58</v>
      </c>
      <c r="D54" s="46">
        <v>6577</v>
      </c>
      <c r="E54" s="46">
        <v>0</v>
      </c>
      <c r="F54" s="46">
        <v>0</v>
      </c>
      <c r="G54" s="46">
        <v>0</v>
      </c>
      <c r="H54" s="46">
        <v>0</v>
      </c>
      <c r="I54" s="46">
        <v>2259976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6"/>
        <v>2266553</v>
      </c>
      <c r="P54" s="47">
        <f>(O54/P$60)</f>
        <v>117.21326989708848</v>
      </c>
      <c r="Q54" s="9"/>
    </row>
    <row r="55" spans="1:120">
      <c r="A55" s="12"/>
      <c r="B55" s="25">
        <v>369.9</v>
      </c>
      <c r="C55" s="20" t="s">
        <v>59</v>
      </c>
      <c r="D55" s="46">
        <v>268769</v>
      </c>
      <c r="E55" s="46">
        <v>0</v>
      </c>
      <c r="F55" s="46">
        <v>0</v>
      </c>
      <c r="G55" s="46">
        <v>0</v>
      </c>
      <c r="H55" s="46">
        <v>0</v>
      </c>
      <c r="I55" s="46">
        <v>38099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6"/>
        <v>306868</v>
      </c>
      <c r="P55" s="47">
        <f>(O55/P$60)</f>
        <v>15.869473030976884</v>
      </c>
      <c r="Q55" s="9"/>
    </row>
    <row r="56" spans="1:120" ht="15.75">
      <c r="A56" s="29" t="s">
        <v>41</v>
      </c>
      <c r="B56" s="30"/>
      <c r="C56" s="31"/>
      <c r="D56" s="32">
        <f>SUM(D57:D57)</f>
        <v>0</v>
      </c>
      <c r="E56" s="32">
        <f>SUM(E57:E57)</f>
        <v>0</v>
      </c>
      <c r="F56" s="32">
        <f>SUM(F57:F57)</f>
        <v>0</v>
      </c>
      <c r="G56" s="32">
        <f>SUM(G57:G57)</f>
        <v>0</v>
      </c>
      <c r="H56" s="32">
        <f>SUM(H57:H57)</f>
        <v>0</v>
      </c>
      <c r="I56" s="32">
        <f>SUM(I57:I57)</f>
        <v>18740</v>
      </c>
      <c r="J56" s="32">
        <f>SUM(J57:J57)</f>
        <v>0</v>
      </c>
      <c r="K56" s="32">
        <f>SUM(K57:K57)</f>
        <v>0</v>
      </c>
      <c r="L56" s="32">
        <f>SUM(L57:L57)</f>
        <v>0</v>
      </c>
      <c r="M56" s="32">
        <f>SUM(M57:M57)</f>
        <v>0</v>
      </c>
      <c r="N56" s="32">
        <f>SUM(N57:N57)</f>
        <v>0</v>
      </c>
      <c r="O56" s="32">
        <f t="shared" si="6"/>
        <v>18740</v>
      </c>
      <c r="P56" s="45">
        <f>(O56/P$60)</f>
        <v>0.96912654496561002</v>
      </c>
      <c r="Q56" s="9"/>
    </row>
    <row r="57" spans="1:120" ht="15.75" thickBot="1">
      <c r="A57" s="12"/>
      <c r="B57" s="25">
        <v>381</v>
      </c>
      <c r="C57" s="20" t="s">
        <v>60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18740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6"/>
        <v>18740</v>
      </c>
      <c r="P57" s="47">
        <f>(O57/P$60)</f>
        <v>0.96912654496561002</v>
      </c>
      <c r="Q57" s="9"/>
    </row>
    <row r="58" spans="1:120" ht="16.5" thickBot="1">
      <c r="A58" s="14" t="s">
        <v>49</v>
      </c>
      <c r="B58" s="23"/>
      <c r="C58" s="22"/>
      <c r="D58" s="15">
        <f>SUM(D5,D13,D22,D33,D44,D48,D56)</f>
        <v>19118972</v>
      </c>
      <c r="E58" s="15">
        <f>SUM(E5,E13,E22,E33,E44,E48,E56)</f>
        <v>11162101</v>
      </c>
      <c r="F58" s="15">
        <f>SUM(F5,F13,F22,F33,F44,F48,F56)</f>
        <v>0</v>
      </c>
      <c r="G58" s="15">
        <f>SUM(G5,G13,G22,G33,G44,G48,G56)</f>
        <v>0</v>
      </c>
      <c r="H58" s="15">
        <f>SUM(H5,H13,H22,H33,H44,H48,H56)</f>
        <v>0</v>
      </c>
      <c r="I58" s="15">
        <f>SUM(I5,I13,I22,I33,I44,I48,I56)</f>
        <v>29785042</v>
      </c>
      <c r="J58" s="15">
        <f>SUM(J5,J13,J22,J33,J44,J48,J56)</f>
        <v>0</v>
      </c>
      <c r="K58" s="15">
        <f>SUM(K5,K13,K22,K33,K44,K48,K56)</f>
        <v>0</v>
      </c>
      <c r="L58" s="15">
        <f>SUM(L5,L13,L22,L33,L44,L48,L56)</f>
        <v>0</v>
      </c>
      <c r="M58" s="15">
        <f>SUM(M5,M13,M22,M33,M44,M48,M56)</f>
        <v>0</v>
      </c>
      <c r="N58" s="15">
        <f>SUM(N5,N13,N22,N33,N44,N48,N56)</f>
        <v>0</v>
      </c>
      <c r="O58" s="15">
        <f>SUM(D58:N58)</f>
        <v>60066115</v>
      </c>
      <c r="P58" s="38">
        <f>(O58/P$60)</f>
        <v>3106.2788953819104</v>
      </c>
      <c r="Q58" s="6"/>
      <c r="R58" s="2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</row>
    <row r="59" spans="1:120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9"/>
    </row>
    <row r="60" spans="1:120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8" t="s">
        <v>167</v>
      </c>
      <c r="N60" s="48"/>
      <c r="O60" s="48"/>
      <c r="P60" s="43">
        <v>19337</v>
      </c>
    </row>
    <row r="61" spans="1:120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1"/>
    </row>
    <row r="62" spans="1:120" ht="15.75" customHeight="1" thickBot="1">
      <c r="A62" s="52" t="s">
        <v>79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4"/>
    </row>
  </sheetData>
  <mergeCells count="10">
    <mergeCell ref="M60:O60"/>
    <mergeCell ref="A61:P61"/>
    <mergeCell ref="A62:P6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5599126</v>
      </c>
      <c r="E5" s="27">
        <f t="shared" si="0"/>
        <v>1782129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7381255</v>
      </c>
      <c r="O5" s="33">
        <f t="shared" ref="O5:O36" si="1">(N5/O$58)</f>
        <v>501.03550095031227</v>
      </c>
      <c r="P5" s="6"/>
    </row>
    <row r="6" spans="1:133">
      <c r="A6" s="12"/>
      <c r="B6" s="25">
        <v>311</v>
      </c>
      <c r="C6" s="20" t="s">
        <v>3</v>
      </c>
      <c r="D6" s="46">
        <v>3426017</v>
      </c>
      <c r="E6" s="46">
        <v>73286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3499303</v>
      </c>
      <c r="O6" s="47">
        <f t="shared" si="1"/>
        <v>237.53074938908497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1148292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1148292</v>
      </c>
      <c r="O7" s="47">
        <f t="shared" si="1"/>
        <v>77.945424925332603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560551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560551</v>
      </c>
      <c r="O8" s="47">
        <f t="shared" si="1"/>
        <v>38.049891392886231</v>
      </c>
      <c r="P8" s="9"/>
    </row>
    <row r="9" spans="1:133">
      <c r="A9" s="12"/>
      <c r="B9" s="25">
        <v>314.10000000000002</v>
      </c>
      <c r="C9" s="20" t="s">
        <v>13</v>
      </c>
      <c r="D9" s="46">
        <v>1518661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1518661</v>
      </c>
      <c r="O9" s="47">
        <f t="shared" si="1"/>
        <v>103.08586749932121</v>
      </c>
      <c r="P9" s="9"/>
    </row>
    <row r="10" spans="1:133">
      <c r="A10" s="12"/>
      <c r="B10" s="25">
        <v>314.8</v>
      </c>
      <c r="C10" s="20" t="s">
        <v>14</v>
      </c>
      <c r="D10" s="46">
        <v>45730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45730</v>
      </c>
      <c r="O10" s="47">
        <f t="shared" si="1"/>
        <v>3.1041270703231061</v>
      </c>
      <c r="P10" s="9"/>
    </row>
    <row r="11" spans="1:133">
      <c r="A11" s="12"/>
      <c r="B11" s="25">
        <v>315</v>
      </c>
      <c r="C11" s="20" t="s">
        <v>100</v>
      </c>
      <c r="D11" s="46">
        <v>519212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519212</v>
      </c>
      <c r="O11" s="47">
        <f t="shared" si="1"/>
        <v>35.243822970404558</v>
      </c>
      <c r="P11" s="9"/>
    </row>
    <row r="12" spans="1:133">
      <c r="A12" s="12"/>
      <c r="B12" s="25">
        <v>316</v>
      </c>
      <c r="C12" s="20" t="s">
        <v>101</v>
      </c>
      <c r="D12" s="46">
        <v>89506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89506</v>
      </c>
      <c r="O12" s="47">
        <f t="shared" si="1"/>
        <v>6.0756177029595442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1505737</v>
      </c>
      <c r="E13" s="32">
        <f t="shared" si="3"/>
        <v>187917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1693654</v>
      </c>
      <c r="O13" s="45">
        <f t="shared" si="1"/>
        <v>114.96429541134944</v>
      </c>
      <c r="P13" s="10"/>
    </row>
    <row r="14" spans="1:133">
      <c r="A14" s="12"/>
      <c r="B14" s="25">
        <v>322</v>
      </c>
      <c r="C14" s="20" t="s">
        <v>0</v>
      </c>
      <c r="D14" s="46">
        <v>127982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127982</v>
      </c>
      <c r="O14" s="47">
        <f t="shared" si="1"/>
        <v>8.6873472712462672</v>
      </c>
      <c r="P14" s="9"/>
    </row>
    <row r="15" spans="1:133">
      <c r="A15" s="12"/>
      <c r="B15" s="25">
        <v>323.10000000000002</v>
      </c>
      <c r="C15" s="20" t="s">
        <v>18</v>
      </c>
      <c r="D15" s="46">
        <v>1331812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1331812</v>
      </c>
      <c r="O15" s="47">
        <f t="shared" si="1"/>
        <v>90.402660874287264</v>
      </c>
      <c r="P15" s="9"/>
    </row>
    <row r="16" spans="1:133">
      <c r="A16" s="12"/>
      <c r="B16" s="25">
        <v>323.39999999999998</v>
      </c>
      <c r="C16" s="20" t="s">
        <v>71</v>
      </c>
      <c r="D16" s="46">
        <v>4398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4398</v>
      </c>
      <c r="O16" s="47">
        <f t="shared" si="1"/>
        <v>0.29853380396415963</v>
      </c>
      <c r="P16" s="9"/>
    </row>
    <row r="17" spans="1:16">
      <c r="A17" s="12"/>
      <c r="B17" s="25">
        <v>324.11</v>
      </c>
      <c r="C17" s="20" t="s">
        <v>102</v>
      </c>
      <c r="D17" s="46">
        <v>0</v>
      </c>
      <c r="E17" s="46">
        <v>13753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13753</v>
      </c>
      <c r="O17" s="47">
        <f t="shared" si="1"/>
        <v>0.93354602226445837</v>
      </c>
      <c r="P17" s="9"/>
    </row>
    <row r="18" spans="1:16">
      <c r="A18" s="12"/>
      <c r="B18" s="25">
        <v>324.31</v>
      </c>
      <c r="C18" s="20" t="s">
        <v>103</v>
      </c>
      <c r="D18" s="46">
        <v>0</v>
      </c>
      <c r="E18" s="46">
        <v>154743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154743</v>
      </c>
      <c r="O18" s="47">
        <f t="shared" si="1"/>
        <v>10.503869128427912</v>
      </c>
      <c r="P18" s="9"/>
    </row>
    <row r="19" spans="1:16">
      <c r="A19" s="12"/>
      <c r="B19" s="25">
        <v>324.61</v>
      </c>
      <c r="C19" s="20" t="s">
        <v>104</v>
      </c>
      <c r="D19" s="46">
        <v>0</v>
      </c>
      <c r="E19" s="46">
        <v>19421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19421</v>
      </c>
      <c r="O19" s="47">
        <f t="shared" si="1"/>
        <v>1.3182867227803421</v>
      </c>
      <c r="P19" s="9"/>
    </row>
    <row r="20" spans="1:16">
      <c r="A20" s="12"/>
      <c r="B20" s="25">
        <v>329</v>
      </c>
      <c r="C20" s="20" t="s">
        <v>22</v>
      </c>
      <c r="D20" s="46">
        <v>41545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41545</v>
      </c>
      <c r="O20" s="47">
        <f t="shared" si="1"/>
        <v>2.8200515883790387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SUM(D22:D32)</f>
        <v>2033230</v>
      </c>
      <c r="E21" s="32">
        <f t="shared" si="5"/>
        <v>18053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2051283</v>
      </c>
      <c r="O21" s="45">
        <f t="shared" si="1"/>
        <v>139.23995384197664</v>
      </c>
      <c r="P21" s="10"/>
    </row>
    <row r="22" spans="1:16">
      <c r="A22" s="12"/>
      <c r="B22" s="25">
        <v>331.2</v>
      </c>
      <c r="C22" s="20" t="s">
        <v>83</v>
      </c>
      <c r="D22" s="46">
        <v>498349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498349</v>
      </c>
      <c r="O22" s="47">
        <f t="shared" si="1"/>
        <v>33.827654086342655</v>
      </c>
      <c r="P22" s="9"/>
    </row>
    <row r="23" spans="1:16">
      <c r="A23" s="12"/>
      <c r="B23" s="25">
        <v>334.9</v>
      </c>
      <c r="C23" s="20" t="s">
        <v>114</v>
      </c>
      <c r="D23" s="46">
        <v>25000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25000</v>
      </c>
      <c r="O23" s="47">
        <f t="shared" si="1"/>
        <v>1.6969861525929948</v>
      </c>
      <c r="P23" s="9"/>
    </row>
    <row r="24" spans="1:16">
      <c r="A24" s="12"/>
      <c r="B24" s="25">
        <v>335.12</v>
      </c>
      <c r="C24" s="20" t="s">
        <v>105</v>
      </c>
      <c r="D24" s="46">
        <v>314619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314619</v>
      </c>
      <c r="O24" s="47">
        <f t="shared" si="1"/>
        <v>21.356163453706216</v>
      </c>
      <c r="P24" s="9"/>
    </row>
    <row r="25" spans="1:16">
      <c r="A25" s="12"/>
      <c r="B25" s="25">
        <v>335.14</v>
      </c>
      <c r="C25" s="20" t="s">
        <v>106</v>
      </c>
      <c r="D25" s="46">
        <v>110860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110860</v>
      </c>
      <c r="O25" s="47">
        <f t="shared" si="1"/>
        <v>7.5251153950583767</v>
      </c>
      <c r="P25" s="9"/>
    </row>
    <row r="26" spans="1:16">
      <c r="A26" s="12"/>
      <c r="B26" s="25">
        <v>335.15</v>
      </c>
      <c r="C26" s="20" t="s">
        <v>107</v>
      </c>
      <c r="D26" s="46">
        <v>15716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15716</v>
      </c>
      <c r="O26" s="47">
        <f t="shared" si="1"/>
        <v>1.0667933749660603</v>
      </c>
      <c r="P26" s="9"/>
    </row>
    <row r="27" spans="1:16">
      <c r="A27" s="12"/>
      <c r="B27" s="25">
        <v>335.18</v>
      </c>
      <c r="C27" s="20" t="s">
        <v>108</v>
      </c>
      <c r="D27" s="46">
        <v>767241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767241</v>
      </c>
      <c r="O27" s="47">
        <f t="shared" si="1"/>
        <v>52.079894108064082</v>
      </c>
      <c r="P27" s="9"/>
    </row>
    <row r="28" spans="1:16">
      <c r="A28" s="12"/>
      <c r="B28" s="25">
        <v>335.23</v>
      </c>
      <c r="C28" s="20" t="s">
        <v>85</v>
      </c>
      <c r="D28" s="46">
        <v>4913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4913</v>
      </c>
      <c r="O28" s="47">
        <f t="shared" si="1"/>
        <v>0.33349171870757532</v>
      </c>
      <c r="P28" s="9"/>
    </row>
    <row r="29" spans="1:16">
      <c r="A29" s="12"/>
      <c r="B29" s="25">
        <v>335.49</v>
      </c>
      <c r="C29" s="20" t="s">
        <v>32</v>
      </c>
      <c r="D29" s="46">
        <v>0</v>
      </c>
      <c r="E29" s="46">
        <v>18053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18053</v>
      </c>
      <c r="O29" s="47">
        <f t="shared" si="1"/>
        <v>1.2254276405104534</v>
      </c>
      <c r="P29" s="9"/>
    </row>
    <row r="30" spans="1:16">
      <c r="A30" s="12"/>
      <c r="B30" s="25">
        <v>337.6</v>
      </c>
      <c r="C30" s="20" t="s">
        <v>86</v>
      </c>
      <c r="D30" s="46">
        <v>76014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76014</v>
      </c>
      <c r="O30" s="47">
        <f t="shared" si="1"/>
        <v>5.1597882161281561</v>
      </c>
      <c r="P30" s="9"/>
    </row>
    <row r="31" spans="1:16">
      <c r="A31" s="12"/>
      <c r="B31" s="25">
        <v>338</v>
      </c>
      <c r="C31" s="20" t="s">
        <v>34</v>
      </c>
      <c r="D31" s="46">
        <v>9780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9780</v>
      </c>
      <c r="O31" s="47">
        <f t="shared" si="1"/>
        <v>0.66386098289437956</v>
      </c>
      <c r="P31" s="9"/>
    </row>
    <row r="32" spans="1:16">
      <c r="A32" s="12"/>
      <c r="B32" s="25">
        <v>339</v>
      </c>
      <c r="C32" s="20" t="s">
        <v>75</v>
      </c>
      <c r="D32" s="46">
        <v>210738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210738</v>
      </c>
      <c r="O32" s="47">
        <f t="shared" si="1"/>
        <v>14.304778713005701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SUM(D34:D40)</f>
        <v>1815605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9458568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11274173</v>
      </c>
      <c r="O33" s="45">
        <f t="shared" si="1"/>
        <v>765.28461851751285</v>
      </c>
      <c r="P33" s="10"/>
    </row>
    <row r="34" spans="1:16">
      <c r="A34" s="12"/>
      <c r="B34" s="25">
        <v>342.5</v>
      </c>
      <c r="C34" s="20" t="s">
        <v>43</v>
      </c>
      <c r="D34" s="46">
        <v>8618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8">SUM(D34:M34)</f>
        <v>8618</v>
      </c>
      <c r="O34" s="47">
        <f t="shared" si="1"/>
        <v>0.58498506652185722</v>
      </c>
      <c r="P34" s="9"/>
    </row>
    <row r="35" spans="1:16">
      <c r="A35" s="12"/>
      <c r="B35" s="25">
        <v>342.9</v>
      </c>
      <c r="C35" s="20" t="s">
        <v>44</v>
      </c>
      <c r="D35" s="46">
        <v>9026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9026</v>
      </c>
      <c r="O35" s="47">
        <f t="shared" si="1"/>
        <v>0.61267988053217481</v>
      </c>
      <c r="P35" s="9"/>
    </row>
    <row r="36" spans="1:16">
      <c r="A36" s="12"/>
      <c r="B36" s="25">
        <v>343.4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1485572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1485572</v>
      </c>
      <c r="O36" s="47">
        <f t="shared" si="1"/>
        <v>100.83980450719523</v>
      </c>
      <c r="P36" s="9"/>
    </row>
    <row r="37" spans="1:16">
      <c r="A37" s="12"/>
      <c r="B37" s="25">
        <v>343.6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6490418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6490418</v>
      </c>
      <c r="O37" s="47">
        <f t="shared" ref="O37:O56" si="9">(N37/O$58)</f>
        <v>440.56597882161282</v>
      </c>
      <c r="P37" s="9"/>
    </row>
    <row r="38" spans="1:16">
      <c r="A38" s="12"/>
      <c r="B38" s="25">
        <v>344.1</v>
      </c>
      <c r="C38" s="20" t="s">
        <v>109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1482578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1482578</v>
      </c>
      <c r="O38" s="47">
        <f t="shared" si="9"/>
        <v>100.63657344556069</v>
      </c>
      <c r="P38" s="9"/>
    </row>
    <row r="39" spans="1:16">
      <c r="A39" s="12"/>
      <c r="B39" s="25">
        <v>347.1</v>
      </c>
      <c r="C39" s="20" t="s">
        <v>48</v>
      </c>
      <c r="D39" s="46">
        <v>5391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5391</v>
      </c>
      <c r="O39" s="47">
        <f t="shared" si="9"/>
        <v>0.36593809394515342</v>
      </c>
      <c r="P39" s="9"/>
    </row>
    <row r="40" spans="1:16">
      <c r="A40" s="12"/>
      <c r="B40" s="25">
        <v>349</v>
      </c>
      <c r="C40" s="20" t="s">
        <v>1</v>
      </c>
      <c r="D40" s="46">
        <v>1792570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1792570</v>
      </c>
      <c r="O40" s="47">
        <f t="shared" si="9"/>
        <v>121.67865870214499</v>
      </c>
      <c r="P40" s="9"/>
    </row>
    <row r="41" spans="1:16" ht="15.75">
      <c r="A41" s="29" t="s">
        <v>40</v>
      </c>
      <c r="B41" s="30"/>
      <c r="C41" s="31"/>
      <c r="D41" s="32">
        <f t="shared" ref="D41:M41" si="10">SUM(D42:D44)</f>
        <v>77712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6" si="11">SUM(D41:M41)</f>
        <v>77712</v>
      </c>
      <c r="O41" s="45">
        <f t="shared" si="9"/>
        <v>5.2750475156122727</v>
      </c>
      <c r="P41" s="10"/>
    </row>
    <row r="42" spans="1:16">
      <c r="A42" s="13"/>
      <c r="B42" s="39">
        <v>351.1</v>
      </c>
      <c r="C42" s="21" t="s">
        <v>51</v>
      </c>
      <c r="D42" s="46">
        <v>55315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55315</v>
      </c>
      <c r="O42" s="47">
        <f t="shared" si="9"/>
        <v>3.7547515612272604</v>
      </c>
      <c r="P42" s="9"/>
    </row>
    <row r="43" spans="1:16">
      <c r="A43" s="13"/>
      <c r="B43" s="39">
        <v>351.2</v>
      </c>
      <c r="C43" s="21" t="s">
        <v>115</v>
      </c>
      <c r="D43" s="46">
        <v>7436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7436</v>
      </c>
      <c r="O43" s="47">
        <f t="shared" si="9"/>
        <v>0.50475156122726039</v>
      </c>
      <c r="P43" s="9"/>
    </row>
    <row r="44" spans="1:16">
      <c r="A44" s="13"/>
      <c r="B44" s="39">
        <v>351.3</v>
      </c>
      <c r="C44" s="21" t="s">
        <v>52</v>
      </c>
      <c r="D44" s="46">
        <v>14961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14961</v>
      </c>
      <c r="O44" s="47">
        <f t="shared" si="9"/>
        <v>1.0155443931577519</v>
      </c>
      <c r="P44" s="9"/>
    </row>
    <row r="45" spans="1:16" ht="15.75">
      <c r="A45" s="29" t="s">
        <v>4</v>
      </c>
      <c r="B45" s="30"/>
      <c r="C45" s="31"/>
      <c r="D45" s="32">
        <f t="shared" ref="D45:M45" si="12">SUM(D46:D50)</f>
        <v>155584</v>
      </c>
      <c r="E45" s="32">
        <f t="shared" si="12"/>
        <v>11209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18789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1"/>
        <v>185582</v>
      </c>
      <c r="O45" s="45">
        <f t="shared" si="9"/>
        <v>12.597203366820526</v>
      </c>
      <c r="P45" s="10"/>
    </row>
    <row r="46" spans="1:16">
      <c r="A46" s="12"/>
      <c r="B46" s="25">
        <v>361.1</v>
      </c>
      <c r="C46" s="20" t="s">
        <v>54</v>
      </c>
      <c r="D46" s="46">
        <v>15341</v>
      </c>
      <c r="E46" s="46">
        <v>11209</v>
      </c>
      <c r="F46" s="46">
        <v>0</v>
      </c>
      <c r="G46" s="46">
        <v>0</v>
      </c>
      <c r="H46" s="46">
        <v>0</v>
      </c>
      <c r="I46" s="46">
        <v>16639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43189</v>
      </c>
      <c r="O46" s="47">
        <f t="shared" si="9"/>
        <v>2.9316453977735542</v>
      </c>
      <c r="P46" s="9"/>
    </row>
    <row r="47" spans="1:16">
      <c r="A47" s="12"/>
      <c r="B47" s="25">
        <v>362</v>
      </c>
      <c r="C47" s="20" t="s">
        <v>55</v>
      </c>
      <c r="D47" s="46">
        <v>9068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9068</v>
      </c>
      <c r="O47" s="47">
        <f t="shared" si="9"/>
        <v>0.61553081726853109</v>
      </c>
      <c r="P47" s="9"/>
    </row>
    <row r="48" spans="1:16">
      <c r="A48" s="12"/>
      <c r="B48" s="25">
        <v>364</v>
      </c>
      <c r="C48" s="20" t="s">
        <v>110</v>
      </c>
      <c r="D48" s="46">
        <v>10752</v>
      </c>
      <c r="E48" s="46">
        <v>0</v>
      </c>
      <c r="F48" s="46">
        <v>0</v>
      </c>
      <c r="G48" s="46">
        <v>0</v>
      </c>
      <c r="H48" s="46">
        <v>0</v>
      </c>
      <c r="I48" s="46">
        <v>2150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12902</v>
      </c>
      <c r="O48" s="47">
        <f t="shared" si="9"/>
        <v>0.87578061363019277</v>
      </c>
      <c r="P48" s="9"/>
    </row>
    <row r="49" spans="1:119">
      <c r="A49" s="12"/>
      <c r="B49" s="25">
        <v>366</v>
      </c>
      <c r="C49" s="20" t="s">
        <v>58</v>
      </c>
      <c r="D49" s="46">
        <v>15948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15948</v>
      </c>
      <c r="O49" s="47">
        <f t="shared" si="9"/>
        <v>1.0825414064621233</v>
      </c>
      <c r="P49" s="9"/>
    </row>
    <row r="50" spans="1:119">
      <c r="A50" s="12"/>
      <c r="B50" s="25">
        <v>369.9</v>
      </c>
      <c r="C50" s="20" t="s">
        <v>59</v>
      </c>
      <c r="D50" s="46">
        <v>104475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104475</v>
      </c>
      <c r="O50" s="47">
        <f t="shared" si="9"/>
        <v>7.0917051316861253</v>
      </c>
      <c r="P50" s="9"/>
    </row>
    <row r="51" spans="1:119" ht="15.75">
      <c r="A51" s="29" t="s">
        <v>41</v>
      </c>
      <c r="B51" s="30"/>
      <c r="C51" s="31"/>
      <c r="D51" s="32">
        <f t="shared" ref="D51:M51" si="13">SUM(D52:D55)</f>
        <v>1488899</v>
      </c>
      <c r="E51" s="32">
        <f t="shared" si="13"/>
        <v>0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5140283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1"/>
        <v>6629182</v>
      </c>
      <c r="O51" s="45">
        <f t="shared" si="9"/>
        <v>449.98520228074938</v>
      </c>
      <c r="P51" s="9"/>
    </row>
    <row r="52" spans="1:119">
      <c r="A52" s="12"/>
      <c r="B52" s="25">
        <v>381</v>
      </c>
      <c r="C52" s="20" t="s">
        <v>60</v>
      </c>
      <c r="D52" s="46">
        <v>1488899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1488899</v>
      </c>
      <c r="O52" s="47">
        <f t="shared" si="9"/>
        <v>101.0656394243823</v>
      </c>
      <c r="P52" s="9"/>
    </row>
    <row r="53" spans="1:119">
      <c r="A53" s="12"/>
      <c r="B53" s="25">
        <v>389.5</v>
      </c>
      <c r="C53" s="20" t="s">
        <v>111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3804347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3804347</v>
      </c>
      <c r="O53" s="47">
        <f t="shared" si="9"/>
        <v>258.23696714634809</v>
      </c>
      <c r="P53" s="9"/>
    </row>
    <row r="54" spans="1:119">
      <c r="A54" s="12"/>
      <c r="B54" s="25">
        <v>389.6</v>
      </c>
      <c r="C54" s="20" t="s">
        <v>116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1317186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1317186</v>
      </c>
      <c r="O54" s="47">
        <f t="shared" si="9"/>
        <v>89.409856095574256</v>
      </c>
      <c r="P54" s="9"/>
    </row>
    <row r="55" spans="1:119" ht="15.75" thickBot="1">
      <c r="A55" s="12"/>
      <c r="B55" s="25">
        <v>389.8</v>
      </c>
      <c r="C55" s="20" t="s">
        <v>117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18750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18750</v>
      </c>
      <c r="O55" s="47">
        <f t="shared" si="9"/>
        <v>1.272739614444746</v>
      </c>
      <c r="P55" s="9"/>
    </row>
    <row r="56" spans="1:119" ht="16.5" thickBot="1">
      <c r="A56" s="14" t="s">
        <v>49</v>
      </c>
      <c r="B56" s="23"/>
      <c r="C56" s="22"/>
      <c r="D56" s="15">
        <f t="shared" ref="D56:M56" si="14">SUM(D5,D13,D21,D33,D41,D45,D51)</f>
        <v>12675893</v>
      </c>
      <c r="E56" s="15">
        <f t="shared" si="14"/>
        <v>1999308</v>
      </c>
      <c r="F56" s="15">
        <f t="shared" si="14"/>
        <v>0</v>
      </c>
      <c r="G56" s="15">
        <f t="shared" si="14"/>
        <v>0</v>
      </c>
      <c r="H56" s="15">
        <f t="shared" si="14"/>
        <v>0</v>
      </c>
      <c r="I56" s="15">
        <f t="shared" si="14"/>
        <v>14617640</v>
      </c>
      <c r="J56" s="15">
        <f t="shared" si="14"/>
        <v>0</v>
      </c>
      <c r="K56" s="15">
        <f t="shared" si="14"/>
        <v>0</v>
      </c>
      <c r="L56" s="15">
        <f t="shared" si="14"/>
        <v>0</v>
      </c>
      <c r="M56" s="15">
        <f t="shared" si="14"/>
        <v>0</v>
      </c>
      <c r="N56" s="15">
        <f t="shared" si="11"/>
        <v>29292841</v>
      </c>
      <c r="O56" s="38">
        <f t="shared" si="9"/>
        <v>1988.3818218843335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118</v>
      </c>
      <c r="M58" s="48"/>
      <c r="N58" s="48"/>
      <c r="O58" s="43">
        <v>14732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79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5661601</v>
      </c>
      <c r="E5" s="27">
        <f t="shared" si="0"/>
        <v>1705208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7366809</v>
      </c>
      <c r="O5" s="33">
        <f t="shared" ref="O5:O52" si="1">(N5/O$54)</f>
        <v>517.80480775989315</v>
      </c>
      <c r="P5" s="6"/>
    </row>
    <row r="6" spans="1:133">
      <c r="A6" s="12"/>
      <c r="B6" s="25">
        <v>311</v>
      </c>
      <c r="C6" s="20" t="s">
        <v>3</v>
      </c>
      <c r="D6" s="46">
        <v>3450961</v>
      </c>
      <c r="E6" s="46">
        <v>70797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3521758</v>
      </c>
      <c r="O6" s="47">
        <f t="shared" si="1"/>
        <v>247.54045125465663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1075336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1075336</v>
      </c>
      <c r="O7" s="47">
        <f t="shared" si="1"/>
        <v>75.584170942573977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559075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559075</v>
      </c>
      <c r="O8" s="47">
        <f t="shared" si="1"/>
        <v>39.29675968229423</v>
      </c>
      <c r="P8" s="9"/>
    </row>
    <row r="9" spans="1:133">
      <c r="A9" s="12"/>
      <c r="B9" s="25">
        <v>314.10000000000002</v>
      </c>
      <c r="C9" s="20" t="s">
        <v>13</v>
      </c>
      <c r="D9" s="46">
        <v>1477083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1477083</v>
      </c>
      <c r="O9" s="47">
        <f t="shared" si="1"/>
        <v>103.82252055949954</v>
      </c>
      <c r="P9" s="9"/>
    </row>
    <row r="10" spans="1:133">
      <c r="A10" s="12"/>
      <c r="B10" s="25">
        <v>314.8</v>
      </c>
      <c r="C10" s="20" t="s">
        <v>14</v>
      </c>
      <c r="D10" s="46">
        <v>34332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34332</v>
      </c>
      <c r="O10" s="47">
        <f t="shared" si="1"/>
        <v>2.4131580797075984</v>
      </c>
      <c r="P10" s="9"/>
    </row>
    <row r="11" spans="1:133">
      <c r="A11" s="12"/>
      <c r="B11" s="25">
        <v>315</v>
      </c>
      <c r="C11" s="20" t="s">
        <v>100</v>
      </c>
      <c r="D11" s="46">
        <v>600897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600897</v>
      </c>
      <c r="O11" s="47">
        <f t="shared" si="1"/>
        <v>42.236381528080408</v>
      </c>
      <c r="P11" s="9"/>
    </row>
    <row r="12" spans="1:133">
      <c r="A12" s="12"/>
      <c r="B12" s="25">
        <v>316</v>
      </c>
      <c r="C12" s="20" t="s">
        <v>101</v>
      </c>
      <c r="D12" s="46">
        <v>98328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98328</v>
      </c>
      <c r="O12" s="47">
        <f t="shared" si="1"/>
        <v>6.9113657130807615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1407402</v>
      </c>
      <c r="E13" s="32">
        <f t="shared" si="3"/>
        <v>176800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1584202</v>
      </c>
      <c r="O13" s="45">
        <f t="shared" si="1"/>
        <v>111.3517958810712</v>
      </c>
      <c r="P13" s="10"/>
    </row>
    <row r="14" spans="1:133">
      <c r="A14" s="12"/>
      <c r="B14" s="25">
        <v>322</v>
      </c>
      <c r="C14" s="20" t="s">
        <v>0</v>
      </c>
      <c r="D14" s="46">
        <v>101438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101438</v>
      </c>
      <c r="O14" s="47">
        <f t="shared" si="1"/>
        <v>7.1299641526674629</v>
      </c>
      <c r="P14" s="9"/>
    </row>
    <row r="15" spans="1:133">
      <c r="A15" s="12"/>
      <c r="B15" s="25">
        <v>323.10000000000002</v>
      </c>
      <c r="C15" s="20" t="s">
        <v>18</v>
      </c>
      <c r="D15" s="46">
        <v>1277350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1277350</v>
      </c>
      <c r="O15" s="47">
        <f t="shared" si="1"/>
        <v>89.783510227033105</v>
      </c>
      <c r="P15" s="9"/>
    </row>
    <row r="16" spans="1:133">
      <c r="A16" s="12"/>
      <c r="B16" s="25">
        <v>323.39999999999998</v>
      </c>
      <c r="C16" s="20" t="s">
        <v>71</v>
      </c>
      <c r="D16" s="46">
        <v>354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354</v>
      </c>
      <c r="O16" s="47">
        <f t="shared" si="1"/>
        <v>2.488226611372742E-2</v>
      </c>
      <c r="P16" s="9"/>
    </row>
    <row r="17" spans="1:16">
      <c r="A17" s="12"/>
      <c r="B17" s="25">
        <v>324.11</v>
      </c>
      <c r="C17" s="20" t="s">
        <v>102</v>
      </c>
      <c r="D17" s="46">
        <v>0</v>
      </c>
      <c r="E17" s="46">
        <v>14168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14168</v>
      </c>
      <c r="O17" s="47">
        <f t="shared" si="1"/>
        <v>0.99585295564771215</v>
      </c>
      <c r="P17" s="9"/>
    </row>
    <row r="18" spans="1:16">
      <c r="A18" s="12"/>
      <c r="B18" s="25">
        <v>324.31</v>
      </c>
      <c r="C18" s="20" t="s">
        <v>103</v>
      </c>
      <c r="D18" s="46">
        <v>0</v>
      </c>
      <c r="E18" s="46">
        <v>156111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156111</v>
      </c>
      <c r="O18" s="47">
        <f t="shared" si="1"/>
        <v>10.972868489491811</v>
      </c>
      <c r="P18" s="9"/>
    </row>
    <row r="19" spans="1:16">
      <c r="A19" s="12"/>
      <c r="B19" s="25">
        <v>324.61</v>
      </c>
      <c r="C19" s="20" t="s">
        <v>104</v>
      </c>
      <c r="D19" s="46">
        <v>0</v>
      </c>
      <c r="E19" s="46">
        <v>6521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6521</v>
      </c>
      <c r="O19" s="47">
        <f t="shared" si="1"/>
        <v>0.45835383425880366</v>
      </c>
      <c r="P19" s="9"/>
    </row>
    <row r="20" spans="1:16">
      <c r="A20" s="12"/>
      <c r="B20" s="25">
        <v>329</v>
      </c>
      <c r="C20" s="20" t="s">
        <v>22</v>
      </c>
      <c r="D20" s="46">
        <v>28260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28260</v>
      </c>
      <c r="O20" s="47">
        <f t="shared" si="1"/>
        <v>1.9863639558585788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SUM(D22:D31)</f>
        <v>1466504</v>
      </c>
      <c r="E21" s="32">
        <f t="shared" si="5"/>
        <v>16126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1482630</v>
      </c>
      <c r="O21" s="45">
        <f t="shared" si="1"/>
        <v>104.21241301750193</v>
      </c>
      <c r="P21" s="10"/>
    </row>
    <row r="22" spans="1:16">
      <c r="A22" s="12"/>
      <c r="B22" s="25">
        <v>331.2</v>
      </c>
      <c r="C22" s="20" t="s">
        <v>83</v>
      </c>
      <c r="D22" s="46">
        <v>61099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61099</v>
      </c>
      <c r="O22" s="47">
        <f t="shared" si="1"/>
        <v>4.2945807267870952</v>
      </c>
      <c r="P22" s="9"/>
    </row>
    <row r="23" spans="1:16">
      <c r="A23" s="12"/>
      <c r="B23" s="25">
        <v>335.12</v>
      </c>
      <c r="C23" s="20" t="s">
        <v>105</v>
      </c>
      <c r="D23" s="46">
        <v>297766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297766</v>
      </c>
      <c r="O23" s="47">
        <f t="shared" si="1"/>
        <v>20.929640823785761</v>
      </c>
      <c r="P23" s="9"/>
    </row>
    <row r="24" spans="1:16">
      <c r="A24" s="12"/>
      <c r="B24" s="25">
        <v>335.14</v>
      </c>
      <c r="C24" s="20" t="s">
        <v>106</v>
      </c>
      <c r="D24" s="46">
        <v>115457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115457</v>
      </c>
      <c r="O24" s="47">
        <f t="shared" si="1"/>
        <v>8.115344064103466</v>
      </c>
      <c r="P24" s="9"/>
    </row>
    <row r="25" spans="1:16">
      <c r="A25" s="12"/>
      <c r="B25" s="25">
        <v>335.15</v>
      </c>
      <c r="C25" s="20" t="s">
        <v>107</v>
      </c>
      <c r="D25" s="46">
        <v>3183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3183</v>
      </c>
      <c r="O25" s="47">
        <f t="shared" si="1"/>
        <v>0.22372952836156604</v>
      </c>
      <c r="P25" s="9"/>
    </row>
    <row r="26" spans="1:16">
      <c r="A26" s="12"/>
      <c r="B26" s="25">
        <v>335.18</v>
      </c>
      <c r="C26" s="20" t="s">
        <v>108</v>
      </c>
      <c r="D26" s="46">
        <v>701743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701743</v>
      </c>
      <c r="O26" s="47">
        <f t="shared" si="1"/>
        <v>49.324734659450343</v>
      </c>
      <c r="P26" s="9"/>
    </row>
    <row r="27" spans="1:16">
      <c r="A27" s="12"/>
      <c r="B27" s="25">
        <v>335.23</v>
      </c>
      <c r="C27" s="20" t="s">
        <v>85</v>
      </c>
      <c r="D27" s="46">
        <v>3120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3120</v>
      </c>
      <c r="O27" s="47">
        <f t="shared" si="1"/>
        <v>0.21930132845997047</v>
      </c>
      <c r="P27" s="9"/>
    </row>
    <row r="28" spans="1:16">
      <c r="A28" s="12"/>
      <c r="B28" s="25">
        <v>335.49</v>
      </c>
      <c r="C28" s="20" t="s">
        <v>32</v>
      </c>
      <c r="D28" s="46">
        <v>0</v>
      </c>
      <c r="E28" s="46">
        <v>16126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16126</v>
      </c>
      <c r="O28" s="47">
        <f t="shared" si="1"/>
        <v>1.133478597033809</v>
      </c>
      <c r="P28" s="9"/>
    </row>
    <row r="29" spans="1:16">
      <c r="A29" s="12"/>
      <c r="B29" s="25">
        <v>337.6</v>
      </c>
      <c r="C29" s="20" t="s">
        <v>86</v>
      </c>
      <c r="D29" s="46">
        <v>65155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65155</v>
      </c>
      <c r="O29" s="47">
        <f t="shared" si="1"/>
        <v>4.5796724537850562</v>
      </c>
      <c r="P29" s="9"/>
    </row>
    <row r="30" spans="1:16">
      <c r="A30" s="12"/>
      <c r="B30" s="25">
        <v>338</v>
      </c>
      <c r="C30" s="20" t="s">
        <v>34</v>
      </c>
      <c r="D30" s="46">
        <v>11203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11203</v>
      </c>
      <c r="O30" s="47">
        <f t="shared" si="1"/>
        <v>0.78744640472341321</v>
      </c>
      <c r="P30" s="9"/>
    </row>
    <row r="31" spans="1:16">
      <c r="A31" s="12"/>
      <c r="B31" s="25">
        <v>339</v>
      </c>
      <c r="C31" s="20" t="s">
        <v>75</v>
      </c>
      <c r="D31" s="46">
        <v>207778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207778</v>
      </c>
      <c r="O31" s="47">
        <f t="shared" si="1"/>
        <v>14.604484431011457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SUM(D33:D39)</f>
        <v>1605537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8982261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10587798</v>
      </c>
      <c r="O32" s="45">
        <f t="shared" si="1"/>
        <v>744.2045406621213</v>
      </c>
      <c r="P32" s="10"/>
    </row>
    <row r="33" spans="1:16">
      <c r="A33" s="12"/>
      <c r="B33" s="25">
        <v>342.5</v>
      </c>
      <c r="C33" s="20" t="s">
        <v>43</v>
      </c>
      <c r="D33" s="46">
        <v>7402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8">SUM(D33:M33)</f>
        <v>7402</v>
      </c>
      <c r="O33" s="47">
        <f t="shared" si="1"/>
        <v>0.52027834399381456</v>
      </c>
      <c r="P33" s="9"/>
    </row>
    <row r="34" spans="1:16">
      <c r="A34" s="12"/>
      <c r="B34" s="25">
        <v>342.9</v>
      </c>
      <c r="C34" s="20" t="s">
        <v>44</v>
      </c>
      <c r="D34" s="46">
        <v>6935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6935</v>
      </c>
      <c r="O34" s="47">
        <f t="shared" si="1"/>
        <v>0.48745343361214594</v>
      </c>
      <c r="P34" s="9"/>
    </row>
    <row r="35" spans="1:16">
      <c r="A35" s="12"/>
      <c r="B35" s="25">
        <v>343.4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1430571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1430571</v>
      </c>
      <c r="O35" s="47">
        <f t="shared" si="1"/>
        <v>100.55324383215013</v>
      </c>
      <c r="P35" s="9"/>
    </row>
    <row r="36" spans="1:16">
      <c r="A36" s="12"/>
      <c r="B36" s="25">
        <v>343.6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5852449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5852449</v>
      </c>
      <c r="O36" s="47">
        <f t="shared" si="1"/>
        <v>411.36212834750825</v>
      </c>
      <c r="P36" s="9"/>
    </row>
    <row r="37" spans="1:16">
      <c r="A37" s="12"/>
      <c r="B37" s="25">
        <v>344.1</v>
      </c>
      <c r="C37" s="20" t="s">
        <v>109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1699241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1699241</v>
      </c>
      <c r="O37" s="47">
        <f t="shared" si="1"/>
        <v>119.43775919027202</v>
      </c>
      <c r="P37" s="9"/>
    </row>
    <row r="38" spans="1:16">
      <c r="A38" s="12"/>
      <c r="B38" s="25">
        <v>347.1</v>
      </c>
      <c r="C38" s="20" t="s">
        <v>48</v>
      </c>
      <c r="D38" s="46">
        <v>6859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6859</v>
      </c>
      <c r="O38" s="47">
        <f t="shared" si="1"/>
        <v>0.48211147817530048</v>
      </c>
      <c r="P38" s="9"/>
    </row>
    <row r="39" spans="1:16">
      <c r="A39" s="12"/>
      <c r="B39" s="25">
        <v>349</v>
      </c>
      <c r="C39" s="20" t="s">
        <v>1</v>
      </c>
      <c r="D39" s="46">
        <v>1584341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1584341</v>
      </c>
      <c r="O39" s="47">
        <f t="shared" si="1"/>
        <v>111.36156603640964</v>
      </c>
      <c r="P39" s="9"/>
    </row>
    <row r="40" spans="1:16" ht="15.75">
      <c r="A40" s="29" t="s">
        <v>40</v>
      </c>
      <c r="B40" s="30"/>
      <c r="C40" s="31"/>
      <c r="D40" s="32">
        <f t="shared" ref="D40:M40" si="9">SUM(D41:D42)</f>
        <v>61358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2" si="10">SUM(D40:M40)</f>
        <v>61358</v>
      </c>
      <c r="O40" s="45">
        <f t="shared" si="1"/>
        <v>4.3127855486047659</v>
      </c>
      <c r="P40" s="10"/>
    </row>
    <row r="41" spans="1:16">
      <c r="A41" s="13"/>
      <c r="B41" s="39">
        <v>351.1</v>
      </c>
      <c r="C41" s="21" t="s">
        <v>51</v>
      </c>
      <c r="D41" s="46">
        <v>53159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53159</v>
      </c>
      <c r="O41" s="47">
        <f t="shared" si="1"/>
        <v>3.7364869614114009</v>
      </c>
      <c r="P41" s="9"/>
    </row>
    <row r="42" spans="1:16">
      <c r="A42" s="13"/>
      <c r="B42" s="39">
        <v>351.3</v>
      </c>
      <c r="C42" s="21" t="s">
        <v>52</v>
      </c>
      <c r="D42" s="46">
        <v>8199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8199</v>
      </c>
      <c r="O42" s="47">
        <f t="shared" si="1"/>
        <v>0.57629858719336469</v>
      </c>
      <c r="P42" s="9"/>
    </row>
    <row r="43" spans="1:16" ht="15.75">
      <c r="A43" s="29" t="s">
        <v>4</v>
      </c>
      <c r="B43" s="30"/>
      <c r="C43" s="31"/>
      <c r="D43" s="32">
        <f t="shared" ref="D43:M43" si="11">SUM(D44:D48)</f>
        <v>165762</v>
      </c>
      <c r="E43" s="32">
        <f t="shared" si="11"/>
        <v>15420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23925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205107</v>
      </c>
      <c r="O43" s="45">
        <f t="shared" si="1"/>
        <v>14.416742812961271</v>
      </c>
      <c r="P43" s="10"/>
    </row>
    <row r="44" spans="1:16">
      <c r="A44" s="12"/>
      <c r="B44" s="25">
        <v>361.1</v>
      </c>
      <c r="C44" s="20" t="s">
        <v>54</v>
      </c>
      <c r="D44" s="46">
        <v>21384</v>
      </c>
      <c r="E44" s="46">
        <v>15420</v>
      </c>
      <c r="F44" s="46">
        <v>0</v>
      </c>
      <c r="G44" s="46">
        <v>0</v>
      </c>
      <c r="H44" s="46">
        <v>0</v>
      </c>
      <c r="I44" s="46">
        <v>23925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60729</v>
      </c>
      <c r="O44" s="47">
        <f t="shared" si="1"/>
        <v>4.2685738384761374</v>
      </c>
      <c r="P44" s="9"/>
    </row>
    <row r="45" spans="1:16">
      <c r="A45" s="12"/>
      <c r="B45" s="25">
        <v>362</v>
      </c>
      <c r="C45" s="20" t="s">
        <v>55</v>
      </c>
      <c r="D45" s="46">
        <v>8632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8632</v>
      </c>
      <c r="O45" s="47">
        <f t="shared" si="1"/>
        <v>0.60673367540591827</v>
      </c>
      <c r="P45" s="9"/>
    </row>
    <row r="46" spans="1:16">
      <c r="A46" s="12"/>
      <c r="B46" s="25">
        <v>364</v>
      </c>
      <c r="C46" s="20" t="s">
        <v>110</v>
      </c>
      <c r="D46" s="46">
        <v>28656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28656</v>
      </c>
      <c r="O46" s="47">
        <f t="shared" si="1"/>
        <v>2.0141983552400364</v>
      </c>
      <c r="P46" s="9"/>
    </row>
    <row r="47" spans="1:16">
      <c r="A47" s="12"/>
      <c r="B47" s="25">
        <v>366</v>
      </c>
      <c r="C47" s="20" t="s">
        <v>58</v>
      </c>
      <c r="D47" s="46">
        <v>23388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23388</v>
      </c>
      <c r="O47" s="47">
        <f t="shared" si="1"/>
        <v>1.6439164968018556</v>
      </c>
      <c r="P47" s="9"/>
    </row>
    <row r="48" spans="1:16">
      <c r="A48" s="12"/>
      <c r="B48" s="25">
        <v>369.9</v>
      </c>
      <c r="C48" s="20" t="s">
        <v>59</v>
      </c>
      <c r="D48" s="46">
        <v>83702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83702</v>
      </c>
      <c r="O48" s="47">
        <f t="shared" si="1"/>
        <v>5.883320447037323</v>
      </c>
      <c r="P48" s="9"/>
    </row>
    <row r="49" spans="1:119" ht="15.75">
      <c r="A49" s="29" t="s">
        <v>41</v>
      </c>
      <c r="B49" s="30"/>
      <c r="C49" s="31"/>
      <c r="D49" s="32">
        <f t="shared" ref="D49:M49" si="12">SUM(D50:D51)</f>
        <v>892131</v>
      </c>
      <c r="E49" s="32">
        <f t="shared" si="12"/>
        <v>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392844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0"/>
        <v>1284975</v>
      </c>
      <c r="O49" s="45">
        <f t="shared" si="1"/>
        <v>90.319462992900824</v>
      </c>
      <c r="P49" s="9"/>
    </row>
    <row r="50" spans="1:119">
      <c r="A50" s="12"/>
      <c r="B50" s="25">
        <v>381</v>
      </c>
      <c r="C50" s="20" t="s">
        <v>60</v>
      </c>
      <c r="D50" s="46">
        <v>892131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892131</v>
      </c>
      <c r="O50" s="47">
        <f t="shared" si="1"/>
        <v>62.706895339846767</v>
      </c>
      <c r="P50" s="9"/>
    </row>
    <row r="51" spans="1:119" ht="15.75" thickBot="1">
      <c r="A51" s="12"/>
      <c r="B51" s="25">
        <v>389.5</v>
      </c>
      <c r="C51" s="20" t="s">
        <v>111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392844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392844</v>
      </c>
      <c r="O51" s="47">
        <f t="shared" si="1"/>
        <v>27.612567653054054</v>
      </c>
      <c r="P51" s="9"/>
    </row>
    <row r="52" spans="1:119" ht="16.5" thickBot="1">
      <c r="A52" s="14" t="s">
        <v>49</v>
      </c>
      <c r="B52" s="23"/>
      <c r="C52" s="22"/>
      <c r="D52" s="15">
        <f t="shared" ref="D52:M52" si="13">SUM(D5,D13,D21,D32,D40,D43,D49)</f>
        <v>11260295</v>
      </c>
      <c r="E52" s="15">
        <f t="shared" si="13"/>
        <v>1913554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9399030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0</v>
      </c>
      <c r="N52" s="15">
        <f t="shared" si="10"/>
        <v>22572879</v>
      </c>
      <c r="O52" s="38">
        <f t="shared" si="1"/>
        <v>1586.6225486750545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8" t="s">
        <v>112</v>
      </c>
      <c r="M54" s="48"/>
      <c r="N54" s="48"/>
      <c r="O54" s="43">
        <v>14227</v>
      </c>
    </row>
    <row r="55" spans="1:119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1"/>
    </row>
    <row r="56" spans="1:119" ht="15.75" customHeight="1" thickBot="1">
      <c r="A56" s="52" t="s">
        <v>79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4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5794351</v>
      </c>
      <c r="E5" s="27">
        <f t="shared" si="0"/>
        <v>1517430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7311781</v>
      </c>
      <c r="O5" s="33">
        <f t="shared" ref="O5:O36" si="1">(N5/O$56)</f>
        <v>533.62874032987884</v>
      </c>
      <c r="P5" s="6"/>
    </row>
    <row r="6" spans="1:133">
      <c r="A6" s="12"/>
      <c r="B6" s="25">
        <v>311</v>
      </c>
      <c r="C6" s="20" t="s">
        <v>3</v>
      </c>
      <c r="D6" s="46">
        <v>3593673</v>
      </c>
      <c r="E6" s="46">
        <v>84002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3677675</v>
      </c>
      <c r="O6" s="47">
        <f t="shared" si="1"/>
        <v>268.40424755510145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1019372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1019372</v>
      </c>
      <c r="O7" s="47">
        <f t="shared" si="1"/>
        <v>74.39585461976354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414056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414056</v>
      </c>
      <c r="O8" s="47">
        <f t="shared" si="1"/>
        <v>30.218654211064077</v>
      </c>
      <c r="P8" s="9"/>
    </row>
    <row r="9" spans="1:133">
      <c r="A9" s="12"/>
      <c r="B9" s="25">
        <v>314.10000000000002</v>
      </c>
      <c r="C9" s="20" t="s">
        <v>13</v>
      </c>
      <c r="D9" s="46">
        <v>1369763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1369763</v>
      </c>
      <c r="O9" s="47">
        <f t="shared" si="1"/>
        <v>99.968106845715951</v>
      </c>
      <c r="P9" s="9"/>
    </row>
    <row r="10" spans="1:133">
      <c r="A10" s="12"/>
      <c r="B10" s="25">
        <v>314.8</v>
      </c>
      <c r="C10" s="20" t="s">
        <v>14</v>
      </c>
      <c r="D10" s="46">
        <v>39267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39267</v>
      </c>
      <c r="O10" s="47">
        <f t="shared" si="1"/>
        <v>2.8657860166399067</v>
      </c>
      <c r="P10" s="9"/>
    </row>
    <row r="11" spans="1:133">
      <c r="A11" s="12"/>
      <c r="B11" s="25">
        <v>315</v>
      </c>
      <c r="C11" s="20" t="s">
        <v>15</v>
      </c>
      <c r="D11" s="46">
        <v>628673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628673</v>
      </c>
      <c r="O11" s="47">
        <f t="shared" si="1"/>
        <v>45.881842066851554</v>
      </c>
      <c r="P11" s="9"/>
    </row>
    <row r="12" spans="1:133">
      <c r="A12" s="12"/>
      <c r="B12" s="25">
        <v>316</v>
      </c>
      <c r="C12" s="20" t="s">
        <v>16</v>
      </c>
      <c r="D12" s="46">
        <v>162975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162975</v>
      </c>
      <c r="O12" s="47">
        <f t="shared" si="1"/>
        <v>11.894249014742373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1452569</v>
      </c>
      <c r="E13" s="32">
        <f t="shared" si="3"/>
        <v>69867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1522436</v>
      </c>
      <c r="O13" s="45">
        <f t="shared" si="1"/>
        <v>111.1104948182747</v>
      </c>
      <c r="P13" s="10"/>
    </row>
    <row r="14" spans="1:133">
      <c r="A14" s="12"/>
      <c r="B14" s="25">
        <v>322</v>
      </c>
      <c r="C14" s="20" t="s">
        <v>0</v>
      </c>
      <c r="D14" s="46">
        <v>87863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87863</v>
      </c>
      <c r="O14" s="47">
        <f t="shared" si="1"/>
        <v>6.412421544300102</v>
      </c>
      <c r="P14" s="9"/>
    </row>
    <row r="15" spans="1:133">
      <c r="A15" s="12"/>
      <c r="B15" s="25">
        <v>323.10000000000002</v>
      </c>
      <c r="C15" s="20" t="s">
        <v>18</v>
      </c>
      <c r="D15" s="46">
        <v>1325328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1325328</v>
      </c>
      <c r="O15" s="47">
        <f t="shared" si="1"/>
        <v>96.725149613195157</v>
      </c>
      <c r="P15" s="9"/>
    </row>
    <row r="16" spans="1:133">
      <c r="A16" s="12"/>
      <c r="B16" s="25">
        <v>323.39999999999998</v>
      </c>
      <c r="C16" s="20" t="s">
        <v>71</v>
      </c>
      <c r="D16" s="46">
        <v>1412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1412</v>
      </c>
      <c r="O16" s="47">
        <f t="shared" si="1"/>
        <v>0.1030506495402131</v>
      </c>
      <c r="P16" s="9"/>
    </row>
    <row r="17" spans="1:16">
      <c r="A17" s="12"/>
      <c r="B17" s="25">
        <v>324.20999999999998</v>
      </c>
      <c r="C17" s="20" t="s">
        <v>81</v>
      </c>
      <c r="D17" s="46">
        <v>0</v>
      </c>
      <c r="E17" s="46">
        <v>10727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10727</v>
      </c>
      <c r="O17" s="47">
        <f t="shared" si="1"/>
        <v>0.78287841191066998</v>
      </c>
      <c r="P17" s="9"/>
    </row>
    <row r="18" spans="1:16">
      <c r="A18" s="12"/>
      <c r="B18" s="25">
        <v>324.32</v>
      </c>
      <c r="C18" s="20" t="s">
        <v>20</v>
      </c>
      <c r="D18" s="46">
        <v>0</v>
      </c>
      <c r="E18" s="46">
        <v>49905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49905</v>
      </c>
      <c r="O18" s="47">
        <f t="shared" si="1"/>
        <v>3.6421690264195008</v>
      </c>
      <c r="P18" s="9"/>
    </row>
    <row r="19" spans="1:16">
      <c r="A19" s="12"/>
      <c r="B19" s="25">
        <v>324.62</v>
      </c>
      <c r="C19" s="20" t="s">
        <v>82</v>
      </c>
      <c r="D19" s="46">
        <v>0</v>
      </c>
      <c r="E19" s="46">
        <v>9235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9235</v>
      </c>
      <c r="O19" s="47">
        <f t="shared" si="1"/>
        <v>0.67398919865713036</v>
      </c>
      <c r="P19" s="9"/>
    </row>
    <row r="20" spans="1:16">
      <c r="A20" s="12"/>
      <c r="B20" s="25">
        <v>329</v>
      </c>
      <c r="C20" s="20" t="s">
        <v>22</v>
      </c>
      <c r="D20" s="46">
        <v>37966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37966</v>
      </c>
      <c r="O20" s="47">
        <f t="shared" si="1"/>
        <v>2.770836374251934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SUM(D22:D32)</f>
        <v>1612056</v>
      </c>
      <c r="E21" s="32">
        <f t="shared" si="5"/>
        <v>129262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1741318</v>
      </c>
      <c r="O21" s="45">
        <f t="shared" si="1"/>
        <v>127.0849511020289</v>
      </c>
      <c r="P21" s="10"/>
    </row>
    <row r="22" spans="1:16">
      <c r="A22" s="12"/>
      <c r="B22" s="25">
        <v>331.2</v>
      </c>
      <c r="C22" s="20" t="s">
        <v>83</v>
      </c>
      <c r="D22" s="46">
        <v>7895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7895</v>
      </c>
      <c r="O22" s="47">
        <f t="shared" si="1"/>
        <v>0.57619325645891106</v>
      </c>
      <c r="P22" s="9"/>
    </row>
    <row r="23" spans="1:16">
      <c r="A23" s="12"/>
      <c r="B23" s="25">
        <v>331.5</v>
      </c>
      <c r="C23" s="20" t="s">
        <v>84</v>
      </c>
      <c r="D23" s="46">
        <v>230530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230530</v>
      </c>
      <c r="O23" s="47">
        <f t="shared" si="1"/>
        <v>16.824551160414536</v>
      </c>
      <c r="P23" s="9"/>
    </row>
    <row r="24" spans="1:16">
      <c r="A24" s="12"/>
      <c r="B24" s="25">
        <v>335.12</v>
      </c>
      <c r="C24" s="20" t="s">
        <v>27</v>
      </c>
      <c r="D24" s="46">
        <v>0</v>
      </c>
      <c r="E24" s="46">
        <v>112184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112184</v>
      </c>
      <c r="O24" s="47">
        <f t="shared" si="1"/>
        <v>8.1874178951977807</v>
      </c>
      <c r="P24" s="9"/>
    </row>
    <row r="25" spans="1:16">
      <c r="A25" s="12"/>
      <c r="B25" s="25">
        <v>335.14</v>
      </c>
      <c r="C25" s="20" t="s">
        <v>28</v>
      </c>
      <c r="D25" s="46">
        <v>107482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107482</v>
      </c>
      <c r="O25" s="47">
        <f t="shared" si="1"/>
        <v>7.8442563129470146</v>
      </c>
      <c r="P25" s="9"/>
    </row>
    <row r="26" spans="1:16">
      <c r="A26" s="12"/>
      <c r="B26" s="25">
        <v>335.15</v>
      </c>
      <c r="C26" s="20" t="s">
        <v>29</v>
      </c>
      <c r="D26" s="46">
        <v>11507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11507</v>
      </c>
      <c r="O26" s="47">
        <f t="shared" si="1"/>
        <v>0.83980440811560353</v>
      </c>
      <c r="P26" s="9"/>
    </row>
    <row r="27" spans="1:16">
      <c r="A27" s="12"/>
      <c r="B27" s="25">
        <v>335.18</v>
      </c>
      <c r="C27" s="20" t="s">
        <v>30</v>
      </c>
      <c r="D27" s="46">
        <v>661982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661982</v>
      </c>
      <c r="O27" s="47">
        <f t="shared" si="1"/>
        <v>48.312801050941466</v>
      </c>
      <c r="P27" s="9"/>
    </row>
    <row r="28" spans="1:16">
      <c r="A28" s="12"/>
      <c r="B28" s="25">
        <v>335.23</v>
      </c>
      <c r="C28" s="20" t="s">
        <v>85</v>
      </c>
      <c r="D28" s="46">
        <v>4414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4414</v>
      </c>
      <c r="O28" s="47">
        <f t="shared" si="1"/>
        <v>0.32214275288279082</v>
      </c>
      <c r="P28" s="9"/>
    </row>
    <row r="29" spans="1:16">
      <c r="A29" s="12"/>
      <c r="B29" s="25">
        <v>335.49</v>
      </c>
      <c r="C29" s="20" t="s">
        <v>32</v>
      </c>
      <c r="D29" s="46">
        <v>289779</v>
      </c>
      <c r="E29" s="46">
        <v>17078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306857</v>
      </c>
      <c r="O29" s="47">
        <f t="shared" si="1"/>
        <v>22.395051817252956</v>
      </c>
      <c r="P29" s="9"/>
    </row>
    <row r="30" spans="1:16">
      <c r="A30" s="12"/>
      <c r="B30" s="25">
        <v>337.6</v>
      </c>
      <c r="C30" s="20" t="s">
        <v>86</v>
      </c>
      <c r="D30" s="46">
        <v>54296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54296</v>
      </c>
      <c r="O30" s="47">
        <f t="shared" si="1"/>
        <v>3.9626331922347102</v>
      </c>
      <c r="P30" s="9"/>
    </row>
    <row r="31" spans="1:16">
      <c r="A31" s="12"/>
      <c r="B31" s="25">
        <v>338</v>
      </c>
      <c r="C31" s="20" t="s">
        <v>34</v>
      </c>
      <c r="D31" s="46">
        <v>15613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15613</v>
      </c>
      <c r="O31" s="47">
        <f t="shared" si="1"/>
        <v>1.1394686907020872</v>
      </c>
      <c r="P31" s="9"/>
    </row>
    <row r="32" spans="1:16">
      <c r="A32" s="12"/>
      <c r="B32" s="25">
        <v>339</v>
      </c>
      <c r="C32" s="20" t="s">
        <v>75</v>
      </c>
      <c r="D32" s="46">
        <v>228558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228558</v>
      </c>
      <c r="O32" s="47">
        <f t="shared" si="1"/>
        <v>16.680630564881039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SUM(D34:D40)</f>
        <v>1512197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8594498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10106695</v>
      </c>
      <c r="O33" s="45">
        <f t="shared" si="1"/>
        <v>737.60728360823236</v>
      </c>
      <c r="P33" s="10"/>
    </row>
    <row r="34" spans="1:16">
      <c r="A34" s="12"/>
      <c r="B34" s="25">
        <v>342.5</v>
      </c>
      <c r="C34" s="20" t="s">
        <v>43</v>
      </c>
      <c r="D34" s="46">
        <v>8951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8">SUM(D34:M34)</f>
        <v>8951</v>
      </c>
      <c r="O34" s="47">
        <f t="shared" si="1"/>
        <v>0.65326229747482123</v>
      </c>
      <c r="P34" s="9"/>
    </row>
    <row r="35" spans="1:16">
      <c r="A35" s="12"/>
      <c r="B35" s="25">
        <v>342.9</v>
      </c>
      <c r="C35" s="20" t="s">
        <v>44</v>
      </c>
      <c r="D35" s="46">
        <v>6962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6962</v>
      </c>
      <c r="O35" s="47">
        <f t="shared" si="1"/>
        <v>0.5081010071522406</v>
      </c>
      <c r="P35" s="9"/>
    </row>
    <row r="36" spans="1:16">
      <c r="A36" s="12"/>
      <c r="B36" s="25">
        <v>343.4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1409574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1409574</v>
      </c>
      <c r="O36" s="47">
        <f t="shared" si="1"/>
        <v>102.87359509560648</v>
      </c>
      <c r="P36" s="9"/>
    </row>
    <row r="37" spans="1:16">
      <c r="A37" s="12"/>
      <c r="B37" s="25">
        <v>343.6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5352923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5352923</v>
      </c>
      <c r="O37" s="47">
        <f t="shared" ref="O37:O54" si="9">(N37/O$56)</f>
        <v>390.66727485038683</v>
      </c>
      <c r="P37" s="9"/>
    </row>
    <row r="38" spans="1:16">
      <c r="A38" s="12"/>
      <c r="B38" s="25">
        <v>344.1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1832001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1832001</v>
      </c>
      <c r="O38" s="47">
        <f t="shared" si="9"/>
        <v>133.70318201722375</v>
      </c>
      <c r="P38" s="9"/>
    </row>
    <row r="39" spans="1:16">
      <c r="A39" s="12"/>
      <c r="B39" s="25">
        <v>347.1</v>
      </c>
      <c r="C39" s="20" t="s">
        <v>48</v>
      </c>
      <c r="D39" s="46">
        <v>7661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7661</v>
      </c>
      <c r="O39" s="47">
        <f t="shared" si="9"/>
        <v>0.55911545759743109</v>
      </c>
      <c r="P39" s="9"/>
    </row>
    <row r="40" spans="1:16">
      <c r="A40" s="12"/>
      <c r="B40" s="25">
        <v>349</v>
      </c>
      <c r="C40" s="20" t="s">
        <v>1</v>
      </c>
      <c r="D40" s="46">
        <v>1488623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1488623</v>
      </c>
      <c r="O40" s="47">
        <f t="shared" si="9"/>
        <v>108.64275288279083</v>
      </c>
      <c r="P40" s="9"/>
    </row>
    <row r="41" spans="1:16" ht="15.75">
      <c r="A41" s="29" t="s">
        <v>40</v>
      </c>
      <c r="B41" s="30"/>
      <c r="C41" s="31"/>
      <c r="D41" s="32">
        <f t="shared" ref="D41:M41" si="10">SUM(D42:D44)</f>
        <v>76041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4" si="11">SUM(D41:M41)</f>
        <v>76041</v>
      </c>
      <c r="O41" s="45">
        <f t="shared" si="9"/>
        <v>5.5496277915632755</v>
      </c>
      <c r="P41" s="10"/>
    </row>
    <row r="42" spans="1:16">
      <c r="A42" s="13"/>
      <c r="B42" s="39">
        <v>351.1</v>
      </c>
      <c r="C42" s="21" t="s">
        <v>51</v>
      </c>
      <c r="D42" s="46">
        <v>53434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53434</v>
      </c>
      <c r="O42" s="47">
        <f t="shared" si="9"/>
        <v>3.899722668223617</v>
      </c>
      <c r="P42" s="9"/>
    </row>
    <row r="43" spans="1:16">
      <c r="A43" s="13"/>
      <c r="B43" s="39">
        <v>351.3</v>
      </c>
      <c r="C43" s="21" t="s">
        <v>52</v>
      </c>
      <c r="D43" s="46">
        <v>10372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10372</v>
      </c>
      <c r="O43" s="47">
        <f t="shared" si="9"/>
        <v>0.75696978543278348</v>
      </c>
      <c r="P43" s="9"/>
    </row>
    <row r="44" spans="1:16">
      <c r="A44" s="13"/>
      <c r="B44" s="39">
        <v>358.2</v>
      </c>
      <c r="C44" s="21" t="s">
        <v>53</v>
      </c>
      <c r="D44" s="46">
        <v>12235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12235</v>
      </c>
      <c r="O44" s="47">
        <f t="shared" si="9"/>
        <v>0.89293533790687496</v>
      </c>
      <c r="P44" s="9"/>
    </row>
    <row r="45" spans="1:16" ht="15.75">
      <c r="A45" s="29" t="s">
        <v>4</v>
      </c>
      <c r="B45" s="30"/>
      <c r="C45" s="31"/>
      <c r="D45" s="32">
        <f t="shared" ref="D45:M45" si="12">SUM(D46:D50)</f>
        <v>167040</v>
      </c>
      <c r="E45" s="32">
        <f t="shared" si="12"/>
        <v>24740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47846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1"/>
        <v>239626</v>
      </c>
      <c r="O45" s="45">
        <f t="shared" si="9"/>
        <v>17.488395854619764</v>
      </c>
      <c r="P45" s="10"/>
    </row>
    <row r="46" spans="1:16">
      <c r="A46" s="12"/>
      <c r="B46" s="25">
        <v>361.1</v>
      </c>
      <c r="C46" s="20" t="s">
        <v>54</v>
      </c>
      <c r="D46" s="46">
        <v>26909</v>
      </c>
      <c r="E46" s="46">
        <v>24740</v>
      </c>
      <c r="F46" s="46">
        <v>0</v>
      </c>
      <c r="G46" s="46">
        <v>0</v>
      </c>
      <c r="H46" s="46">
        <v>0</v>
      </c>
      <c r="I46" s="46">
        <v>40106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91755</v>
      </c>
      <c r="O46" s="47">
        <f t="shared" si="9"/>
        <v>6.6964676689534377</v>
      </c>
      <c r="P46" s="9"/>
    </row>
    <row r="47" spans="1:16">
      <c r="A47" s="12"/>
      <c r="B47" s="25">
        <v>362</v>
      </c>
      <c r="C47" s="20" t="s">
        <v>55</v>
      </c>
      <c r="D47" s="46">
        <v>11548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11548</v>
      </c>
      <c r="O47" s="47">
        <f t="shared" si="9"/>
        <v>0.84279667201868336</v>
      </c>
      <c r="P47" s="9"/>
    </row>
    <row r="48" spans="1:16">
      <c r="A48" s="12"/>
      <c r="B48" s="25">
        <v>364</v>
      </c>
      <c r="C48" s="20" t="s">
        <v>56</v>
      </c>
      <c r="D48" s="46">
        <v>8687</v>
      </c>
      <c r="E48" s="46">
        <v>0</v>
      </c>
      <c r="F48" s="46">
        <v>0</v>
      </c>
      <c r="G48" s="46">
        <v>0</v>
      </c>
      <c r="H48" s="46">
        <v>0</v>
      </c>
      <c r="I48" s="46">
        <v>7740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16427</v>
      </c>
      <c r="O48" s="47">
        <f t="shared" si="9"/>
        <v>1.1988760764851847</v>
      </c>
      <c r="P48" s="9"/>
    </row>
    <row r="49" spans="1:119">
      <c r="A49" s="12"/>
      <c r="B49" s="25">
        <v>366</v>
      </c>
      <c r="C49" s="20" t="s">
        <v>58</v>
      </c>
      <c r="D49" s="46">
        <v>15969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15969</v>
      </c>
      <c r="O49" s="47">
        <f t="shared" si="9"/>
        <v>1.1654502992263902</v>
      </c>
      <c r="P49" s="9"/>
    </row>
    <row r="50" spans="1:119">
      <c r="A50" s="12"/>
      <c r="B50" s="25">
        <v>369.9</v>
      </c>
      <c r="C50" s="20" t="s">
        <v>59</v>
      </c>
      <c r="D50" s="46">
        <v>103927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103927</v>
      </c>
      <c r="O50" s="47">
        <f t="shared" si="9"/>
        <v>7.5848051379360681</v>
      </c>
      <c r="P50" s="9"/>
    </row>
    <row r="51" spans="1:119" ht="15.75">
      <c r="A51" s="29" t="s">
        <v>41</v>
      </c>
      <c r="B51" s="30"/>
      <c r="C51" s="31"/>
      <c r="D51" s="32">
        <f t="shared" ref="D51:M51" si="13">SUM(D52:D53)</f>
        <v>413617</v>
      </c>
      <c r="E51" s="32">
        <f t="shared" si="13"/>
        <v>0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192023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1"/>
        <v>605640</v>
      </c>
      <c r="O51" s="45">
        <f t="shared" si="9"/>
        <v>44.200846591738433</v>
      </c>
      <c r="P51" s="9"/>
    </row>
    <row r="52" spans="1:119">
      <c r="A52" s="12"/>
      <c r="B52" s="25">
        <v>381</v>
      </c>
      <c r="C52" s="20" t="s">
        <v>60</v>
      </c>
      <c r="D52" s="46">
        <v>413617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413617</v>
      </c>
      <c r="O52" s="47">
        <f t="shared" si="9"/>
        <v>30.186615092687198</v>
      </c>
      <c r="P52" s="9"/>
    </row>
    <row r="53" spans="1:119" ht="15.75" thickBot="1">
      <c r="A53" s="12"/>
      <c r="B53" s="25">
        <v>389.5</v>
      </c>
      <c r="C53" s="20" t="s">
        <v>76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192023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192023</v>
      </c>
      <c r="O53" s="47">
        <f t="shared" si="9"/>
        <v>14.014231499051233</v>
      </c>
      <c r="P53" s="9"/>
    </row>
    <row r="54" spans="1:119" ht="16.5" thickBot="1">
      <c r="A54" s="14" t="s">
        <v>49</v>
      </c>
      <c r="B54" s="23"/>
      <c r="C54" s="22"/>
      <c r="D54" s="15">
        <f t="shared" ref="D54:M54" si="14">SUM(D5,D13,D21,D33,D41,D45,D51)</f>
        <v>11027871</v>
      </c>
      <c r="E54" s="15">
        <f t="shared" si="14"/>
        <v>1741299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8834367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si="14"/>
        <v>0</v>
      </c>
      <c r="N54" s="15">
        <f t="shared" si="11"/>
        <v>21603537</v>
      </c>
      <c r="O54" s="38">
        <f t="shared" si="9"/>
        <v>1576.6703400963363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87</v>
      </c>
      <c r="M56" s="48"/>
      <c r="N56" s="48"/>
      <c r="O56" s="43">
        <v>13702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79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5806040</v>
      </c>
      <c r="E5" s="27">
        <f t="shared" si="0"/>
        <v>1372902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7178942</v>
      </c>
      <c r="O5" s="33">
        <f t="shared" ref="O5:O36" si="1">(N5/O$58)</f>
        <v>539.08102425471202</v>
      </c>
      <c r="P5" s="6"/>
    </row>
    <row r="6" spans="1:133">
      <c r="A6" s="12"/>
      <c r="B6" s="25">
        <v>311</v>
      </c>
      <c r="C6" s="20" t="s">
        <v>3</v>
      </c>
      <c r="D6" s="46">
        <v>3635407</v>
      </c>
      <c r="E6" s="46">
        <v>90111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3725518</v>
      </c>
      <c r="O6" s="47">
        <f t="shared" si="1"/>
        <v>279.75655177592552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862963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862963</v>
      </c>
      <c r="O7" s="47">
        <f t="shared" si="1"/>
        <v>64.801606968536461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419828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419828</v>
      </c>
      <c r="O8" s="47">
        <f t="shared" si="1"/>
        <v>31.525719005782083</v>
      </c>
      <c r="P8" s="9"/>
    </row>
    <row r="9" spans="1:133">
      <c r="A9" s="12"/>
      <c r="B9" s="25">
        <v>314.10000000000002</v>
      </c>
      <c r="C9" s="20" t="s">
        <v>13</v>
      </c>
      <c r="D9" s="46">
        <v>1435857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1435857</v>
      </c>
      <c r="O9" s="47">
        <f t="shared" si="1"/>
        <v>107.82135616129759</v>
      </c>
      <c r="P9" s="9"/>
    </row>
    <row r="10" spans="1:133">
      <c r="A10" s="12"/>
      <c r="B10" s="25">
        <v>314.8</v>
      </c>
      <c r="C10" s="20" t="s">
        <v>14</v>
      </c>
      <c r="D10" s="46">
        <v>30527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30527</v>
      </c>
      <c r="O10" s="47">
        <f t="shared" si="1"/>
        <v>2.2923331080573703</v>
      </c>
      <c r="P10" s="9"/>
    </row>
    <row r="11" spans="1:133">
      <c r="A11" s="12"/>
      <c r="B11" s="25">
        <v>315</v>
      </c>
      <c r="C11" s="20" t="s">
        <v>15</v>
      </c>
      <c r="D11" s="46">
        <v>610713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610713</v>
      </c>
      <c r="O11" s="47">
        <f t="shared" si="1"/>
        <v>45.859653075016894</v>
      </c>
      <c r="P11" s="9"/>
    </row>
    <row r="12" spans="1:133">
      <c r="A12" s="12"/>
      <c r="B12" s="25">
        <v>316</v>
      </c>
      <c r="C12" s="20" t="s">
        <v>16</v>
      </c>
      <c r="D12" s="46">
        <v>93536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93536</v>
      </c>
      <c r="O12" s="47">
        <f t="shared" si="1"/>
        <v>7.0238041600961179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1656929</v>
      </c>
      <c r="E13" s="32">
        <f t="shared" si="3"/>
        <v>923919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2580848</v>
      </c>
      <c r="O13" s="45">
        <f t="shared" si="1"/>
        <v>193.80100623263499</v>
      </c>
      <c r="P13" s="10"/>
    </row>
    <row r="14" spans="1:133">
      <c r="A14" s="12"/>
      <c r="B14" s="25">
        <v>322</v>
      </c>
      <c r="C14" s="20" t="s">
        <v>0</v>
      </c>
      <c r="D14" s="46">
        <v>187731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187731</v>
      </c>
      <c r="O14" s="47">
        <f t="shared" si="1"/>
        <v>14.097093940076594</v>
      </c>
      <c r="P14" s="9"/>
    </row>
    <row r="15" spans="1:133">
      <c r="A15" s="12"/>
      <c r="B15" s="25">
        <v>323.10000000000002</v>
      </c>
      <c r="C15" s="20" t="s">
        <v>18</v>
      </c>
      <c r="D15" s="46">
        <v>1359544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1359544</v>
      </c>
      <c r="O15" s="47">
        <f t="shared" si="1"/>
        <v>102.09086130509874</v>
      </c>
      <c r="P15" s="9"/>
    </row>
    <row r="16" spans="1:133">
      <c r="A16" s="12"/>
      <c r="B16" s="25">
        <v>323.39999999999998</v>
      </c>
      <c r="C16" s="20" t="s">
        <v>71</v>
      </c>
      <c r="D16" s="46">
        <v>2048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2048</v>
      </c>
      <c r="O16" s="47">
        <f t="shared" si="1"/>
        <v>0.1537883907787039</v>
      </c>
      <c r="P16" s="9"/>
    </row>
    <row r="17" spans="1:16">
      <c r="A17" s="12"/>
      <c r="B17" s="25">
        <v>324.12</v>
      </c>
      <c r="C17" s="20" t="s">
        <v>19</v>
      </c>
      <c r="D17" s="46">
        <v>0</v>
      </c>
      <c r="E17" s="46">
        <v>99440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99440</v>
      </c>
      <c r="O17" s="47">
        <f t="shared" si="1"/>
        <v>7.4671472553878502</v>
      </c>
      <c r="P17" s="9"/>
    </row>
    <row r="18" spans="1:16">
      <c r="A18" s="12"/>
      <c r="B18" s="25">
        <v>324.32</v>
      </c>
      <c r="C18" s="20" t="s">
        <v>20</v>
      </c>
      <c r="D18" s="46">
        <v>7160</v>
      </c>
      <c r="E18" s="46">
        <v>705860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713020</v>
      </c>
      <c r="O18" s="47">
        <f t="shared" si="1"/>
        <v>53.542089059097393</v>
      </c>
      <c r="P18" s="9"/>
    </row>
    <row r="19" spans="1:16">
      <c r="A19" s="12"/>
      <c r="B19" s="25">
        <v>324.72000000000003</v>
      </c>
      <c r="C19" s="20" t="s">
        <v>21</v>
      </c>
      <c r="D19" s="46">
        <v>9808</v>
      </c>
      <c r="E19" s="46">
        <v>118619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128427</v>
      </c>
      <c r="O19" s="47">
        <f t="shared" si="1"/>
        <v>9.6438387024104522</v>
      </c>
      <c r="P19" s="9"/>
    </row>
    <row r="20" spans="1:16">
      <c r="A20" s="12"/>
      <c r="B20" s="25">
        <v>329</v>
      </c>
      <c r="C20" s="20" t="s">
        <v>22</v>
      </c>
      <c r="D20" s="46">
        <v>90638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90638</v>
      </c>
      <c r="O20" s="47">
        <f t="shared" si="1"/>
        <v>6.8061875797852371</v>
      </c>
      <c r="P20" s="9"/>
    </row>
    <row r="21" spans="1:16" ht="15.75">
      <c r="A21" s="29" t="s">
        <v>24</v>
      </c>
      <c r="B21" s="30"/>
      <c r="C21" s="31"/>
      <c r="D21" s="32">
        <f>SUM(D22:D32)</f>
        <v>1643723</v>
      </c>
      <c r="E21" s="32">
        <f t="shared" ref="E21:M21" si="5">SUM(E22:E32)</f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1643723</v>
      </c>
      <c r="O21" s="45">
        <f t="shared" si="1"/>
        <v>123.43042727340993</v>
      </c>
      <c r="P21" s="10"/>
    </row>
    <row r="22" spans="1:16">
      <c r="A22" s="12"/>
      <c r="B22" s="25">
        <v>331.1</v>
      </c>
      <c r="C22" s="20" t="s">
        <v>23</v>
      </c>
      <c r="D22" s="46">
        <v>29653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29653</v>
      </c>
      <c r="O22" s="47">
        <f t="shared" si="1"/>
        <v>2.2267027108207555</v>
      </c>
      <c r="P22" s="9"/>
    </row>
    <row r="23" spans="1:16">
      <c r="A23" s="12"/>
      <c r="B23" s="25">
        <v>334.2</v>
      </c>
      <c r="C23" s="20" t="s">
        <v>25</v>
      </c>
      <c r="D23" s="46">
        <v>146355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146355</v>
      </c>
      <c r="O23" s="47">
        <f t="shared" si="1"/>
        <v>10.990087857625591</v>
      </c>
      <c r="P23" s="9"/>
    </row>
    <row r="24" spans="1:16">
      <c r="A24" s="12"/>
      <c r="B24" s="25">
        <v>335.12</v>
      </c>
      <c r="C24" s="20" t="s">
        <v>27</v>
      </c>
      <c r="D24" s="46">
        <v>401069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401069</v>
      </c>
      <c r="O24" s="47">
        <f t="shared" si="1"/>
        <v>30.11706840880078</v>
      </c>
      <c r="P24" s="9"/>
    </row>
    <row r="25" spans="1:16">
      <c r="A25" s="12"/>
      <c r="B25" s="25">
        <v>335.14</v>
      </c>
      <c r="C25" s="20" t="s">
        <v>28</v>
      </c>
      <c r="D25" s="46">
        <v>107774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107774</v>
      </c>
      <c r="O25" s="47">
        <f t="shared" si="1"/>
        <v>8.0929638807539241</v>
      </c>
      <c r="P25" s="9"/>
    </row>
    <row r="26" spans="1:16">
      <c r="A26" s="12"/>
      <c r="B26" s="25">
        <v>335.15</v>
      </c>
      <c r="C26" s="20" t="s">
        <v>29</v>
      </c>
      <c r="D26" s="46">
        <v>9252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9252</v>
      </c>
      <c r="O26" s="47">
        <f t="shared" si="1"/>
        <v>0.69475107006082448</v>
      </c>
      <c r="P26" s="9"/>
    </row>
    <row r="27" spans="1:16">
      <c r="A27" s="12"/>
      <c r="B27" s="25">
        <v>335.18</v>
      </c>
      <c r="C27" s="20" t="s">
        <v>30</v>
      </c>
      <c r="D27" s="46">
        <v>619346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619346</v>
      </c>
      <c r="O27" s="47">
        <f t="shared" si="1"/>
        <v>46.507922204700762</v>
      </c>
      <c r="P27" s="9"/>
    </row>
    <row r="28" spans="1:16">
      <c r="A28" s="12"/>
      <c r="B28" s="25">
        <v>335.21</v>
      </c>
      <c r="C28" s="20" t="s">
        <v>31</v>
      </c>
      <c r="D28" s="46">
        <v>6879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6879</v>
      </c>
      <c r="O28" s="47">
        <f t="shared" si="1"/>
        <v>0.51655778328452351</v>
      </c>
      <c r="P28" s="9"/>
    </row>
    <row r="29" spans="1:16">
      <c r="A29" s="12"/>
      <c r="B29" s="25">
        <v>335.49</v>
      </c>
      <c r="C29" s="20" t="s">
        <v>32</v>
      </c>
      <c r="D29" s="46">
        <v>15479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15479</v>
      </c>
      <c r="O29" s="47">
        <f t="shared" si="1"/>
        <v>1.1623488773747841</v>
      </c>
      <c r="P29" s="9"/>
    </row>
    <row r="30" spans="1:16">
      <c r="A30" s="12"/>
      <c r="B30" s="25">
        <v>337.2</v>
      </c>
      <c r="C30" s="20" t="s">
        <v>33</v>
      </c>
      <c r="D30" s="46">
        <v>65155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65155</v>
      </c>
      <c r="O30" s="47">
        <f t="shared" si="1"/>
        <v>4.8926184576105731</v>
      </c>
      <c r="P30" s="9"/>
    </row>
    <row r="31" spans="1:16">
      <c r="A31" s="12"/>
      <c r="B31" s="25">
        <v>338</v>
      </c>
      <c r="C31" s="20" t="s">
        <v>34</v>
      </c>
      <c r="D31" s="46">
        <v>14203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14203</v>
      </c>
      <c r="O31" s="47">
        <f t="shared" si="1"/>
        <v>1.0665315010888339</v>
      </c>
      <c r="P31" s="9"/>
    </row>
    <row r="32" spans="1:16">
      <c r="A32" s="12"/>
      <c r="B32" s="25">
        <v>339</v>
      </c>
      <c r="C32" s="20" t="s">
        <v>75</v>
      </c>
      <c r="D32" s="46">
        <v>228558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228558</v>
      </c>
      <c r="O32" s="47">
        <f t="shared" si="1"/>
        <v>17.162874521288579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SUM(D34:D40)</f>
        <v>1495832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9003650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10499482</v>
      </c>
      <c r="O33" s="45">
        <f t="shared" si="1"/>
        <v>788.42697304197645</v>
      </c>
      <c r="P33" s="10"/>
    </row>
    <row r="34" spans="1:16">
      <c r="A34" s="12"/>
      <c r="B34" s="25">
        <v>342.5</v>
      </c>
      <c r="C34" s="20" t="s">
        <v>43</v>
      </c>
      <c r="D34" s="46">
        <v>2628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8">SUM(D34:M34)</f>
        <v>2628</v>
      </c>
      <c r="O34" s="47">
        <f t="shared" si="1"/>
        <v>0.19734174363595405</v>
      </c>
      <c r="P34" s="9"/>
    </row>
    <row r="35" spans="1:16">
      <c r="A35" s="12"/>
      <c r="B35" s="25">
        <v>342.9</v>
      </c>
      <c r="C35" s="20" t="s">
        <v>44</v>
      </c>
      <c r="D35" s="46">
        <v>8773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8773</v>
      </c>
      <c r="O35" s="47">
        <f t="shared" si="1"/>
        <v>0.65878200795975073</v>
      </c>
      <c r="P35" s="9"/>
    </row>
    <row r="36" spans="1:16">
      <c r="A36" s="12"/>
      <c r="B36" s="25">
        <v>343.4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1343245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1343245</v>
      </c>
      <c r="O36" s="47">
        <f t="shared" si="1"/>
        <v>100.86693699782234</v>
      </c>
      <c r="P36" s="9"/>
    </row>
    <row r="37" spans="1:16">
      <c r="A37" s="12"/>
      <c r="B37" s="25">
        <v>343.6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6021247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6021247</v>
      </c>
      <c r="O37" s="47">
        <f t="shared" ref="O37:O56" si="9">(N37/O$58)</f>
        <v>452.14740557182546</v>
      </c>
      <c r="P37" s="9"/>
    </row>
    <row r="38" spans="1:16">
      <c r="A38" s="12"/>
      <c r="B38" s="25">
        <v>344.1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1639158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1639158</v>
      </c>
      <c r="O38" s="47">
        <f t="shared" si="9"/>
        <v>123.08763234962829</v>
      </c>
      <c r="P38" s="9"/>
    </row>
    <row r="39" spans="1:16">
      <c r="A39" s="12"/>
      <c r="B39" s="25">
        <v>347.1</v>
      </c>
      <c r="C39" s="20" t="s">
        <v>48</v>
      </c>
      <c r="D39" s="46">
        <v>8221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8221</v>
      </c>
      <c r="O39" s="47">
        <f t="shared" si="9"/>
        <v>0.61733123075767815</v>
      </c>
      <c r="P39" s="9"/>
    </row>
    <row r="40" spans="1:16">
      <c r="A40" s="12"/>
      <c r="B40" s="25">
        <v>349</v>
      </c>
      <c r="C40" s="20" t="s">
        <v>1</v>
      </c>
      <c r="D40" s="46">
        <v>1476210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1476210</v>
      </c>
      <c r="O40" s="47">
        <f t="shared" si="9"/>
        <v>110.85154314034692</v>
      </c>
      <c r="P40" s="9"/>
    </row>
    <row r="41" spans="1:16" ht="15.75">
      <c r="A41" s="29" t="s">
        <v>40</v>
      </c>
      <c r="B41" s="30"/>
      <c r="C41" s="31"/>
      <c r="D41" s="32">
        <f t="shared" ref="D41:M41" si="10">SUM(D42:D45)</f>
        <v>87851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6" si="11">SUM(D41:M41)</f>
        <v>87851</v>
      </c>
      <c r="O41" s="45">
        <f t="shared" si="9"/>
        <v>6.5969062101073819</v>
      </c>
      <c r="P41" s="10"/>
    </row>
    <row r="42" spans="1:16">
      <c r="A42" s="13"/>
      <c r="B42" s="39">
        <v>351.1</v>
      </c>
      <c r="C42" s="21" t="s">
        <v>51</v>
      </c>
      <c r="D42" s="46">
        <v>69370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69370</v>
      </c>
      <c r="O42" s="47">
        <f t="shared" si="9"/>
        <v>5.2091311857024856</v>
      </c>
      <c r="P42" s="9"/>
    </row>
    <row r="43" spans="1:16">
      <c r="A43" s="13"/>
      <c r="B43" s="39">
        <v>351.3</v>
      </c>
      <c r="C43" s="21" t="s">
        <v>52</v>
      </c>
      <c r="D43" s="46">
        <v>10617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10617</v>
      </c>
      <c r="O43" s="47">
        <f t="shared" si="9"/>
        <v>0.79725163325073212</v>
      </c>
      <c r="P43" s="9"/>
    </row>
    <row r="44" spans="1:16">
      <c r="A44" s="13"/>
      <c r="B44" s="39">
        <v>354</v>
      </c>
      <c r="C44" s="21" t="s">
        <v>72</v>
      </c>
      <c r="D44" s="46">
        <v>168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168</v>
      </c>
      <c r="O44" s="47">
        <f t="shared" si="9"/>
        <v>1.2615453931065555E-2</v>
      </c>
      <c r="P44" s="9"/>
    </row>
    <row r="45" spans="1:16">
      <c r="A45" s="13"/>
      <c r="B45" s="39">
        <v>358.2</v>
      </c>
      <c r="C45" s="21" t="s">
        <v>53</v>
      </c>
      <c r="D45" s="46">
        <v>7696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7696</v>
      </c>
      <c r="O45" s="47">
        <f t="shared" si="9"/>
        <v>0.5779079372230983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SUM(D47:D51)</f>
        <v>206379</v>
      </c>
      <c r="E46" s="32">
        <f t="shared" si="12"/>
        <v>21197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67911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1"/>
        <v>295487</v>
      </c>
      <c r="O46" s="45">
        <f t="shared" si="9"/>
        <v>22.188706165052189</v>
      </c>
      <c r="P46" s="10"/>
    </row>
    <row r="47" spans="1:16">
      <c r="A47" s="12"/>
      <c r="B47" s="25">
        <v>361.1</v>
      </c>
      <c r="C47" s="20" t="s">
        <v>54</v>
      </c>
      <c r="D47" s="46">
        <v>33106</v>
      </c>
      <c r="E47" s="46">
        <v>21197</v>
      </c>
      <c r="F47" s="46">
        <v>0</v>
      </c>
      <c r="G47" s="46">
        <v>0</v>
      </c>
      <c r="H47" s="46">
        <v>0</v>
      </c>
      <c r="I47" s="46">
        <v>64338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118641</v>
      </c>
      <c r="O47" s="47">
        <f t="shared" si="9"/>
        <v>8.9089885109258837</v>
      </c>
      <c r="P47" s="9"/>
    </row>
    <row r="48" spans="1:16">
      <c r="A48" s="12"/>
      <c r="B48" s="25">
        <v>362</v>
      </c>
      <c r="C48" s="20" t="s">
        <v>55</v>
      </c>
      <c r="D48" s="46">
        <v>10841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10841</v>
      </c>
      <c r="O48" s="47">
        <f t="shared" si="9"/>
        <v>0.81407223849215293</v>
      </c>
      <c r="P48" s="9"/>
    </row>
    <row r="49" spans="1:119">
      <c r="A49" s="12"/>
      <c r="B49" s="25">
        <v>364</v>
      </c>
      <c r="C49" s="20" t="s">
        <v>56</v>
      </c>
      <c r="D49" s="46">
        <v>37367</v>
      </c>
      <c r="E49" s="46">
        <v>0</v>
      </c>
      <c r="F49" s="46">
        <v>0</v>
      </c>
      <c r="G49" s="46">
        <v>0</v>
      </c>
      <c r="H49" s="46">
        <v>0</v>
      </c>
      <c r="I49" s="46">
        <v>3573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40940</v>
      </c>
      <c r="O49" s="47">
        <f t="shared" si="9"/>
        <v>3.0742659758203801</v>
      </c>
      <c r="P49" s="9"/>
    </row>
    <row r="50" spans="1:119">
      <c r="A50" s="12"/>
      <c r="B50" s="25">
        <v>366</v>
      </c>
      <c r="C50" s="20" t="s">
        <v>58</v>
      </c>
      <c r="D50" s="46">
        <v>17840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17840</v>
      </c>
      <c r="O50" s="47">
        <f t="shared" si="9"/>
        <v>1.3396410602988662</v>
      </c>
      <c r="P50" s="9"/>
    </row>
    <row r="51" spans="1:119">
      <c r="A51" s="12"/>
      <c r="B51" s="25">
        <v>369.9</v>
      </c>
      <c r="C51" s="20" t="s">
        <v>59</v>
      </c>
      <c r="D51" s="46">
        <v>107225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107225</v>
      </c>
      <c r="O51" s="47">
        <f t="shared" si="9"/>
        <v>8.0517383795149051</v>
      </c>
      <c r="P51" s="9"/>
    </row>
    <row r="52" spans="1:119" ht="15.75">
      <c r="A52" s="29" t="s">
        <v>41</v>
      </c>
      <c r="B52" s="30"/>
      <c r="C52" s="31"/>
      <c r="D52" s="32">
        <f t="shared" ref="D52:M52" si="13">SUM(D53:D55)</f>
        <v>906761</v>
      </c>
      <c r="E52" s="32">
        <f t="shared" si="13"/>
        <v>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764179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1670940</v>
      </c>
      <c r="O52" s="45">
        <f t="shared" si="9"/>
        <v>125.47420590223024</v>
      </c>
      <c r="P52" s="9"/>
    </row>
    <row r="53" spans="1:119">
      <c r="A53" s="12"/>
      <c r="B53" s="25">
        <v>381</v>
      </c>
      <c r="C53" s="20" t="s">
        <v>60</v>
      </c>
      <c r="D53" s="46">
        <v>906761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906761</v>
      </c>
      <c r="O53" s="47">
        <f t="shared" si="9"/>
        <v>68.090485845160316</v>
      </c>
      <c r="P53" s="9"/>
    </row>
    <row r="54" spans="1:119">
      <c r="A54" s="12"/>
      <c r="B54" s="25">
        <v>389.5</v>
      </c>
      <c r="C54" s="20" t="s">
        <v>76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2419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2419</v>
      </c>
      <c r="O54" s="47">
        <f t="shared" si="9"/>
        <v>0.18164751820980701</v>
      </c>
      <c r="P54" s="9"/>
    </row>
    <row r="55" spans="1:119" ht="15.75" thickBot="1">
      <c r="A55" s="12"/>
      <c r="B55" s="25">
        <v>389.6</v>
      </c>
      <c r="C55" s="20" t="s">
        <v>77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761760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761760</v>
      </c>
      <c r="O55" s="47">
        <f t="shared" si="9"/>
        <v>57.202072538860101</v>
      </c>
      <c r="P55" s="9"/>
    </row>
    <row r="56" spans="1:119" ht="16.5" thickBot="1">
      <c r="A56" s="14" t="s">
        <v>49</v>
      </c>
      <c r="B56" s="23"/>
      <c r="C56" s="22"/>
      <c r="D56" s="15">
        <f t="shared" ref="D56:M56" si="14">SUM(D5,D13,D21,D33,D41,D46,D52)</f>
        <v>11803515</v>
      </c>
      <c r="E56" s="15">
        <f t="shared" si="14"/>
        <v>2318018</v>
      </c>
      <c r="F56" s="15">
        <f t="shared" si="14"/>
        <v>0</v>
      </c>
      <c r="G56" s="15">
        <f t="shared" si="14"/>
        <v>0</v>
      </c>
      <c r="H56" s="15">
        <f t="shared" si="14"/>
        <v>0</v>
      </c>
      <c r="I56" s="15">
        <f t="shared" si="14"/>
        <v>9835740</v>
      </c>
      <c r="J56" s="15">
        <f t="shared" si="14"/>
        <v>0</v>
      </c>
      <c r="K56" s="15">
        <f t="shared" si="14"/>
        <v>0</v>
      </c>
      <c r="L56" s="15">
        <f t="shared" si="14"/>
        <v>0</v>
      </c>
      <c r="M56" s="15">
        <f t="shared" si="14"/>
        <v>0</v>
      </c>
      <c r="N56" s="15">
        <f t="shared" si="11"/>
        <v>23957273</v>
      </c>
      <c r="O56" s="38">
        <f t="shared" si="9"/>
        <v>1798.9992490801233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8" t="s">
        <v>78</v>
      </c>
      <c r="M58" s="48"/>
      <c r="N58" s="48"/>
      <c r="O58" s="43">
        <v>13317</v>
      </c>
    </row>
    <row r="59" spans="1:119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1"/>
    </row>
    <row r="60" spans="1:119" ht="15.75" customHeight="1" thickBot="1">
      <c r="A60" s="52" t="s">
        <v>79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4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5882590</v>
      </c>
      <c r="E5" s="27">
        <f t="shared" si="0"/>
        <v>1416733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7299323</v>
      </c>
      <c r="O5" s="33">
        <f t="shared" ref="O5:O36" si="1">(N5/O$56)</f>
        <v>549.31690246839253</v>
      </c>
      <c r="P5" s="6"/>
    </row>
    <row r="6" spans="1:133">
      <c r="A6" s="12"/>
      <c r="B6" s="25">
        <v>311</v>
      </c>
      <c r="C6" s="20" t="s">
        <v>3</v>
      </c>
      <c r="D6" s="46">
        <v>3581249</v>
      </c>
      <c r="E6" s="46">
        <v>131512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3712761</v>
      </c>
      <c r="O6" s="47">
        <f t="shared" si="1"/>
        <v>279.40705900060203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844970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844970</v>
      </c>
      <c r="O7" s="47">
        <f t="shared" si="1"/>
        <v>63.588952438290185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440251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440251</v>
      </c>
      <c r="O8" s="47">
        <f t="shared" si="1"/>
        <v>33.131472004816374</v>
      </c>
      <c r="P8" s="9"/>
    </row>
    <row r="9" spans="1:133">
      <c r="A9" s="12"/>
      <c r="B9" s="25">
        <v>314.10000000000002</v>
      </c>
      <c r="C9" s="20" t="s">
        <v>13</v>
      </c>
      <c r="D9" s="46">
        <v>1515999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1515999</v>
      </c>
      <c r="O9" s="47">
        <f t="shared" si="1"/>
        <v>114.08782360024082</v>
      </c>
      <c r="P9" s="9"/>
    </row>
    <row r="10" spans="1:133">
      <c r="A10" s="12"/>
      <c r="B10" s="25">
        <v>314.8</v>
      </c>
      <c r="C10" s="20" t="s">
        <v>14</v>
      </c>
      <c r="D10" s="46">
        <v>28902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28902</v>
      </c>
      <c r="O10" s="47">
        <f t="shared" si="1"/>
        <v>2.1750451535219746</v>
      </c>
      <c r="P10" s="9"/>
    </row>
    <row r="11" spans="1:133">
      <c r="A11" s="12"/>
      <c r="B11" s="25">
        <v>315</v>
      </c>
      <c r="C11" s="20" t="s">
        <v>15</v>
      </c>
      <c r="D11" s="46">
        <v>662320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662320</v>
      </c>
      <c r="O11" s="47">
        <f t="shared" si="1"/>
        <v>49.843467790487658</v>
      </c>
      <c r="P11" s="9"/>
    </row>
    <row r="12" spans="1:133">
      <c r="A12" s="12"/>
      <c r="B12" s="25">
        <v>316</v>
      </c>
      <c r="C12" s="20" t="s">
        <v>16</v>
      </c>
      <c r="D12" s="46">
        <v>94120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94120</v>
      </c>
      <c r="O12" s="47">
        <f t="shared" si="1"/>
        <v>7.0830824804334735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1699854</v>
      </c>
      <c r="E13" s="32">
        <f t="shared" si="3"/>
        <v>599155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2" si="4">SUM(D13:M13)</f>
        <v>2299009</v>
      </c>
      <c r="O13" s="45">
        <f t="shared" si="1"/>
        <v>173.0139223359422</v>
      </c>
      <c r="P13" s="10"/>
    </row>
    <row r="14" spans="1:133">
      <c r="A14" s="12"/>
      <c r="B14" s="25">
        <v>322</v>
      </c>
      <c r="C14" s="20" t="s">
        <v>0</v>
      </c>
      <c r="D14" s="46">
        <v>163509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163509</v>
      </c>
      <c r="O14" s="47">
        <f t="shared" si="1"/>
        <v>12.305012040939193</v>
      </c>
      <c r="P14" s="9"/>
    </row>
    <row r="15" spans="1:133">
      <c r="A15" s="12"/>
      <c r="B15" s="25">
        <v>323.10000000000002</v>
      </c>
      <c r="C15" s="20" t="s">
        <v>18</v>
      </c>
      <c r="D15" s="46">
        <v>1450421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1450421</v>
      </c>
      <c r="O15" s="47">
        <f t="shared" si="1"/>
        <v>109.15269416014449</v>
      </c>
      <c r="P15" s="9"/>
    </row>
    <row r="16" spans="1:133">
      <c r="A16" s="12"/>
      <c r="B16" s="25">
        <v>323.39999999999998</v>
      </c>
      <c r="C16" s="20" t="s">
        <v>71</v>
      </c>
      <c r="D16" s="46">
        <v>1563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1563</v>
      </c>
      <c r="O16" s="47">
        <f t="shared" si="1"/>
        <v>0.11762492474413004</v>
      </c>
      <c r="P16" s="9"/>
    </row>
    <row r="17" spans="1:16">
      <c r="A17" s="12"/>
      <c r="B17" s="25">
        <v>324.12</v>
      </c>
      <c r="C17" s="20" t="s">
        <v>19</v>
      </c>
      <c r="D17" s="46">
        <v>0</v>
      </c>
      <c r="E17" s="46">
        <v>114581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114581</v>
      </c>
      <c r="O17" s="47">
        <f t="shared" si="1"/>
        <v>8.6228928356411796</v>
      </c>
      <c r="P17" s="9"/>
    </row>
    <row r="18" spans="1:16">
      <c r="A18" s="12"/>
      <c r="B18" s="25">
        <v>324.32</v>
      </c>
      <c r="C18" s="20" t="s">
        <v>20</v>
      </c>
      <c r="D18" s="46">
        <v>3415</v>
      </c>
      <c r="E18" s="46">
        <v>342916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346331</v>
      </c>
      <c r="O18" s="47">
        <f t="shared" si="1"/>
        <v>26.063440698374475</v>
      </c>
      <c r="P18" s="9"/>
    </row>
    <row r="19" spans="1:16">
      <c r="A19" s="12"/>
      <c r="B19" s="25">
        <v>324.72000000000003</v>
      </c>
      <c r="C19" s="20" t="s">
        <v>21</v>
      </c>
      <c r="D19" s="46">
        <v>6479</v>
      </c>
      <c r="E19" s="46">
        <v>141658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148137</v>
      </c>
      <c r="O19" s="47">
        <f t="shared" si="1"/>
        <v>11.148178807947019</v>
      </c>
      <c r="P19" s="9"/>
    </row>
    <row r="20" spans="1:16">
      <c r="A20" s="12"/>
      <c r="B20" s="25">
        <v>329</v>
      </c>
      <c r="C20" s="20" t="s">
        <v>22</v>
      </c>
      <c r="D20" s="46">
        <v>74467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74467</v>
      </c>
      <c r="O20" s="47">
        <f t="shared" si="1"/>
        <v>5.6040788681517162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SUM(D22:D30)</f>
        <v>1384498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1384498</v>
      </c>
      <c r="O21" s="45">
        <f t="shared" si="1"/>
        <v>104.19160144491271</v>
      </c>
      <c r="P21" s="10"/>
    </row>
    <row r="22" spans="1:16">
      <c r="A22" s="12"/>
      <c r="B22" s="25">
        <v>331.1</v>
      </c>
      <c r="C22" s="20" t="s">
        <v>23</v>
      </c>
      <c r="D22" s="46">
        <v>164871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164871</v>
      </c>
      <c r="O22" s="47">
        <f t="shared" si="1"/>
        <v>12.407510535821794</v>
      </c>
      <c r="P22" s="9"/>
    </row>
    <row r="23" spans="1:16">
      <c r="A23" s="12"/>
      <c r="B23" s="25">
        <v>335.12</v>
      </c>
      <c r="C23" s="20" t="s">
        <v>27</v>
      </c>
      <c r="D23" s="46">
        <v>398219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398219</v>
      </c>
      <c r="O23" s="47">
        <f t="shared" si="1"/>
        <v>29.968317278747744</v>
      </c>
      <c r="P23" s="9"/>
    </row>
    <row r="24" spans="1:16">
      <c r="A24" s="12"/>
      <c r="B24" s="25">
        <v>335.14</v>
      </c>
      <c r="C24" s="20" t="s">
        <v>28</v>
      </c>
      <c r="D24" s="46">
        <v>105502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105502</v>
      </c>
      <c r="O24" s="47">
        <f t="shared" si="1"/>
        <v>7.9396447922937989</v>
      </c>
      <c r="P24" s="9"/>
    </row>
    <row r="25" spans="1:16">
      <c r="A25" s="12"/>
      <c r="B25" s="25">
        <v>335.15</v>
      </c>
      <c r="C25" s="20" t="s">
        <v>29</v>
      </c>
      <c r="D25" s="46">
        <v>9651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9651</v>
      </c>
      <c r="O25" s="47">
        <f t="shared" si="1"/>
        <v>0.72629440096327513</v>
      </c>
      <c r="P25" s="9"/>
    </row>
    <row r="26" spans="1:16">
      <c r="A26" s="12"/>
      <c r="B26" s="25">
        <v>335.18</v>
      </c>
      <c r="C26" s="20" t="s">
        <v>30</v>
      </c>
      <c r="D26" s="46">
        <v>608823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608823</v>
      </c>
      <c r="O26" s="47">
        <f t="shared" si="1"/>
        <v>45.817504515352198</v>
      </c>
      <c r="P26" s="9"/>
    </row>
    <row r="27" spans="1:16">
      <c r="A27" s="12"/>
      <c r="B27" s="25">
        <v>335.21</v>
      </c>
      <c r="C27" s="20" t="s">
        <v>31</v>
      </c>
      <c r="D27" s="46">
        <v>9608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9608</v>
      </c>
      <c r="O27" s="47">
        <f t="shared" si="1"/>
        <v>0.72305839855508725</v>
      </c>
      <c r="P27" s="9"/>
    </row>
    <row r="28" spans="1:16">
      <c r="A28" s="12"/>
      <c r="B28" s="25">
        <v>335.49</v>
      </c>
      <c r="C28" s="20" t="s">
        <v>32</v>
      </c>
      <c r="D28" s="46">
        <v>16381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16381</v>
      </c>
      <c r="O28" s="47">
        <f t="shared" si="1"/>
        <v>1.2327664057796508</v>
      </c>
      <c r="P28" s="9"/>
    </row>
    <row r="29" spans="1:16">
      <c r="A29" s="12"/>
      <c r="B29" s="25">
        <v>337.2</v>
      </c>
      <c r="C29" s="20" t="s">
        <v>33</v>
      </c>
      <c r="D29" s="46">
        <v>59725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59725</v>
      </c>
      <c r="O29" s="47">
        <f t="shared" si="1"/>
        <v>4.4946568332329919</v>
      </c>
      <c r="P29" s="9"/>
    </row>
    <row r="30" spans="1:16">
      <c r="A30" s="12"/>
      <c r="B30" s="25">
        <v>338</v>
      </c>
      <c r="C30" s="20" t="s">
        <v>34</v>
      </c>
      <c r="D30" s="46">
        <v>11718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11718</v>
      </c>
      <c r="O30" s="47">
        <f t="shared" si="1"/>
        <v>0.88184828416616501</v>
      </c>
      <c r="P30" s="9"/>
    </row>
    <row r="31" spans="1:16" ht="15.75">
      <c r="A31" s="29" t="s">
        <v>39</v>
      </c>
      <c r="B31" s="30"/>
      <c r="C31" s="31"/>
      <c r="D31" s="32">
        <f t="shared" ref="D31:M31" si="7">SUM(D32:D38)</f>
        <v>1414679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8865064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10279743</v>
      </c>
      <c r="O31" s="45">
        <f t="shared" si="1"/>
        <v>773.6110024081878</v>
      </c>
      <c r="P31" s="10"/>
    </row>
    <row r="32" spans="1:16">
      <c r="A32" s="12"/>
      <c r="B32" s="25">
        <v>342.5</v>
      </c>
      <c r="C32" s="20" t="s">
        <v>43</v>
      </c>
      <c r="D32" s="46">
        <v>14041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8">SUM(D32:M32)</f>
        <v>14041</v>
      </c>
      <c r="O32" s="47">
        <f t="shared" si="1"/>
        <v>1.056667670078266</v>
      </c>
      <c r="P32" s="9"/>
    </row>
    <row r="33" spans="1:16">
      <c r="A33" s="12"/>
      <c r="B33" s="25">
        <v>342.9</v>
      </c>
      <c r="C33" s="20" t="s">
        <v>44</v>
      </c>
      <c r="D33" s="46">
        <v>12796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12796</v>
      </c>
      <c r="O33" s="47">
        <f t="shared" si="1"/>
        <v>0.96297411198073446</v>
      </c>
      <c r="P33" s="9"/>
    </row>
    <row r="34" spans="1:16">
      <c r="A34" s="12"/>
      <c r="B34" s="25">
        <v>343.4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1279715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1279715</v>
      </c>
      <c r="O34" s="47">
        <f t="shared" si="1"/>
        <v>96.306065623118599</v>
      </c>
      <c r="P34" s="9"/>
    </row>
    <row r="35" spans="1:16">
      <c r="A35" s="12"/>
      <c r="B35" s="25">
        <v>343.6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5915570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5915570</v>
      </c>
      <c r="O35" s="47">
        <f t="shared" si="1"/>
        <v>445.18136664659846</v>
      </c>
      <c r="P35" s="9"/>
    </row>
    <row r="36" spans="1:16">
      <c r="A36" s="12"/>
      <c r="B36" s="25">
        <v>344.1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1669779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1669779</v>
      </c>
      <c r="O36" s="47">
        <f t="shared" si="1"/>
        <v>125.66067128236003</v>
      </c>
      <c r="P36" s="9"/>
    </row>
    <row r="37" spans="1:16">
      <c r="A37" s="12"/>
      <c r="B37" s="25">
        <v>347.1</v>
      </c>
      <c r="C37" s="20" t="s">
        <v>48</v>
      </c>
      <c r="D37" s="46">
        <v>7977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7977</v>
      </c>
      <c r="O37" s="47">
        <f t="shared" ref="O37:O54" si="9">(N37/O$56)</f>
        <v>0.60031607465382297</v>
      </c>
      <c r="P37" s="9"/>
    </row>
    <row r="38" spans="1:16">
      <c r="A38" s="12"/>
      <c r="B38" s="25">
        <v>349</v>
      </c>
      <c r="C38" s="20" t="s">
        <v>1</v>
      </c>
      <c r="D38" s="46">
        <v>1379865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1379865</v>
      </c>
      <c r="O38" s="47">
        <f t="shared" si="9"/>
        <v>103.84294099939795</v>
      </c>
      <c r="P38" s="9"/>
    </row>
    <row r="39" spans="1:16" ht="15.75">
      <c r="A39" s="29" t="s">
        <v>40</v>
      </c>
      <c r="B39" s="30"/>
      <c r="C39" s="31"/>
      <c r="D39" s="32">
        <f t="shared" ref="D39:M39" si="10">SUM(D40:D43)</f>
        <v>80680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ref="N39:N54" si="11">SUM(D39:M39)</f>
        <v>80680</v>
      </c>
      <c r="O39" s="45">
        <f t="shared" si="9"/>
        <v>6.0716435881998798</v>
      </c>
      <c r="P39" s="10"/>
    </row>
    <row r="40" spans="1:16">
      <c r="A40" s="13"/>
      <c r="B40" s="39">
        <v>351.1</v>
      </c>
      <c r="C40" s="21" t="s">
        <v>51</v>
      </c>
      <c r="D40" s="46">
        <v>60850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60850</v>
      </c>
      <c r="O40" s="47">
        <f t="shared" si="9"/>
        <v>4.5793196869355812</v>
      </c>
      <c r="P40" s="9"/>
    </row>
    <row r="41" spans="1:16">
      <c r="A41" s="13"/>
      <c r="B41" s="39">
        <v>351.3</v>
      </c>
      <c r="C41" s="21" t="s">
        <v>52</v>
      </c>
      <c r="D41" s="46">
        <v>13853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13853</v>
      </c>
      <c r="O41" s="47">
        <f t="shared" si="9"/>
        <v>1.042519566526189</v>
      </c>
      <c r="P41" s="9"/>
    </row>
    <row r="42" spans="1:16">
      <c r="A42" s="13"/>
      <c r="B42" s="39">
        <v>354</v>
      </c>
      <c r="C42" s="21" t="s">
        <v>72</v>
      </c>
      <c r="D42" s="46">
        <v>1783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1783</v>
      </c>
      <c r="O42" s="47">
        <f t="shared" si="9"/>
        <v>0.13418121613485851</v>
      </c>
      <c r="P42" s="9"/>
    </row>
    <row r="43" spans="1:16">
      <c r="A43" s="13"/>
      <c r="B43" s="39">
        <v>358.2</v>
      </c>
      <c r="C43" s="21" t="s">
        <v>53</v>
      </c>
      <c r="D43" s="46">
        <v>4194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4194</v>
      </c>
      <c r="O43" s="47">
        <f t="shared" si="9"/>
        <v>0.31562311860325104</v>
      </c>
      <c r="P43" s="9"/>
    </row>
    <row r="44" spans="1:16" ht="15.75">
      <c r="A44" s="29" t="s">
        <v>4</v>
      </c>
      <c r="B44" s="30"/>
      <c r="C44" s="31"/>
      <c r="D44" s="32">
        <f t="shared" ref="D44:M44" si="12">SUM(D45:D50)</f>
        <v>206494</v>
      </c>
      <c r="E44" s="32">
        <f t="shared" si="12"/>
        <v>43427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104236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1"/>
        <v>354157</v>
      </c>
      <c r="O44" s="45">
        <f t="shared" si="9"/>
        <v>26.65239313666466</v>
      </c>
      <c r="P44" s="10"/>
    </row>
    <row r="45" spans="1:16">
      <c r="A45" s="12"/>
      <c r="B45" s="25">
        <v>361.1</v>
      </c>
      <c r="C45" s="20" t="s">
        <v>54</v>
      </c>
      <c r="D45" s="46">
        <v>60868</v>
      </c>
      <c r="E45" s="46">
        <v>43427</v>
      </c>
      <c r="F45" s="46">
        <v>0</v>
      </c>
      <c r="G45" s="46">
        <v>0</v>
      </c>
      <c r="H45" s="46">
        <v>0</v>
      </c>
      <c r="I45" s="46">
        <v>90835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195130</v>
      </c>
      <c r="O45" s="47">
        <f t="shared" si="9"/>
        <v>14.68467790487658</v>
      </c>
      <c r="P45" s="9"/>
    </row>
    <row r="46" spans="1:16">
      <c r="A46" s="12"/>
      <c r="B46" s="25">
        <v>362</v>
      </c>
      <c r="C46" s="20" t="s">
        <v>55</v>
      </c>
      <c r="D46" s="46">
        <v>14986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14986</v>
      </c>
      <c r="O46" s="47">
        <f t="shared" si="9"/>
        <v>1.1277844671884407</v>
      </c>
      <c r="P46" s="9"/>
    </row>
    <row r="47" spans="1:16">
      <c r="A47" s="12"/>
      <c r="B47" s="25">
        <v>364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13401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13401</v>
      </c>
      <c r="O47" s="47">
        <f t="shared" si="9"/>
        <v>1.0085039133052378</v>
      </c>
      <c r="P47" s="9"/>
    </row>
    <row r="48" spans="1:16">
      <c r="A48" s="12"/>
      <c r="B48" s="25">
        <v>365</v>
      </c>
      <c r="C48" s="20" t="s">
        <v>57</v>
      </c>
      <c r="D48" s="46">
        <v>7593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7593</v>
      </c>
      <c r="O48" s="47">
        <f t="shared" si="9"/>
        <v>0.57141782059000601</v>
      </c>
      <c r="P48" s="9"/>
    </row>
    <row r="49" spans="1:119">
      <c r="A49" s="12"/>
      <c r="B49" s="25">
        <v>366</v>
      </c>
      <c r="C49" s="20" t="s">
        <v>58</v>
      </c>
      <c r="D49" s="46">
        <v>54870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54870</v>
      </c>
      <c r="O49" s="47">
        <f t="shared" si="9"/>
        <v>4.1292895845875979</v>
      </c>
      <c r="P49" s="9"/>
    </row>
    <row r="50" spans="1:119">
      <c r="A50" s="12"/>
      <c r="B50" s="25">
        <v>369.9</v>
      </c>
      <c r="C50" s="20" t="s">
        <v>59</v>
      </c>
      <c r="D50" s="46">
        <v>68177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68177</v>
      </c>
      <c r="O50" s="47">
        <f t="shared" si="9"/>
        <v>5.1307194461167969</v>
      </c>
      <c r="P50" s="9"/>
    </row>
    <row r="51" spans="1:119" ht="15.75">
      <c r="A51" s="29" t="s">
        <v>41</v>
      </c>
      <c r="B51" s="30"/>
      <c r="C51" s="31"/>
      <c r="D51" s="32">
        <f t="shared" ref="D51:M51" si="13">SUM(D52:D53)</f>
        <v>960468</v>
      </c>
      <c r="E51" s="32">
        <f t="shared" si="13"/>
        <v>0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86500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1"/>
        <v>1046968</v>
      </c>
      <c r="O51" s="45">
        <f t="shared" si="9"/>
        <v>78.790487658037321</v>
      </c>
      <c r="P51" s="9"/>
    </row>
    <row r="52" spans="1:119">
      <c r="A52" s="12"/>
      <c r="B52" s="25">
        <v>381</v>
      </c>
      <c r="C52" s="20" t="s">
        <v>60</v>
      </c>
      <c r="D52" s="46">
        <v>960468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960468</v>
      </c>
      <c r="O52" s="47">
        <f t="shared" si="9"/>
        <v>72.28085490668272</v>
      </c>
      <c r="P52" s="9"/>
    </row>
    <row r="53" spans="1:119" ht="15.75" thickBot="1">
      <c r="A53" s="12"/>
      <c r="B53" s="25">
        <v>389.4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86500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86500</v>
      </c>
      <c r="O53" s="47">
        <f t="shared" si="9"/>
        <v>6.509632751354606</v>
      </c>
      <c r="P53" s="9"/>
    </row>
    <row r="54" spans="1:119" ht="16.5" thickBot="1">
      <c r="A54" s="14" t="s">
        <v>49</v>
      </c>
      <c r="B54" s="23"/>
      <c r="C54" s="22"/>
      <c r="D54" s="15">
        <f t="shared" ref="D54:M54" si="14">SUM(D5,D13,D21,D31,D39,D44,D51)</f>
        <v>11629263</v>
      </c>
      <c r="E54" s="15">
        <f t="shared" si="14"/>
        <v>2059315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9055800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si="14"/>
        <v>0</v>
      </c>
      <c r="N54" s="15">
        <f t="shared" si="11"/>
        <v>22744378</v>
      </c>
      <c r="O54" s="38">
        <f t="shared" si="9"/>
        <v>1711.6479530403371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73</v>
      </c>
      <c r="M56" s="48"/>
      <c r="N56" s="48"/>
      <c r="O56" s="43">
        <v>13288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thickBot="1">
      <c r="A58" s="52" t="s">
        <v>79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5978251</v>
      </c>
      <c r="E5" s="27">
        <f t="shared" si="0"/>
        <v>1372845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7351096</v>
      </c>
      <c r="O5" s="33">
        <f t="shared" ref="O5:O36" si="1">(N5/O$57)</f>
        <v>591.20926491877105</v>
      </c>
      <c r="P5" s="6"/>
    </row>
    <row r="6" spans="1:133">
      <c r="A6" s="12"/>
      <c r="B6" s="25">
        <v>311</v>
      </c>
      <c r="C6" s="20" t="s">
        <v>3</v>
      </c>
      <c r="D6" s="46">
        <v>3803371</v>
      </c>
      <c r="E6" s="46">
        <v>152297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3955668</v>
      </c>
      <c r="O6" s="47">
        <f t="shared" si="1"/>
        <v>318.13318320733475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779819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779819</v>
      </c>
      <c r="O7" s="47">
        <f t="shared" si="1"/>
        <v>62.716663985845265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440729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440729</v>
      </c>
      <c r="O8" s="47">
        <f t="shared" si="1"/>
        <v>35.44547209264919</v>
      </c>
      <c r="P8" s="9"/>
    </row>
    <row r="9" spans="1:133">
      <c r="A9" s="12"/>
      <c r="B9" s="25">
        <v>314.10000000000002</v>
      </c>
      <c r="C9" s="20" t="s">
        <v>13</v>
      </c>
      <c r="D9" s="46">
        <v>1335641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1335641</v>
      </c>
      <c r="O9" s="47">
        <f t="shared" si="1"/>
        <v>107.41844941290012</v>
      </c>
      <c r="P9" s="9"/>
    </row>
    <row r="10" spans="1:133">
      <c r="A10" s="12"/>
      <c r="B10" s="25">
        <v>314.8</v>
      </c>
      <c r="C10" s="20" t="s">
        <v>14</v>
      </c>
      <c r="D10" s="46">
        <v>29589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29589</v>
      </c>
      <c r="O10" s="47">
        <f t="shared" si="1"/>
        <v>2.3796847354029276</v>
      </c>
      <c r="P10" s="9"/>
    </row>
    <row r="11" spans="1:133">
      <c r="A11" s="12"/>
      <c r="B11" s="25">
        <v>315</v>
      </c>
      <c r="C11" s="20" t="s">
        <v>15</v>
      </c>
      <c r="D11" s="46">
        <v>743253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743253</v>
      </c>
      <c r="O11" s="47">
        <f t="shared" si="1"/>
        <v>59.775856522438474</v>
      </c>
      <c r="P11" s="9"/>
    </row>
    <row r="12" spans="1:133">
      <c r="A12" s="12"/>
      <c r="B12" s="25">
        <v>316</v>
      </c>
      <c r="C12" s="20" t="s">
        <v>16</v>
      </c>
      <c r="D12" s="46">
        <v>66397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66397</v>
      </c>
      <c r="O12" s="47">
        <f t="shared" si="1"/>
        <v>5.3399549622004185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1591566</v>
      </c>
      <c r="E13" s="32">
        <f t="shared" si="3"/>
        <v>724693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2316259</v>
      </c>
      <c r="O13" s="45">
        <f t="shared" si="1"/>
        <v>186.28430110986005</v>
      </c>
      <c r="P13" s="10"/>
    </row>
    <row r="14" spans="1:133">
      <c r="A14" s="12"/>
      <c r="B14" s="25">
        <v>322</v>
      </c>
      <c r="C14" s="20" t="s">
        <v>0</v>
      </c>
      <c r="D14" s="46">
        <v>109284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109284</v>
      </c>
      <c r="O14" s="47">
        <f t="shared" si="1"/>
        <v>8.7891265883866811</v>
      </c>
      <c r="P14" s="9"/>
    </row>
    <row r="15" spans="1:133">
      <c r="A15" s="12"/>
      <c r="B15" s="25">
        <v>323.10000000000002</v>
      </c>
      <c r="C15" s="20" t="s">
        <v>18</v>
      </c>
      <c r="D15" s="46">
        <v>1420062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1420062</v>
      </c>
      <c r="O15" s="47">
        <f t="shared" si="1"/>
        <v>114.20797812449734</v>
      </c>
      <c r="P15" s="9"/>
    </row>
    <row r="16" spans="1:133">
      <c r="A16" s="12"/>
      <c r="B16" s="25">
        <v>324.12</v>
      </c>
      <c r="C16" s="20" t="s">
        <v>19</v>
      </c>
      <c r="D16" s="46">
        <v>0</v>
      </c>
      <c r="E16" s="46">
        <v>26377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26377</v>
      </c>
      <c r="O16" s="47">
        <f t="shared" si="1"/>
        <v>2.1213607849445069</v>
      </c>
      <c r="P16" s="9"/>
    </row>
    <row r="17" spans="1:16">
      <c r="A17" s="12"/>
      <c r="B17" s="25">
        <v>324.32</v>
      </c>
      <c r="C17" s="20" t="s">
        <v>20</v>
      </c>
      <c r="D17" s="46">
        <v>8122</v>
      </c>
      <c r="E17" s="46">
        <v>670835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678957</v>
      </c>
      <c r="O17" s="47">
        <f t="shared" si="1"/>
        <v>54.604873733311884</v>
      </c>
      <c r="P17" s="9"/>
    </row>
    <row r="18" spans="1:16">
      <c r="A18" s="12"/>
      <c r="B18" s="25">
        <v>324.72000000000003</v>
      </c>
      <c r="C18" s="20" t="s">
        <v>21</v>
      </c>
      <c r="D18" s="46">
        <v>739</v>
      </c>
      <c r="E18" s="46">
        <v>27481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28220</v>
      </c>
      <c r="O18" s="47">
        <f t="shared" si="1"/>
        <v>2.2695834003538686</v>
      </c>
      <c r="P18" s="9"/>
    </row>
    <row r="19" spans="1:16">
      <c r="A19" s="12"/>
      <c r="B19" s="25">
        <v>329</v>
      </c>
      <c r="C19" s="20" t="s">
        <v>22</v>
      </c>
      <c r="D19" s="46">
        <v>53359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53359</v>
      </c>
      <c r="O19" s="47">
        <f t="shared" si="1"/>
        <v>4.2913784783657709</v>
      </c>
      <c r="P19" s="9"/>
    </row>
    <row r="20" spans="1:16" ht="15.75">
      <c r="A20" s="29" t="s">
        <v>24</v>
      </c>
      <c r="B20" s="30"/>
      <c r="C20" s="31"/>
      <c r="D20" s="32">
        <f t="shared" ref="D20:M20" si="5">SUM(D21:D31)</f>
        <v>1397647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354211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1751858</v>
      </c>
      <c r="O20" s="45">
        <f t="shared" si="1"/>
        <v>140.89255267814059</v>
      </c>
      <c r="P20" s="10"/>
    </row>
    <row r="21" spans="1:16">
      <c r="A21" s="12"/>
      <c r="B21" s="25">
        <v>331.1</v>
      </c>
      <c r="C21" s="20" t="s">
        <v>23</v>
      </c>
      <c r="D21" s="46">
        <v>120409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120409</v>
      </c>
      <c r="O21" s="47">
        <f t="shared" si="1"/>
        <v>9.6838507318642435</v>
      </c>
      <c r="P21" s="9"/>
    </row>
    <row r="22" spans="1:16">
      <c r="A22" s="12"/>
      <c r="B22" s="25">
        <v>334.2</v>
      </c>
      <c r="C22" s="20" t="s">
        <v>25</v>
      </c>
      <c r="D22" s="46">
        <v>36300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36300</v>
      </c>
      <c r="O22" s="47">
        <f t="shared" si="1"/>
        <v>2.9194145086054366</v>
      </c>
      <c r="P22" s="9"/>
    </row>
    <row r="23" spans="1:16">
      <c r="A23" s="12"/>
      <c r="B23" s="25">
        <v>334.41</v>
      </c>
      <c r="C23" s="20" t="s">
        <v>26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354211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354211</v>
      </c>
      <c r="O23" s="47">
        <f t="shared" si="1"/>
        <v>28.487292906546564</v>
      </c>
      <c r="P23" s="9"/>
    </row>
    <row r="24" spans="1:16">
      <c r="A24" s="12"/>
      <c r="B24" s="25">
        <v>335.12</v>
      </c>
      <c r="C24" s="20" t="s">
        <v>27</v>
      </c>
      <c r="D24" s="46">
        <v>396232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396232</v>
      </c>
      <c r="O24" s="47">
        <f t="shared" si="1"/>
        <v>31.866816792665272</v>
      </c>
      <c r="P24" s="9"/>
    </row>
    <row r="25" spans="1:16">
      <c r="A25" s="12"/>
      <c r="B25" s="25">
        <v>335.14</v>
      </c>
      <c r="C25" s="20" t="s">
        <v>28</v>
      </c>
      <c r="D25" s="46">
        <v>104133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104133</v>
      </c>
      <c r="O25" s="47">
        <f t="shared" si="1"/>
        <v>8.3748592568763076</v>
      </c>
      <c r="P25" s="9"/>
    </row>
    <row r="26" spans="1:16">
      <c r="A26" s="12"/>
      <c r="B26" s="25">
        <v>335.15</v>
      </c>
      <c r="C26" s="20" t="s">
        <v>29</v>
      </c>
      <c r="D26" s="46">
        <v>9497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9497</v>
      </c>
      <c r="O26" s="47">
        <f t="shared" si="1"/>
        <v>0.76379282612192378</v>
      </c>
      <c r="P26" s="9"/>
    </row>
    <row r="27" spans="1:16">
      <c r="A27" s="12"/>
      <c r="B27" s="25">
        <v>335.18</v>
      </c>
      <c r="C27" s="20" t="s">
        <v>30</v>
      </c>
      <c r="D27" s="46">
        <v>622067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622067</v>
      </c>
      <c r="O27" s="47">
        <f t="shared" si="1"/>
        <v>50.029515843654494</v>
      </c>
      <c r="P27" s="9"/>
    </row>
    <row r="28" spans="1:16">
      <c r="A28" s="12"/>
      <c r="B28" s="25">
        <v>335.21</v>
      </c>
      <c r="C28" s="20" t="s">
        <v>31</v>
      </c>
      <c r="D28" s="46">
        <v>7490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7490</v>
      </c>
      <c r="O28" s="47">
        <f t="shared" si="1"/>
        <v>0.60238056940646612</v>
      </c>
      <c r="P28" s="9"/>
    </row>
    <row r="29" spans="1:16">
      <c r="A29" s="12"/>
      <c r="B29" s="25">
        <v>335.49</v>
      </c>
      <c r="C29" s="20" t="s">
        <v>32</v>
      </c>
      <c r="D29" s="46">
        <v>15851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15851</v>
      </c>
      <c r="O29" s="47">
        <f t="shared" si="1"/>
        <v>1.2748110020910406</v>
      </c>
      <c r="P29" s="9"/>
    </row>
    <row r="30" spans="1:16">
      <c r="A30" s="12"/>
      <c r="B30" s="25">
        <v>337.2</v>
      </c>
      <c r="C30" s="20" t="s">
        <v>33</v>
      </c>
      <c r="D30" s="46">
        <v>76014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76014</v>
      </c>
      <c r="O30" s="47">
        <f t="shared" si="1"/>
        <v>6.1133987453755827</v>
      </c>
      <c r="P30" s="9"/>
    </row>
    <row r="31" spans="1:16">
      <c r="A31" s="12"/>
      <c r="B31" s="25">
        <v>338</v>
      </c>
      <c r="C31" s="20" t="s">
        <v>34</v>
      </c>
      <c r="D31" s="46">
        <v>9654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9654</v>
      </c>
      <c r="O31" s="47">
        <f t="shared" si="1"/>
        <v>0.77641949493324758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SUM(D33:D40)</f>
        <v>1410755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8004980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9415735</v>
      </c>
      <c r="O32" s="45">
        <f t="shared" si="1"/>
        <v>757.25711758082673</v>
      </c>
      <c r="P32" s="10"/>
    </row>
    <row r="33" spans="1:16">
      <c r="A33" s="12"/>
      <c r="B33" s="25">
        <v>342.2</v>
      </c>
      <c r="C33" s="20" t="s">
        <v>42</v>
      </c>
      <c r="D33" s="46">
        <v>56250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8">SUM(D33:M33)</f>
        <v>56250</v>
      </c>
      <c r="O33" s="47">
        <f t="shared" si="1"/>
        <v>4.5238861187067716</v>
      </c>
      <c r="P33" s="9"/>
    </row>
    <row r="34" spans="1:16">
      <c r="A34" s="12"/>
      <c r="B34" s="25">
        <v>342.5</v>
      </c>
      <c r="C34" s="20" t="s">
        <v>43</v>
      </c>
      <c r="D34" s="46">
        <v>9450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9450</v>
      </c>
      <c r="O34" s="47">
        <f t="shared" si="1"/>
        <v>0.7600128679427377</v>
      </c>
      <c r="P34" s="9"/>
    </row>
    <row r="35" spans="1:16">
      <c r="A35" s="12"/>
      <c r="B35" s="25">
        <v>342.9</v>
      </c>
      <c r="C35" s="20" t="s">
        <v>44</v>
      </c>
      <c r="D35" s="46">
        <v>8436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8436</v>
      </c>
      <c r="O35" s="47">
        <f t="shared" si="1"/>
        <v>0.67846228084285021</v>
      </c>
      <c r="P35" s="9"/>
    </row>
    <row r="36" spans="1:16">
      <c r="A36" s="12"/>
      <c r="B36" s="25">
        <v>343.4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1328436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1328436</v>
      </c>
      <c r="O36" s="47">
        <f t="shared" si="1"/>
        <v>106.8389898664951</v>
      </c>
      <c r="P36" s="9"/>
    </row>
    <row r="37" spans="1:16">
      <c r="A37" s="12"/>
      <c r="B37" s="25">
        <v>343.6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5189291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5189291</v>
      </c>
      <c r="O37" s="47">
        <f t="shared" ref="O37:O55" si="9">(N37/O$57)</f>
        <v>417.34687148142189</v>
      </c>
      <c r="P37" s="9"/>
    </row>
    <row r="38" spans="1:16">
      <c r="A38" s="12"/>
      <c r="B38" s="25">
        <v>344.1</v>
      </c>
      <c r="C38" s="20" t="s">
        <v>47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1487253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1487253</v>
      </c>
      <c r="O38" s="47">
        <f t="shared" si="9"/>
        <v>119.61179025253338</v>
      </c>
      <c r="P38" s="9"/>
    </row>
    <row r="39" spans="1:16">
      <c r="A39" s="12"/>
      <c r="B39" s="25">
        <v>347.1</v>
      </c>
      <c r="C39" s="20" t="s">
        <v>48</v>
      </c>
      <c r="D39" s="46">
        <v>7431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7431</v>
      </c>
      <c r="O39" s="47">
        <f t="shared" si="9"/>
        <v>0.59763551552195593</v>
      </c>
      <c r="P39" s="9"/>
    </row>
    <row r="40" spans="1:16">
      <c r="A40" s="12"/>
      <c r="B40" s="25">
        <v>349</v>
      </c>
      <c r="C40" s="20" t="s">
        <v>1</v>
      </c>
      <c r="D40" s="46">
        <v>1329188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55" si="10">SUM(D40:M40)</f>
        <v>1329188</v>
      </c>
      <c r="O40" s="47">
        <f t="shared" si="9"/>
        <v>106.89946919736207</v>
      </c>
      <c r="P40" s="9"/>
    </row>
    <row r="41" spans="1:16" ht="15.75">
      <c r="A41" s="29" t="s">
        <v>40</v>
      </c>
      <c r="B41" s="30"/>
      <c r="C41" s="31"/>
      <c r="D41" s="32">
        <f t="shared" ref="D41:M41" si="11">SUM(D42:D44)</f>
        <v>90494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0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90494</v>
      </c>
      <c r="O41" s="45">
        <f t="shared" si="9"/>
        <v>7.2779475631333437</v>
      </c>
      <c r="P41" s="10"/>
    </row>
    <row r="42" spans="1:16">
      <c r="A42" s="13"/>
      <c r="B42" s="39">
        <v>351.1</v>
      </c>
      <c r="C42" s="21" t="s">
        <v>51</v>
      </c>
      <c r="D42" s="46">
        <v>78402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78402</v>
      </c>
      <c r="O42" s="47">
        <f t="shared" si="9"/>
        <v>6.3054527907350808</v>
      </c>
      <c r="P42" s="9"/>
    </row>
    <row r="43" spans="1:16">
      <c r="A43" s="13"/>
      <c r="B43" s="39">
        <v>351.3</v>
      </c>
      <c r="C43" s="21" t="s">
        <v>52</v>
      </c>
      <c r="D43" s="46">
        <v>4292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4292</v>
      </c>
      <c r="O43" s="47">
        <f t="shared" si="9"/>
        <v>0.3451825639375905</v>
      </c>
      <c r="P43" s="9"/>
    </row>
    <row r="44" spans="1:16">
      <c r="A44" s="13"/>
      <c r="B44" s="39">
        <v>358.2</v>
      </c>
      <c r="C44" s="21" t="s">
        <v>53</v>
      </c>
      <c r="D44" s="46">
        <v>7800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7800</v>
      </c>
      <c r="O44" s="47">
        <f t="shared" si="9"/>
        <v>0.62731220846067237</v>
      </c>
      <c r="P44" s="9"/>
    </row>
    <row r="45" spans="1:16" ht="15.75">
      <c r="A45" s="29" t="s">
        <v>4</v>
      </c>
      <c r="B45" s="30"/>
      <c r="C45" s="31"/>
      <c r="D45" s="32">
        <f t="shared" ref="D45:M45" si="12">SUM(D46:D51)</f>
        <v>308656</v>
      </c>
      <c r="E45" s="32">
        <f t="shared" si="12"/>
        <v>47180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83329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0"/>
        <v>439165</v>
      </c>
      <c r="O45" s="45">
        <f t="shared" si="9"/>
        <v>35.319687952388612</v>
      </c>
      <c r="P45" s="10"/>
    </row>
    <row r="46" spans="1:16">
      <c r="A46" s="12"/>
      <c r="B46" s="25">
        <v>361.1</v>
      </c>
      <c r="C46" s="20" t="s">
        <v>54</v>
      </c>
      <c r="D46" s="46">
        <v>71797</v>
      </c>
      <c r="E46" s="46">
        <v>47180</v>
      </c>
      <c r="F46" s="46">
        <v>0</v>
      </c>
      <c r="G46" s="46">
        <v>0</v>
      </c>
      <c r="H46" s="46">
        <v>0</v>
      </c>
      <c r="I46" s="46">
        <v>101284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220261</v>
      </c>
      <c r="O46" s="47">
        <f t="shared" si="9"/>
        <v>17.714412095866173</v>
      </c>
      <c r="P46" s="9"/>
    </row>
    <row r="47" spans="1:16">
      <c r="A47" s="12"/>
      <c r="B47" s="25">
        <v>362</v>
      </c>
      <c r="C47" s="20" t="s">
        <v>55</v>
      </c>
      <c r="D47" s="46">
        <v>14986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14986</v>
      </c>
      <c r="O47" s="47">
        <f t="shared" si="9"/>
        <v>1.2052436866655942</v>
      </c>
      <c r="P47" s="9"/>
    </row>
    <row r="48" spans="1:16">
      <c r="A48" s="12"/>
      <c r="B48" s="25">
        <v>364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-17955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-17955</v>
      </c>
      <c r="O48" s="47">
        <f t="shared" si="9"/>
        <v>-1.4440244490912015</v>
      </c>
      <c r="P48" s="9"/>
    </row>
    <row r="49" spans="1:119">
      <c r="A49" s="12"/>
      <c r="B49" s="25">
        <v>365</v>
      </c>
      <c r="C49" s="20" t="s">
        <v>57</v>
      </c>
      <c r="D49" s="46">
        <v>34809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34809</v>
      </c>
      <c r="O49" s="47">
        <f t="shared" si="9"/>
        <v>2.799501367218916</v>
      </c>
      <c r="P49" s="9"/>
    </row>
    <row r="50" spans="1:119">
      <c r="A50" s="12"/>
      <c r="B50" s="25">
        <v>366</v>
      </c>
      <c r="C50" s="20" t="s">
        <v>58</v>
      </c>
      <c r="D50" s="46">
        <v>71016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71016</v>
      </c>
      <c r="O50" s="47">
        <f t="shared" si="9"/>
        <v>5.7114363841080911</v>
      </c>
      <c r="P50" s="9"/>
    </row>
    <row r="51" spans="1:119">
      <c r="A51" s="12"/>
      <c r="B51" s="25">
        <v>369.9</v>
      </c>
      <c r="C51" s="20" t="s">
        <v>59</v>
      </c>
      <c r="D51" s="46">
        <v>116048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116048</v>
      </c>
      <c r="O51" s="47">
        <f t="shared" si="9"/>
        <v>9.3331188676210388</v>
      </c>
      <c r="P51" s="9"/>
    </row>
    <row r="52" spans="1:119" ht="15.75">
      <c r="A52" s="29" t="s">
        <v>41</v>
      </c>
      <c r="B52" s="30"/>
      <c r="C52" s="31"/>
      <c r="D52" s="32">
        <f t="shared" ref="D52:M52" si="13">SUM(D53:D54)</f>
        <v>1141387</v>
      </c>
      <c r="E52" s="32">
        <f t="shared" si="13"/>
        <v>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514440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0"/>
        <v>1655827</v>
      </c>
      <c r="O52" s="45">
        <f t="shared" si="9"/>
        <v>133.16929387164228</v>
      </c>
      <c r="P52" s="9"/>
    </row>
    <row r="53" spans="1:119">
      <c r="A53" s="12"/>
      <c r="B53" s="25">
        <v>381</v>
      </c>
      <c r="C53" s="20" t="s">
        <v>60</v>
      </c>
      <c r="D53" s="46">
        <v>1141387</v>
      </c>
      <c r="E53" s="46">
        <v>0</v>
      </c>
      <c r="F53" s="46">
        <v>0</v>
      </c>
      <c r="G53" s="46">
        <v>0</v>
      </c>
      <c r="H53" s="46">
        <v>0</v>
      </c>
      <c r="I53" s="46">
        <v>99440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1240827</v>
      </c>
      <c r="O53" s="47">
        <f t="shared" si="9"/>
        <v>99.793067395850088</v>
      </c>
      <c r="P53" s="9"/>
    </row>
    <row r="54" spans="1:119" ht="15.75" thickBot="1">
      <c r="A54" s="12"/>
      <c r="B54" s="25">
        <v>389.4</v>
      </c>
      <c r="C54" s="20" t="s">
        <v>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415000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415000</v>
      </c>
      <c r="O54" s="47">
        <f t="shared" si="9"/>
        <v>33.37622647579218</v>
      </c>
      <c r="P54" s="9"/>
    </row>
    <row r="55" spans="1:119" ht="16.5" thickBot="1">
      <c r="A55" s="14" t="s">
        <v>49</v>
      </c>
      <c r="B55" s="23"/>
      <c r="C55" s="22"/>
      <c r="D55" s="15">
        <f t="shared" ref="D55:M55" si="14">SUM(D5,D13,D20,D32,D41,D45,D52)</f>
        <v>11918756</v>
      </c>
      <c r="E55" s="15">
        <f t="shared" si="14"/>
        <v>2144718</v>
      </c>
      <c r="F55" s="15">
        <f t="shared" si="14"/>
        <v>0</v>
      </c>
      <c r="G55" s="15">
        <f t="shared" si="14"/>
        <v>0</v>
      </c>
      <c r="H55" s="15">
        <f t="shared" si="14"/>
        <v>0</v>
      </c>
      <c r="I55" s="15">
        <f t="shared" si="14"/>
        <v>8956960</v>
      </c>
      <c r="J55" s="15">
        <f t="shared" si="14"/>
        <v>0</v>
      </c>
      <c r="K55" s="15">
        <f t="shared" si="14"/>
        <v>0</v>
      </c>
      <c r="L55" s="15">
        <f t="shared" si="14"/>
        <v>0</v>
      </c>
      <c r="M55" s="15">
        <f t="shared" si="14"/>
        <v>0</v>
      </c>
      <c r="N55" s="15">
        <f t="shared" si="10"/>
        <v>23020434</v>
      </c>
      <c r="O55" s="38">
        <f t="shared" si="9"/>
        <v>1851.4101656747628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68</v>
      </c>
      <c r="M57" s="48"/>
      <c r="N57" s="48"/>
      <c r="O57" s="43">
        <v>12434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thickBot="1">
      <c r="A59" s="52" t="s">
        <v>79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A59:O59"/>
    <mergeCell ref="A58:O58"/>
    <mergeCell ref="L57:N5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6391868</v>
      </c>
      <c r="E5" s="27">
        <f t="shared" si="0"/>
        <v>1454949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7846817</v>
      </c>
      <c r="O5" s="33">
        <f t="shared" ref="O5:O36" si="1">(N5/O$56)</f>
        <v>624.2495624502784</v>
      </c>
      <c r="P5" s="6"/>
    </row>
    <row r="6" spans="1:133">
      <c r="A6" s="12"/>
      <c r="B6" s="25">
        <v>311</v>
      </c>
      <c r="C6" s="20" t="s">
        <v>3</v>
      </c>
      <c r="D6" s="46">
        <v>4329979</v>
      </c>
      <c r="E6" s="46">
        <v>174661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4504640</v>
      </c>
      <c r="O6" s="47">
        <f t="shared" si="1"/>
        <v>358.36435958631665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872136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872136</v>
      </c>
      <c r="O7" s="47">
        <f t="shared" si="1"/>
        <v>69.382338902147978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408152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408152</v>
      </c>
      <c r="O8" s="47">
        <f t="shared" si="1"/>
        <v>32.470326173428802</v>
      </c>
      <c r="P8" s="9"/>
    </row>
    <row r="9" spans="1:133">
      <c r="A9" s="12"/>
      <c r="B9" s="25">
        <v>314.10000000000002</v>
      </c>
      <c r="C9" s="20" t="s">
        <v>13</v>
      </c>
      <c r="D9" s="46">
        <v>1248153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1248153</v>
      </c>
      <c r="O9" s="47">
        <f t="shared" si="1"/>
        <v>99.296181384248214</v>
      </c>
      <c r="P9" s="9"/>
    </row>
    <row r="10" spans="1:133">
      <c r="A10" s="12"/>
      <c r="B10" s="25">
        <v>314.8</v>
      </c>
      <c r="C10" s="20" t="s">
        <v>14</v>
      </c>
      <c r="D10" s="46">
        <v>31816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31816</v>
      </c>
      <c r="O10" s="47">
        <f t="shared" si="1"/>
        <v>2.5311058074781223</v>
      </c>
      <c r="P10" s="9"/>
    </row>
    <row r="11" spans="1:133">
      <c r="A11" s="12"/>
      <c r="B11" s="25">
        <v>315</v>
      </c>
      <c r="C11" s="20" t="s">
        <v>15</v>
      </c>
      <c r="D11" s="46">
        <v>684878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684878</v>
      </c>
      <c r="O11" s="47">
        <f t="shared" si="1"/>
        <v>54.485123309466985</v>
      </c>
      <c r="P11" s="9"/>
    </row>
    <row r="12" spans="1:133">
      <c r="A12" s="12"/>
      <c r="B12" s="25">
        <v>316</v>
      </c>
      <c r="C12" s="20" t="s">
        <v>16</v>
      </c>
      <c r="D12" s="46">
        <v>97042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97042</v>
      </c>
      <c r="O12" s="47">
        <f t="shared" si="1"/>
        <v>7.7201272871917261</v>
      </c>
      <c r="P12" s="9"/>
    </row>
    <row r="13" spans="1:133" ht="15.75">
      <c r="A13" s="29" t="s">
        <v>89</v>
      </c>
      <c r="B13" s="30"/>
      <c r="C13" s="31"/>
      <c r="D13" s="32">
        <f t="shared" ref="D13:M13" si="3">SUM(D14:D17)</f>
        <v>1608218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1608218</v>
      </c>
      <c r="O13" s="45">
        <f t="shared" si="1"/>
        <v>127.94097056483692</v>
      </c>
      <c r="P13" s="10"/>
    </row>
    <row r="14" spans="1:133">
      <c r="A14" s="12"/>
      <c r="B14" s="25">
        <v>322</v>
      </c>
      <c r="C14" s="20" t="s">
        <v>0</v>
      </c>
      <c r="D14" s="46">
        <v>255042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255042</v>
      </c>
      <c r="O14" s="47">
        <f t="shared" si="1"/>
        <v>20.289737470167065</v>
      </c>
      <c r="P14" s="9"/>
    </row>
    <row r="15" spans="1:133">
      <c r="A15" s="12"/>
      <c r="B15" s="25">
        <v>323.10000000000002</v>
      </c>
      <c r="C15" s="20" t="s">
        <v>18</v>
      </c>
      <c r="D15" s="46">
        <v>1265283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1265283</v>
      </c>
      <c r="O15" s="47">
        <f t="shared" si="1"/>
        <v>100.65894988066826</v>
      </c>
      <c r="P15" s="9"/>
    </row>
    <row r="16" spans="1:133">
      <c r="A16" s="12"/>
      <c r="B16" s="25">
        <v>323.39999999999998</v>
      </c>
      <c r="C16" s="20" t="s">
        <v>71</v>
      </c>
      <c r="D16" s="46">
        <v>1220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1220</v>
      </c>
      <c r="O16" s="47">
        <f t="shared" si="1"/>
        <v>9.7056483691328563E-2</v>
      </c>
      <c r="P16" s="9"/>
    </row>
    <row r="17" spans="1:16">
      <c r="A17" s="12"/>
      <c r="B17" s="25">
        <v>329</v>
      </c>
      <c r="C17" s="20" t="s">
        <v>90</v>
      </c>
      <c r="D17" s="46">
        <v>86673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86673</v>
      </c>
      <c r="O17" s="47">
        <f t="shared" si="1"/>
        <v>6.8952267303102621</v>
      </c>
      <c r="P17" s="9"/>
    </row>
    <row r="18" spans="1:16" ht="15.75">
      <c r="A18" s="29" t="s">
        <v>24</v>
      </c>
      <c r="B18" s="30"/>
      <c r="C18" s="31"/>
      <c r="D18" s="32">
        <f t="shared" ref="D18:M18" si="5">SUM(D19:D28)</f>
        <v>1468117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1468117</v>
      </c>
      <c r="O18" s="45">
        <f t="shared" si="1"/>
        <v>116.79530628480509</v>
      </c>
      <c r="P18" s="10"/>
    </row>
    <row r="19" spans="1:16">
      <c r="A19" s="12"/>
      <c r="B19" s="25">
        <v>331.1</v>
      </c>
      <c r="C19" s="20" t="s">
        <v>23</v>
      </c>
      <c r="D19" s="46">
        <v>131910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131910</v>
      </c>
      <c r="O19" s="47">
        <f t="shared" si="1"/>
        <v>10.494033412887829</v>
      </c>
      <c r="P19" s="9"/>
    </row>
    <row r="20" spans="1:16">
      <c r="A20" s="12"/>
      <c r="B20" s="25">
        <v>334.1</v>
      </c>
      <c r="C20" s="20" t="s">
        <v>91</v>
      </c>
      <c r="D20" s="46">
        <v>49587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6">SUM(D20:M20)</f>
        <v>49587</v>
      </c>
      <c r="O20" s="47">
        <f t="shared" si="1"/>
        <v>3.9448687350835323</v>
      </c>
      <c r="P20" s="9"/>
    </row>
    <row r="21" spans="1:16">
      <c r="A21" s="12"/>
      <c r="B21" s="25">
        <v>335.12</v>
      </c>
      <c r="C21" s="20" t="s">
        <v>27</v>
      </c>
      <c r="D21" s="46">
        <v>291873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291873</v>
      </c>
      <c r="O21" s="47">
        <f t="shared" si="1"/>
        <v>23.21980906921241</v>
      </c>
      <c r="P21" s="9"/>
    </row>
    <row r="22" spans="1:16">
      <c r="A22" s="12"/>
      <c r="B22" s="25">
        <v>335.14</v>
      </c>
      <c r="C22" s="20" t="s">
        <v>28</v>
      </c>
      <c r="D22" s="46">
        <v>104121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104121</v>
      </c>
      <c r="O22" s="47">
        <f t="shared" si="1"/>
        <v>8.2832935560859191</v>
      </c>
      <c r="P22" s="9"/>
    </row>
    <row r="23" spans="1:16">
      <c r="A23" s="12"/>
      <c r="B23" s="25">
        <v>335.15</v>
      </c>
      <c r="C23" s="20" t="s">
        <v>29</v>
      </c>
      <c r="D23" s="46">
        <v>7392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7392</v>
      </c>
      <c r="O23" s="47">
        <f t="shared" si="1"/>
        <v>0.58806682577565628</v>
      </c>
      <c r="P23" s="9"/>
    </row>
    <row r="24" spans="1:16">
      <c r="A24" s="12"/>
      <c r="B24" s="25">
        <v>335.18</v>
      </c>
      <c r="C24" s="20" t="s">
        <v>30</v>
      </c>
      <c r="D24" s="46">
        <v>674555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674555</v>
      </c>
      <c r="O24" s="47">
        <f t="shared" si="1"/>
        <v>53.663882259347652</v>
      </c>
      <c r="P24" s="9"/>
    </row>
    <row r="25" spans="1:16">
      <c r="A25" s="12"/>
      <c r="B25" s="25">
        <v>335.21</v>
      </c>
      <c r="C25" s="20" t="s">
        <v>31</v>
      </c>
      <c r="D25" s="46">
        <v>6136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6136</v>
      </c>
      <c r="O25" s="47">
        <f t="shared" si="1"/>
        <v>0.48814638027048529</v>
      </c>
      <c r="P25" s="9"/>
    </row>
    <row r="26" spans="1:16">
      <c r="A26" s="12"/>
      <c r="B26" s="25">
        <v>335.49</v>
      </c>
      <c r="C26" s="20" t="s">
        <v>32</v>
      </c>
      <c r="D26" s="46">
        <v>3387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3387</v>
      </c>
      <c r="O26" s="47">
        <f t="shared" si="1"/>
        <v>0.26945107398568019</v>
      </c>
      <c r="P26" s="9"/>
    </row>
    <row r="27" spans="1:16">
      <c r="A27" s="12"/>
      <c r="B27" s="25">
        <v>337.2</v>
      </c>
      <c r="C27" s="20" t="s">
        <v>33</v>
      </c>
      <c r="D27" s="46">
        <v>75497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75497</v>
      </c>
      <c r="O27" s="47">
        <f t="shared" si="1"/>
        <v>6.0061256961018294</v>
      </c>
      <c r="P27" s="9"/>
    </row>
    <row r="28" spans="1:16">
      <c r="A28" s="12"/>
      <c r="B28" s="25">
        <v>338</v>
      </c>
      <c r="C28" s="20" t="s">
        <v>34</v>
      </c>
      <c r="D28" s="46">
        <v>123659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123659</v>
      </c>
      <c r="O28" s="47">
        <f t="shared" si="1"/>
        <v>9.8376292760540966</v>
      </c>
      <c r="P28" s="9"/>
    </row>
    <row r="29" spans="1:16" ht="15.75">
      <c r="A29" s="29" t="s">
        <v>39</v>
      </c>
      <c r="B29" s="30"/>
      <c r="C29" s="31"/>
      <c r="D29" s="32">
        <f t="shared" ref="D29:M29" si="7">SUM(D30:D37)</f>
        <v>1396979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8598920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9995899</v>
      </c>
      <c r="O29" s="45">
        <f t="shared" si="1"/>
        <v>795.21869530628476</v>
      </c>
      <c r="P29" s="10"/>
    </row>
    <row r="30" spans="1:16">
      <c r="A30" s="12"/>
      <c r="B30" s="25">
        <v>342.2</v>
      </c>
      <c r="C30" s="20" t="s">
        <v>42</v>
      </c>
      <c r="D30" s="46">
        <v>75000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8">SUM(D30:M30)</f>
        <v>75000</v>
      </c>
      <c r="O30" s="47">
        <f t="shared" si="1"/>
        <v>5.9665871121718377</v>
      </c>
      <c r="P30" s="9"/>
    </row>
    <row r="31" spans="1:16">
      <c r="A31" s="12"/>
      <c r="B31" s="25">
        <v>342.5</v>
      </c>
      <c r="C31" s="20" t="s">
        <v>43</v>
      </c>
      <c r="D31" s="46">
        <v>30754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30754</v>
      </c>
      <c r="O31" s="47">
        <f t="shared" si="1"/>
        <v>2.4466189339697695</v>
      </c>
      <c r="P31" s="9"/>
    </row>
    <row r="32" spans="1:16">
      <c r="A32" s="12"/>
      <c r="B32" s="25">
        <v>342.9</v>
      </c>
      <c r="C32" s="20" t="s">
        <v>44</v>
      </c>
      <c r="D32" s="46">
        <v>13050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13050</v>
      </c>
      <c r="O32" s="47">
        <f t="shared" si="1"/>
        <v>1.0381861575178997</v>
      </c>
      <c r="P32" s="9"/>
    </row>
    <row r="33" spans="1:16">
      <c r="A33" s="12"/>
      <c r="B33" s="25">
        <v>343.4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1341634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1341634</v>
      </c>
      <c r="O33" s="47">
        <f t="shared" si="1"/>
        <v>106.73301511535402</v>
      </c>
      <c r="P33" s="9"/>
    </row>
    <row r="34" spans="1:16">
      <c r="A34" s="12"/>
      <c r="B34" s="25">
        <v>343.6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5634107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5634107</v>
      </c>
      <c r="O34" s="47">
        <f t="shared" si="1"/>
        <v>448.21853619729512</v>
      </c>
      <c r="P34" s="9"/>
    </row>
    <row r="35" spans="1:16">
      <c r="A35" s="12"/>
      <c r="B35" s="25">
        <v>344.1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1623179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1623179</v>
      </c>
      <c r="O35" s="47">
        <f t="shared" si="1"/>
        <v>129.13118536197294</v>
      </c>
      <c r="P35" s="9"/>
    </row>
    <row r="36" spans="1:16">
      <c r="A36" s="12"/>
      <c r="B36" s="25">
        <v>347.1</v>
      </c>
      <c r="C36" s="20" t="s">
        <v>48</v>
      </c>
      <c r="D36" s="46">
        <v>8030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8030</v>
      </c>
      <c r="O36" s="47">
        <f t="shared" si="1"/>
        <v>0.63882259347653148</v>
      </c>
      <c r="P36" s="9"/>
    </row>
    <row r="37" spans="1:16">
      <c r="A37" s="12"/>
      <c r="B37" s="25">
        <v>349</v>
      </c>
      <c r="C37" s="20" t="s">
        <v>1</v>
      </c>
      <c r="D37" s="46">
        <v>1270145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1270145</v>
      </c>
      <c r="O37" s="47">
        <f t="shared" ref="O37:O54" si="9">(N37/O$56)</f>
        <v>101.04574383452665</v>
      </c>
      <c r="P37" s="9"/>
    </row>
    <row r="38" spans="1:16" ht="15.75">
      <c r="A38" s="29" t="s">
        <v>40</v>
      </c>
      <c r="B38" s="30"/>
      <c r="C38" s="31"/>
      <c r="D38" s="32">
        <f t="shared" ref="D38:M38" si="10">SUM(D39:D39)</f>
        <v>97093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8"/>
        <v>97093</v>
      </c>
      <c r="O38" s="45">
        <f t="shared" si="9"/>
        <v>7.7241845664280033</v>
      </c>
      <c r="P38" s="10"/>
    </row>
    <row r="39" spans="1:16">
      <c r="A39" s="13"/>
      <c r="B39" s="39">
        <v>351.1</v>
      </c>
      <c r="C39" s="21" t="s">
        <v>51</v>
      </c>
      <c r="D39" s="46">
        <v>97093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97093</v>
      </c>
      <c r="O39" s="47">
        <f t="shared" si="9"/>
        <v>7.7241845664280033</v>
      </c>
      <c r="P39" s="9"/>
    </row>
    <row r="40" spans="1:16" ht="15.75">
      <c r="A40" s="29" t="s">
        <v>4</v>
      </c>
      <c r="B40" s="30"/>
      <c r="C40" s="31"/>
      <c r="D40" s="32">
        <f t="shared" ref="D40:M40" si="11">SUM(D41:D48)</f>
        <v>868513</v>
      </c>
      <c r="E40" s="32">
        <f t="shared" si="11"/>
        <v>828092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257621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>SUM(D40:M40)</f>
        <v>1954226</v>
      </c>
      <c r="O40" s="45">
        <f t="shared" si="9"/>
        <v>155.46746221161496</v>
      </c>
      <c r="P40" s="10"/>
    </row>
    <row r="41" spans="1:16">
      <c r="A41" s="12"/>
      <c r="B41" s="25">
        <v>361.1</v>
      </c>
      <c r="C41" s="20" t="s">
        <v>54</v>
      </c>
      <c r="D41" s="46">
        <v>217355</v>
      </c>
      <c r="E41" s="46">
        <v>110962</v>
      </c>
      <c r="F41" s="46">
        <v>0</v>
      </c>
      <c r="G41" s="46">
        <v>0</v>
      </c>
      <c r="H41" s="46">
        <v>0</v>
      </c>
      <c r="I41" s="46">
        <v>257621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585938</v>
      </c>
      <c r="O41" s="47">
        <f t="shared" si="9"/>
        <v>46.614001591089895</v>
      </c>
      <c r="P41" s="9"/>
    </row>
    <row r="42" spans="1:16">
      <c r="A42" s="12"/>
      <c r="B42" s="25">
        <v>362</v>
      </c>
      <c r="C42" s="20" t="s">
        <v>55</v>
      </c>
      <c r="D42" s="46">
        <v>12824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8" si="12">SUM(D42:M42)</f>
        <v>12824</v>
      </c>
      <c r="O42" s="47">
        <f t="shared" si="9"/>
        <v>1.0202068416865553</v>
      </c>
      <c r="P42" s="9"/>
    </row>
    <row r="43" spans="1:16">
      <c r="A43" s="12"/>
      <c r="B43" s="25">
        <v>363.22</v>
      </c>
      <c r="C43" s="20" t="s">
        <v>92</v>
      </c>
      <c r="D43" s="46">
        <v>2477</v>
      </c>
      <c r="E43" s="46">
        <v>163220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165697</v>
      </c>
      <c r="O43" s="47">
        <f t="shared" si="9"/>
        <v>13.181941129673827</v>
      </c>
      <c r="P43" s="9"/>
    </row>
    <row r="44" spans="1:16">
      <c r="A44" s="12"/>
      <c r="B44" s="25">
        <v>363.24</v>
      </c>
      <c r="C44" s="20" t="s">
        <v>93</v>
      </c>
      <c r="D44" s="46">
        <v>1885</v>
      </c>
      <c r="E44" s="46">
        <v>512171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514056</v>
      </c>
      <c r="O44" s="47">
        <f t="shared" si="9"/>
        <v>40.895465393794751</v>
      </c>
      <c r="P44" s="9"/>
    </row>
    <row r="45" spans="1:16">
      <c r="A45" s="12"/>
      <c r="B45" s="25">
        <v>363.27</v>
      </c>
      <c r="C45" s="20" t="s">
        <v>94</v>
      </c>
      <c r="D45" s="46">
        <v>0</v>
      </c>
      <c r="E45" s="46">
        <v>40969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40969</v>
      </c>
      <c r="O45" s="47">
        <f t="shared" si="9"/>
        <v>3.2592680986475737</v>
      </c>
      <c r="P45" s="9"/>
    </row>
    <row r="46" spans="1:16">
      <c r="A46" s="12"/>
      <c r="B46" s="25">
        <v>364</v>
      </c>
      <c r="C46" s="20" t="s">
        <v>56</v>
      </c>
      <c r="D46" s="46">
        <v>82422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82422</v>
      </c>
      <c r="O46" s="47">
        <f t="shared" si="9"/>
        <v>6.5570405727923626</v>
      </c>
      <c r="P46" s="9"/>
    </row>
    <row r="47" spans="1:16">
      <c r="A47" s="12"/>
      <c r="B47" s="25">
        <v>366</v>
      </c>
      <c r="C47" s="20" t="s">
        <v>58</v>
      </c>
      <c r="D47" s="46">
        <v>415039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415039</v>
      </c>
      <c r="O47" s="47">
        <f t="shared" si="9"/>
        <v>33.018217979315828</v>
      </c>
      <c r="P47" s="9"/>
    </row>
    <row r="48" spans="1:16">
      <c r="A48" s="12"/>
      <c r="B48" s="25">
        <v>369.9</v>
      </c>
      <c r="C48" s="20" t="s">
        <v>59</v>
      </c>
      <c r="D48" s="46">
        <v>136511</v>
      </c>
      <c r="E48" s="46">
        <v>770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137281</v>
      </c>
      <c r="O48" s="47">
        <f t="shared" si="9"/>
        <v>10.921320604614161</v>
      </c>
      <c r="P48" s="9"/>
    </row>
    <row r="49" spans="1:119" ht="15.75">
      <c r="A49" s="29" t="s">
        <v>41</v>
      </c>
      <c r="B49" s="30"/>
      <c r="C49" s="31"/>
      <c r="D49" s="32">
        <f t="shared" ref="D49:M49" si="13">SUM(D50:D53)</f>
        <v>2413294</v>
      </c>
      <c r="E49" s="32">
        <f t="shared" si="13"/>
        <v>0</v>
      </c>
      <c r="F49" s="32">
        <f t="shared" si="13"/>
        <v>0</v>
      </c>
      <c r="G49" s="32">
        <f t="shared" si="13"/>
        <v>0</v>
      </c>
      <c r="H49" s="32">
        <f t="shared" si="13"/>
        <v>0</v>
      </c>
      <c r="I49" s="32">
        <f t="shared" si="13"/>
        <v>2522456</v>
      </c>
      <c r="J49" s="32">
        <f t="shared" si="13"/>
        <v>0</v>
      </c>
      <c r="K49" s="32">
        <f t="shared" si="13"/>
        <v>0</v>
      </c>
      <c r="L49" s="32">
        <f t="shared" si="13"/>
        <v>0</v>
      </c>
      <c r="M49" s="32">
        <f t="shared" si="13"/>
        <v>0</v>
      </c>
      <c r="N49" s="32">
        <f t="shared" ref="N49:N54" si="14">SUM(D49:M49)</f>
        <v>4935750</v>
      </c>
      <c r="O49" s="45">
        <f t="shared" si="9"/>
        <v>392.66109785202866</v>
      </c>
      <c r="P49" s="9"/>
    </row>
    <row r="50" spans="1:119">
      <c r="A50" s="12"/>
      <c r="B50" s="25">
        <v>381</v>
      </c>
      <c r="C50" s="20" t="s">
        <v>60</v>
      </c>
      <c r="D50" s="46">
        <v>1422490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1422490</v>
      </c>
      <c r="O50" s="47">
        <f t="shared" si="9"/>
        <v>113.16547334924424</v>
      </c>
      <c r="P50" s="9"/>
    </row>
    <row r="51" spans="1:119">
      <c r="A51" s="12"/>
      <c r="B51" s="25">
        <v>383</v>
      </c>
      <c r="C51" s="20" t="s">
        <v>95</v>
      </c>
      <c r="D51" s="46">
        <v>590804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590804</v>
      </c>
      <c r="O51" s="47">
        <f t="shared" si="9"/>
        <v>47.001113762927602</v>
      </c>
      <c r="P51" s="9"/>
    </row>
    <row r="52" spans="1:119">
      <c r="A52" s="12"/>
      <c r="B52" s="25">
        <v>384</v>
      </c>
      <c r="C52" s="20" t="s">
        <v>96</v>
      </c>
      <c r="D52" s="46">
        <v>400000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400000</v>
      </c>
      <c r="O52" s="47">
        <f t="shared" si="9"/>
        <v>31.821797931583134</v>
      </c>
      <c r="P52" s="9"/>
    </row>
    <row r="53" spans="1:119" ht="15.75" thickBot="1">
      <c r="A53" s="12"/>
      <c r="B53" s="25">
        <v>389.3</v>
      </c>
      <c r="C53" s="20" t="s">
        <v>97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2522456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2522456</v>
      </c>
      <c r="O53" s="47">
        <f t="shared" si="9"/>
        <v>200.67271280827367</v>
      </c>
      <c r="P53" s="9"/>
    </row>
    <row r="54" spans="1:119" ht="16.5" thickBot="1">
      <c r="A54" s="14" t="s">
        <v>49</v>
      </c>
      <c r="B54" s="23"/>
      <c r="C54" s="22"/>
      <c r="D54" s="15">
        <f t="shared" ref="D54:M54" si="15">SUM(D5,D13,D18,D29,D38,D40,D49)</f>
        <v>14244082</v>
      </c>
      <c r="E54" s="15">
        <f t="shared" si="15"/>
        <v>2283041</v>
      </c>
      <c r="F54" s="15">
        <f t="shared" si="15"/>
        <v>0</v>
      </c>
      <c r="G54" s="15">
        <f t="shared" si="15"/>
        <v>0</v>
      </c>
      <c r="H54" s="15">
        <f t="shared" si="15"/>
        <v>0</v>
      </c>
      <c r="I54" s="15">
        <f t="shared" si="15"/>
        <v>11378997</v>
      </c>
      <c r="J54" s="15">
        <f t="shared" si="15"/>
        <v>0</v>
      </c>
      <c r="K54" s="15">
        <f t="shared" si="15"/>
        <v>0</v>
      </c>
      <c r="L54" s="15">
        <f t="shared" si="15"/>
        <v>0</v>
      </c>
      <c r="M54" s="15">
        <f t="shared" si="15"/>
        <v>0</v>
      </c>
      <c r="N54" s="15">
        <f t="shared" si="14"/>
        <v>27906120</v>
      </c>
      <c r="O54" s="38">
        <f t="shared" si="9"/>
        <v>2220.0572792362768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98</v>
      </c>
      <c r="M56" s="48"/>
      <c r="N56" s="48"/>
      <c r="O56" s="43">
        <v>12570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79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62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8"/>
      <c r="M3" s="69"/>
      <c r="N3" s="36"/>
      <c r="O3" s="37"/>
      <c r="P3" s="70" t="s">
        <v>148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149</v>
      </c>
      <c r="N4" s="35" t="s">
        <v>10</v>
      </c>
      <c r="O4" s="35" t="s">
        <v>150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151</v>
      </c>
      <c r="B5" s="26"/>
      <c r="C5" s="26"/>
      <c r="D5" s="27">
        <f t="shared" ref="D5:N5" si="0">SUM(D6:D12)</f>
        <v>8540836</v>
      </c>
      <c r="E5" s="27">
        <f t="shared" si="0"/>
        <v>4414545.8499999996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12955381.85</v>
      </c>
      <c r="P5" s="33">
        <f t="shared" ref="P5:P36" si="1">(O5/P$57)</f>
        <v>695.36696097901347</v>
      </c>
      <c r="Q5" s="6"/>
    </row>
    <row r="6" spans="1:134">
      <c r="A6" s="12"/>
      <c r="B6" s="25">
        <v>311</v>
      </c>
      <c r="C6" s="20" t="s">
        <v>3</v>
      </c>
      <c r="D6" s="46">
        <v>5545668</v>
      </c>
      <c r="E6" s="46">
        <v>556545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6102213</v>
      </c>
      <c r="P6" s="47">
        <f t="shared" si="1"/>
        <v>327.53008426815524</v>
      </c>
      <c r="Q6" s="9"/>
    </row>
    <row r="7" spans="1:134">
      <c r="A7" s="12"/>
      <c r="B7" s="25">
        <v>312.41000000000003</v>
      </c>
      <c r="C7" s="20" t="s">
        <v>152</v>
      </c>
      <c r="D7" s="46">
        <v>0</v>
      </c>
      <c r="E7" s="46">
        <v>509186.88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509186.88</v>
      </c>
      <c r="P7" s="47">
        <f t="shared" si="1"/>
        <v>27.330088562073964</v>
      </c>
      <c r="Q7" s="9"/>
    </row>
    <row r="8" spans="1:134">
      <c r="A8" s="12"/>
      <c r="B8" s="25">
        <v>312.63</v>
      </c>
      <c r="C8" s="20" t="s">
        <v>153</v>
      </c>
      <c r="D8" s="46">
        <v>0</v>
      </c>
      <c r="E8" s="46">
        <v>3348813.97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3348813.97</v>
      </c>
      <c r="P8" s="47">
        <f t="shared" si="1"/>
        <v>179.74418818098869</v>
      </c>
      <c r="Q8" s="9"/>
    </row>
    <row r="9" spans="1:134">
      <c r="A9" s="12"/>
      <c r="B9" s="25">
        <v>314.10000000000002</v>
      </c>
      <c r="C9" s="20" t="s">
        <v>13</v>
      </c>
      <c r="D9" s="46">
        <v>2173863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2173863</v>
      </c>
      <c r="P9" s="47">
        <f t="shared" si="1"/>
        <v>116.67988835811282</v>
      </c>
      <c r="Q9" s="9"/>
    </row>
    <row r="10" spans="1:134">
      <c r="A10" s="12"/>
      <c r="B10" s="25">
        <v>314.39999999999998</v>
      </c>
      <c r="C10" s="20" t="s">
        <v>134</v>
      </c>
      <c r="D10" s="46">
        <v>23251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23251</v>
      </c>
      <c r="P10" s="47">
        <f t="shared" si="1"/>
        <v>1.2479738070957007</v>
      </c>
      <c r="Q10" s="9"/>
    </row>
    <row r="11" spans="1:134">
      <c r="A11" s="12"/>
      <c r="B11" s="25">
        <v>315.10000000000002</v>
      </c>
      <c r="C11" s="20" t="s">
        <v>154</v>
      </c>
      <c r="D11" s="46">
        <v>706216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706216</v>
      </c>
      <c r="P11" s="47">
        <f t="shared" si="1"/>
        <v>37.905426439804629</v>
      </c>
      <c r="Q11" s="9"/>
    </row>
    <row r="12" spans="1:134">
      <c r="A12" s="12"/>
      <c r="B12" s="25">
        <v>316</v>
      </c>
      <c r="C12" s="20" t="s">
        <v>101</v>
      </c>
      <c r="D12" s="46">
        <v>91838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91838</v>
      </c>
      <c r="P12" s="47">
        <f t="shared" si="1"/>
        <v>4.9293113627824594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SUM(D14:D21)</f>
        <v>2872856</v>
      </c>
      <c r="E13" s="32">
        <f t="shared" si="3"/>
        <v>1553763.6099999999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4426619.6099999994</v>
      </c>
      <c r="P13" s="45">
        <f t="shared" si="1"/>
        <v>237.59431109441252</v>
      </c>
      <c r="Q13" s="10"/>
    </row>
    <row r="14" spans="1:134">
      <c r="A14" s="12"/>
      <c r="B14" s="25">
        <v>322</v>
      </c>
      <c r="C14" s="20" t="s">
        <v>155</v>
      </c>
      <c r="D14" s="46">
        <v>1035215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1035215</v>
      </c>
      <c r="P14" s="47">
        <f t="shared" si="1"/>
        <v>55.56411357415061</v>
      </c>
      <c r="Q14" s="9"/>
    </row>
    <row r="15" spans="1:134">
      <c r="A15" s="12"/>
      <c r="B15" s="25">
        <v>322.89999999999998</v>
      </c>
      <c r="C15" s="20" t="s">
        <v>156</v>
      </c>
      <c r="D15" s="46">
        <v>23017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23017</v>
      </c>
      <c r="P15" s="47">
        <f t="shared" si="1"/>
        <v>1.2354140947882561</v>
      </c>
      <c r="Q15" s="9"/>
    </row>
    <row r="16" spans="1:134">
      <c r="A16" s="12"/>
      <c r="B16" s="25">
        <v>323.10000000000002</v>
      </c>
      <c r="C16" s="20" t="s">
        <v>18</v>
      </c>
      <c r="D16" s="46">
        <v>1776532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1776532</v>
      </c>
      <c r="P16" s="47">
        <f t="shared" si="1"/>
        <v>95.35355053405614</v>
      </c>
      <c r="Q16" s="9"/>
    </row>
    <row r="17" spans="1:17">
      <c r="A17" s="12"/>
      <c r="B17" s="25">
        <v>323.39999999999998</v>
      </c>
      <c r="C17" s="20" t="s">
        <v>71</v>
      </c>
      <c r="D17" s="46">
        <v>5992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5992</v>
      </c>
      <c r="P17" s="47">
        <f t="shared" si="1"/>
        <v>0.32161451344533304</v>
      </c>
      <c r="Q17" s="9"/>
    </row>
    <row r="18" spans="1:17">
      <c r="A18" s="12"/>
      <c r="B18" s="25">
        <v>324.11</v>
      </c>
      <c r="C18" s="20" t="s">
        <v>102</v>
      </c>
      <c r="D18" s="46">
        <v>0</v>
      </c>
      <c r="E18" s="46">
        <v>92904.26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92904.26</v>
      </c>
      <c r="P18" s="47">
        <f t="shared" si="1"/>
        <v>4.9865417851967146</v>
      </c>
      <c r="Q18" s="9"/>
    </row>
    <row r="19" spans="1:17">
      <c r="A19" s="12"/>
      <c r="B19" s="25">
        <v>324.31</v>
      </c>
      <c r="C19" s="20" t="s">
        <v>103</v>
      </c>
      <c r="D19" s="46">
        <v>0</v>
      </c>
      <c r="E19" s="46">
        <v>1248852.45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1248852.45</v>
      </c>
      <c r="P19" s="47">
        <f t="shared" si="1"/>
        <v>67.030886694219305</v>
      </c>
      <c r="Q19" s="9"/>
    </row>
    <row r="20" spans="1:17">
      <c r="A20" s="12"/>
      <c r="B20" s="25">
        <v>324.61</v>
      </c>
      <c r="C20" s="20" t="s">
        <v>104</v>
      </c>
      <c r="D20" s="46">
        <v>0</v>
      </c>
      <c r="E20" s="46">
        <v>212006.9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212006.9</v>
      </c>
      <c r="P20" s="47">
        <f t="shared" si="1"/>
        <v>11.379255005099028</v>
      </c>
      <c r="Q20" s="9"/>
    </row>
    <row r="21" spans="1:17">
      <c r="A21" s="12"/>
      <c r="B21" s="25">
        <v>329.1</v>
      </c>
      <c r="C21" s="20" t="s">
        <v>161</v>
      </c>
      <c r="D21" s="46">
        <v>32100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32100</v>
      </c>
      <c r="P21" s="47">
        <f t="shared" si="1"/>
        <v>1.7229348934571413</v>
      </c>
      <c r="Q21" s="9"/>
    </row>
    <row r="22" spans="1:17" ht="15.75">
      <c r="A22" s="29" t="s">
        <v>157</v>
      </c>
      <c r="B22" s="30"/>
      <c r="C22" s="31"/>
      <c r="D22" s="32">
        <f t="shared" ref="D22:N22" si="5">SUM(D23:D32)</f>
        <v>2417312</v>
      </c>
      <c r="E22" s="32">
        <f t="shared" si="5"/>
        <v>4675438.38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5594679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12687429.379999999</v>
      </c>
      <c r="P22" s="45">
        <f t="shared" si="1"/>
        <v>680.98488433256398</v>
      </c>
      <c r="Q22" s="10"/>
    </row>
    <row r="23" spans="1:17">
      <c r="A23" s="12"/>
      <c r="B23" s="25">
        <v>331.1</v>
      </c>
      <c r="C23" s="20" t="s">
        <v>23</v>
      </c>
      <c r="D23" s="46">
        <v>46309</v>
      </c>
      <c r="E23" s="46">
        <v>4121024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4167333</v>
      </c>
      <c r="P23" s="47">
        <f t="shared" si="1"/>
        <v>223.67736568085448</v>
      </c>
      <c r="Q23" s="9"/>
    </row>
    <row r="24" spans="1:17">
      <c r="A24" s="12"/>
      <c r="B24" s="25">
        <v>331.41</v>
      </c>
      <c r="C24" s="20" t="s">
        <v>124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1246220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0" si="6">SUM(D24:N24)</f>
        <v>1246220</v>
      </c>
      <c r="P24" s="47">
        <f t="shared" si="1"/>
        <v>66.889592614459772</v>
      </c>
      <c r="Q24" s="9"/>
    </row>
    <row r="25" spans="1:17">
      <c r="A25" s="12"/>
      <c r="B25" s="25">
        <v>334.1</v>
      </c>
      <c r="C25" s="20" t="s">
        <v>91</v>
      </c>
      <c r="D25" s="46">
        <v>37961</v>
      </c>
      <c r="E25" s="46">
        <v>340255.71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378216.71</v>
      </c>
      <c r="P25" s="47">
        <f t="shared" si="1"/>
        <v>20.300397724223071</v>
      </c>
      <c r="Q25" s="9"/>
    </row>
    <row r="26" spans="1:17">
      <c r="A26" s="12"/>
      <c r="B26" s="25">
        <v>334.41</v>
      </c>
      <c r="C26" s="20" t="s">
        <v>26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4348459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4348459</v>
      </c>
      <c r="P26" s="47">
        <f t="shared" si="1"/>
        <v>233.39911974665878</v>
      </c>
      <c r="Q26" s="9"/>
    </row>
    <row r="27" spans="1:17">
      <c r="A27" s="12"/>
      <c r="B27" s="25">
        <v>335.14</v>
      </c>
      <c r="C27" s="20" t="s">
        <v>106</v>
      </c>
      <c r="D27" s="46">
        <v>144002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144002</v>
      </c>
      <c r="P27" s="47">
        <f t="shared" si="1"/>
        <v>7.729161075626644</v>
      </c>
      <c r="Q27" s="9"/>
    </row>
    <row r="28" spans="1:17">
      <c r="A28" s="12"/>
      <c r="B28" s="25">
        <v>335.15</v>
      </c>
      <c r="C28" s="20" t="s">
        <v>107</v>
      </c>
      <c r="D28" s="46">
        <v>17092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17092</v>
      </c>
      <c r="P28" s="47">
        <f t="shared" si="1"/>
        <v>0.91739573828565291</v>
      </c>
      <c r="Q28" s="9"/>
    </row>
    <row r="29" spans="1:17">
      <c r="A29" s="12"/>
      <c r="B29" s="25">
        <v>335.18</v>
      </c>
      <c r="C29" s="20" t="s">
        <v>158</v>
      </c>
      <c r="D29" s="46">
        <v>1491705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1491705</v>
      </c>
      <c r="P29" s="47">
        <f t="shared" si="1"/>
        <v>80.065750630669314</v>
      </c>
      <c r="Q29" s="9"/>
    </row>
    <row r="30" spans="1:17">
      <c r="A30" s="12"/>
      <c r="B30" s="25">
        <v>335.19</v>
      </c>
      <c r="C30" s="20" t="s">
        <v>144</v>
      </c>
      <c r="D30" s="46">
        <v>680243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680243</v>
      </c>
      <c r="P30" s="47">
        <f t="shared" si="1"/>
        <v>36.511352047662498</v>
      </c>
      <c r="Q30" s="9"/>
    </row>
    <row r="31" spans="1:17">
      <c r="A31" s="12"/>
      <c r="B31" s="25">
        <v>335.48</v>
      </c>
      <c r="C31" s="20" t="s">
        <v>32</v>
      </c>
      <c r="D31" s="46">
        <v>0</v>
      </c>
      <c r="E31" s="46">
        <v>191863.4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32" si="7">SUM(D31:N31)</f>
        <v>191863.4</v>
      </c>
      <c r="P31" s="47">
        <f t="shared" si="1"/>
        <v>10.298073103966507</v>
      </c>
      <c r="Q31" s="9"/>
    </row>
    <row r="32" spans="1:17">
      <c r="A32" s="12"/>
      <c r="B32" s="25">
        <v>335.9</v>
      </c>
      <c r="C32" s="20" t="s">
        <v>126</v>
      </c>
      <c r="D32" s="46">
        <v>0</v>
      </c>
      <c r="E32" s="46">
        <v>22295.27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22295.27</v>
      </c>
      <c r="P32" s="47">
        <f t="shared" si="1"/>
        <v>1.1966759701572649</v>
      </c>
      <c r="Q32" s="9"/>
    </row>
    <row r="33" spans="1:17" ht="15.75">
      <c r="A33" s="29" t="s">
        <v>39</v>
      </c>
      <c r="B33" s="30"/>
      <c r="C33" s="31"/>
      <c r="D33" s="32">
        <f t="shared" ref="D33:N33" si="8">SUM(D34:D42)</f>
        <v>1942970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17710641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8"/>
        <v>0</v>
      </c>
      <c r="O33" s="32">
        <f>SUM(D33:N33)</f>
        <v>19653611</v>
      </c>
      <c r="P33" s="45">
        <f t="shared" si="1"/>
        <v>1054.8876066770436</v>
      </c>
      <c r="Q33" s="10"/>
    </row>
    <row r="34" spans="1:17">
      <c r="A34" s="12"/>
      <c r="B34" s="25">
        <v>341.2</v>
      </c>
      <c r="C34" s="20" t="s">
        <v>145</v>
      </c>
      <c r="D34" s="46">
        <v>66912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2" si="9">SUM(D34:N34)</f>
        <v>66912</v>
      </c>
      <c r="P34" s="47">
        <f t="shared" si="1"/>
        <v>3.5914336321185121</v>
      </c>
      <c r="Q34" s="9"/>
    </row>
    <row r="35" spans="1:17">
      <c r="A35" s="12"/>
      <c r="B35" s="25">
        <v>341.3</v>
      </c>
      <c r="C35" s="20" t="s">
        <v>146</v>
      </c>
      <c r="D35" s="46">
        <v>1841048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1841048</v>
      </c>
      <c r="P35" s="47">
        <f t="shared" si="1"/>
        <v>98.816381299983902</v>
      </c>
      <c r="Q35" s="9"/>
    </row>
    <row r="36" spans="1:17">
      <c r="A36" s="12"/>
      <c r="B36" s="25">
        <v>341.9</v>
      </c>
      <c r="C36" s="20" t="s">
        <v>162</v>
      </c>
      <c r="D36" s="46">
        <v>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6</v>
      </c>
      <c r="P36" s="47">
        <f t="shared" si="1"/>
        <v>3.2204390531909182E-4</v>
      </c>
      <c r="Q36" s="9"/>
    </row>
    <row r="37" spans="1:17">
      <c r="A37" s="12"/>
      <c r="B37" s="25">
        <v>342.5</v>
      </c>
      <c r="C37" s="20" t="s">
        <v>43</v>
      </c>
      <c r="D37" s="46">
        <v>26788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26788</v>
      </c>
      <c r="P37" s="47">
        <f t="shared" ref="P37:P55" si="10">(O37/P$57)</f>
        <v>1.4378186892813054</v>
      </c>
      <c r="Q37" s="9"/>
    </row>
    <row r="38" spans="1:17">
      <c r="A38" s="12"/>
      <c r="B38" s="25">
        <v>342.9</v>
      </c>
      <c r="C38" s="20" t="s">
        <v>44</v>
      </c>
      <c r="D38" s="46">
        <v>7861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7861</v>
      </c>
      <c r="P38" s="47">
        <f t="shared" si="10"/>
        <v>0.42193118995223017</v>
      </c>
      <c r="Q38" s="9"/>
    </row>
    <row r="39" spans="1:17">
      <c r="A39" s="12"/>
      <c r="B39" s="25">
        <v>343.4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2063090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2063090</v>
      </c>
      <c r="P39" s="47">
        <f t="shared" si="10"/>
        <v>110.73426010412753</v>
      </c>
      <c r="Q39" s="9"/>
    </row>
    <row r="40" spans="1:17">
      <c r="A40" s="12"/>
      <c r="B40" s="25">
        <v>343.6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13940219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13940219</v>
      </c>
      <c r="P40" s="47">
        <f t="shared" si="10"/>
        <v>748.22709462723412</v>
      </c>
      <c r="Q40" s="9"/>
    </row>
    <row r="41" spans="1:17">
      <c r="A41" s="12"/>
      <c r="B41" s="25">
        <v>344.1</v>
      </c>
      <c r="C41" s="20" t="s">
        <v>109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1707332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9"/>
        <v>1707332</v>
      </c>
      <c r="P41" s="47">
        <f t="shared" si="10"/>
        <v>91.639310826042617</v>
      </c>
      <c r="Q41" s="9"/>
    </row>
    <row r="42" spans="1:17">
      <c r="A42" s="12"/>
      <c r="B42" s="25">
        <v>347.1</v>
      </c>
      <c r="C42" s="20" t="s">
        <v>48</v>
      </c>
      <c r="D42" s="46">
        <v>355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355</v>
      </c>
      <c r="P42" s="47">
        <f t="shared" si="10"/>
        <v>1.9054264398046267E-2</v>
      </c>
      <c r="Q42" s="9"/>
    </row>
    <row r="43" spans="1:17" ht="15.75">
      <c r="A43" s="29" t="s">
        <v>40</v>
      </c>
      <c r="B43" s="30"/>
      <c r="C43" s="31"/>
      <c r="D43" s="32">
        <f t="shared" ref="D43:N43" si="11">SUM(D44:D45)</f>
        <v>78326</v>
      </c>
      <c r="E43" s="32">
        <f t="shared" si="11"/>
        <v>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1"/>
        <v>0</v>
      </c>
      <c r="O43" s="32">
        <f>SUM(D43:N43)</f>
        <v>78326</v>
      </c>
      <c r="P43" s="45">
        <f t="shared" si="10"/>
        <v>4.2040684880038643</v>
      </c>
      <c r="Q43" s="10"/>
    </row>
    <row r="44" spans="1:17">
      <c r="A44" s="13"/>
      <c r="B44" s="39">
        <v>351.1</v>
      </c>
      <c r="C44" s="21" t="s">
        <v>51</v>
      </c>
      <c r="D44" s="46">
        <v>63885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63885</v>
      </c>
      <c r="P44" s="47">
        <f t="shared" si="10"/>
        <v>3.4289624818850304</v>
      </c>
      <c r="Q44" s="9"/>
    </row>
    <row r="45" spans="1:17">
      <c r="A45" s="13"/>
      <c r="B45" s="39">
        <v>351.3</v>
      </c>
      <c r="C45" s="21" t="s">
        <v>52</v>
      </c>
      <c r="D45" s="46">
        <v>14441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" si="12">SUM(D45:N45)</f>
        <v>14441</v>
      </c>
      <c r="P45" s="47">
        <f t="shared" si="10"/>
        <v>0.77510600611883418</v>
      </c>
      <c r="Q45" s="9"/>
    </row>
    <row r="46" spans="1:17" ht="15.75">
      <c r="A46" s="29" t="s">
        <v>4</v>
      </c>
      <c r="B46" s="30"/>
      <c r="C46" s="31"/>
      <c r="D46" s="32">
        <f t="shared" ref="D46:N46" si="13">SUM(D47:D52)</f>
        <v>362068</v>
      </c>
      <c r="E46" s="32">
        <f t="shared" si="13"/>
        <v>440197</v>
      </c>
      <c r="F46" s="32">
        <f t="shared" si="13"/>
        <v>0</v>
      </c>
      <c r="G46" s="32">
        <f t="shared" si="13"/>
        <v>0</v>
      </c>
      <c r="H46" s="32">
        <f t="shared" si="13"/>
        <v>0</v>
      </c>
      <c r="I46" s="32">
        <f t="shared" si="13"/>
        <v>-133919</v>
      </c>
      <c r="J46" s="32">
        <f t="shared" si="13"/>
        <v>0</v>
      </c>
      <c r="K46" s="32">
        <f t="shared" si="13"/>
        <v>0</v>
      </c>
      <c r="L46" s="32">
        <f t="shared" si="13"/>
        <v>0</v>
      </c>
      <c r="M46" s="32">
        <f t="shared" si="13"/>
        <v>0</v>
      </c>
      <c r="N46" s="32">
        <f t="shared" si="13"/>
        <v>0</v>
      </c>
      <c r="O46" s="32">
        <f>SUM(D46:N46)</f>
        <v>668346</v>
      </c>
      <c r="P46" s="45">
        <f t="shared" si="10"/>
        <v>35.872792657398961</v>
      </c>
      <c r="Q46" s="10"/>
    </row>
    <row r="47" spans="1:17">
      <c r="A47" s="12"/>
      <c r="B47" s="25">
        <v>361.1</v>
      </c>
      <c r="C47" s="20" t="s">
        <v>54</v>
      </c>
      <c r="D47" s="46">
        <v>30848</v>
      </c>
      <c r="E47" s="46">
        <v>114697</v>
      </c>
      <c r="F47" s="46">
        <v>0</v>
      </c>
      <c r="G47" s="46">
        <v>0</v>
      </c>
      <c r="H47" s="46">
        <v>0</v>
      </c>
      <c r="I47" s="46">
        <v>40101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185646</v>
      </c>
      <c r="P47" s="47">
        <f t="shared" si="10"/>
        <v>9.9643604744780205</v>
      </c>
      <c r="Q47" s="9"/>
    </row>
    <row r="48" spans="1:17">
      <c r="A48" s="12"/>
      <c r="B48" s="25">
        <v>361.4</v>
      </c>
      <c r="C48" s="20" t="s">
        <v>163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-174020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54" si="14">SUM(D48:N48)</f>
        <v>-174020</v>
      </c>
      <c r="P48" s="47">
        <f t="shared" si="10"/>
        <v>-9.3403467339380608</v>
      </c>
      <c r="Q48" s="9"/>
    </row>
    <row r="49" spans="1:120">
      <c r="A49" s="12"/>
      <c r="B49" s="25">
        <v>362</v>
      </c>
      <c r="C49" s="20" t="s">
        <v>55</v>
      </c>
      <c r="D49" s="46">
        <v>26600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26600</v>
      </c>
      <c r="P49" s="47">
        <f t="shared" si="10"/>
        <v>1.4277279802479739</v>
      </c>
      <c r="Q49" s="9"/>
    </row>
    <row r="50" spans="1:120">
      <c r="A50" s="12"/>
      <c r="B50" s="25">
        <v>364</v>
      </c>
      <c r="C50" s="20" t="s">
        <v>110</v>
      </c>
      <c r="D50" s="46">
        <v>73215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73215</v>
      </c>
      <c r="P50" s="47">
        <f t="shared" si="10"/>
        <v>3.9297407546562182</v>
      </c>
      <c r="Q50" s="9"/>
    </row>
    <row r="51" spans="1:120">
      <c r="A51" s="12"/>
      <c r="B51" s="25">
        <v>366</v>
      </c>
      <c r="C51" s="20" t="s">
        <v>58</v>
      </c>
      <c r="D51" s="46">
        <v>18792</v>
      </c>
      <c r="E51" s="46">
        <v>325500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4"/>
        <v>344292</v>
      </c>
      <c r="P51" s="47">
        <f t="shared" si="10"/>
        <v>18.479523375020129</v>
      </c>
      <c r="Q51" s="9"/>
    </row>
    <row r="52" spans="1:120">
      <c r="A52" s="12"/>
      <c r="B52" s="25">
        <v>369.9</v>
      </c>
      <c r="C52" s="20" t="s">
        <v>59</v>
      </c>
      <c r="D52" s="46">
        <v>212613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212613</v>
      </c>
      <c r="P52" s="47">
        <f t="shared" si="10"/>
        <v>11.411786806934678</v>
      </c>
      <c r="Q52" s="9"/>
    </row>
    <row r="53" spans="1:120" ht="15.75">
      <c r="A53" s="29" t="s">
        <v>41</v>
      </c>
      <c r="B53" s="30"/>
      <c r="C53" s="31"/>
      <c r="D53" s="32">
        <f t="shared" ref="D53:N53" si="15">SUM(D54:D54)</f>
        <v>84112</v>
      </c>
      <c r="E53" s="32">
        <f t="shared" si="15"/>
        <v>0</v>
      </c>
      <c r="F53" s="32">
        <f t="shared" si="15"/>
        <v>0</v>
      </c>
      <c r="G53" s="32">
        <f t="shared" si="15"/>
        <v>0</v>
      </c>
      <c r="H53" s="32">
        <f t="shared" si="15"/>
        <v>0</v>
      </c>
      <c r="I53" s="32">
        <f t="shared" si="15"/>
        <v>18740</v>
      </c>
      <c r="J53" s="32">
        <f t="shared" si="15"/>
        <v>0</v>
      </c>
      <c r="K53" s="32">
        <f t="shared" si="15"/>
        <v>0</v>
      </c>
      <c r="L53" s="32">
        <f t="shared" si="15"/>
        <v>0</v>
      </c>
      <c r="M53" s="32">
        <f t="shared" si="15"/>
        <v>0</v>
      </c>
      <c r="N53" s="32">
        <f t="shared" si="15"/>
        <v>0</v>
      </c>
      <c r="O53" s="32">
        <f t="shared" si="14"/>
        <v>102852</v>
      </c>
      <c r="P53" s="45">
        <f t="shared" si="10"/>
        <v>5.5204766249798727</v>
      </c>
      <c r="Q53" s="9"/>
    </row>
    <row r="54" spans="1:120" ht="15.75" thickBot="1">
      <c r="A54" s="12"/>
      <c r="B54" s="25">
        <v>381</v>
      </c>
      <c r="C54" s="20" t="s">
        <v>60</v>
      </c>
      <c r="D54" s="46">
        <v>84112</v>
      </c>
      <c r="E54" s="46">
        <v>0</v>
      </c>
      <c r="F54" s="46">
        <v>0</v>
      </c>
      <c r="G54" s="46">
        <v>0</v>
      </c>
      <c r="H54" s="46">
        <v>0</v>
      </c>
      <c r="I54" s="46">
        <v>18740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4"/>
        <v>102852</v>
      </c>
      <c r="P54" s="47">
        <f t="shared" si="10"/>
        <v>5.5204766249798727</v>
      </c>
      <c r="Q54" s="9"/>
    </row>
    <row r="55" spans="1:120" ht="16.5" thickBot="1">
      <c r="A55" s="14" t="s">
        <v>49</v>
      </c>
      <c r="B55" s="23"/>
      <c r="C55" s="22"/>
      <c r="D55" s="15">
        <f t="shared" ref="D55:N55" si="16">SUM(D5,D13,D22,D33,D43,D46,D53)</f>
        <v>16298480</v>
      </c>
      <c r="E55" s="15">
        <f t="shared" si="16"/>
        <v>11083944.84</v>
      </c>
      <c r="F55" s="15">
        <f t="shared" si="16"/>
        <v>0</v>
      </c>
      <c r="G55" s="15">
        <f t="shared" si="16"/>
        <v>0</v>
      </c>
      <c r="H55" s="15">
        <f t="shared" si="16"/>
        <v>0</v>
      </c>
      <c r="I55" s="15">
        <f t="shared" si="16"/>
        <v>23190141</v>
      </c>
      <c r="J55" s="15">
        <f t="shared" si="16"/>
        <v>0</v>
      </c>
      <c r="K55" s="15">
        <f t="shared" si="16"/>
        <v>0</v>
      </c>
      <c r="L55" s="15">
        <f t="shared" si="16"/>
        <v>0</v>
      </c>
      <c r="M55" s="15">
        <f t="shared" si="16"/>
        <v>0</v>
      </c>
      <c r="N55" s="15">
        <f t="shared" si="16"/>
        <v>0</v>
      </c>
      <c r="O55" s="15">
        <f>SUM(D55:N55)</f>
        <v>50572565.840000004</v>
      </c>
      <c r="P55" s="38">
        <f t="shared" si="10"/>
        <v>2714.4311008534164</v>
      </c>
      <c r="Q55" s="6"/>
      <c r="R55" s="2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</row>
    <row r="56" spans="1:120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9"/>
    </row>
    <row r="57" spans="1:120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2"/>
      <c r="M57" s="48" t="s">
        <v>164</v>
      </c>
      <c r="N57" s="48"/>
      <c r="O57" s="48"/>
      <c r="P57" s="43">
        <v>18631</v>
      </c>
    </row>
    <row r="58" spans="1:120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1"/>
    </row>
    <row r="59" spans="1:120" ht="15.75" customHeight="1" thickBot="1">
      <c r="A59" s="52" t="s">
        <v>79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4"/>
    </row>
  </sheetData>
  <mergeCells count="10">
    <mergeCell ref="M57:O57"/>
    <mergeCell ref="A58:P58"/>
    <mergeCell ref="A59:P5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62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8"/>
      <c r="M3" s="69"/>
      <c r="N3" s="36"/>
      <c r="O3" s="37"/>
      <c r="P3" s="70" t="s">
        <v>148</v>
      </c>
      <c r="Q3" s="11"/>
      <c r="R3"/>
    </row>
    <row r="4" spans="1:134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149</v>
      </c>
      <c r="N4" s="35" t="s">
        <v>10</v>
      </c>
      <c r="O4" s="35" t="s">
        <v>150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151</v>
      </c>
      <c r="B5" s="26"/>
      <c r="C5" s="26"/>
      <c r="D5" s="27">
        <f t="shared" ref="D5:N5" si="0">SUM(D6:D12)</f>
        <v>7756806</v>
      </c>
      <c r="E5" s="27">
        <f t="shared" si="0"/>
        <v>3770203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11527009</v>
      </c>
      <c r="P5" s="33">
        <f t="shared" ref="P5:P36" si="1">(O5/P$58)</f>
        <v>648.02164380481224</v>
      </c>
      <c r="Q5" s="6"/>
    </row>
    <row r="6" spans="1:134">
      <c r="A6" s="12"/>
      <c r="B6" s="25">
        <v>311</v>
      </c>
      <c r="C6" s="20" t="s">
        <v>3</v>
      </c>
      <c r="D6" s="46">
        <v>4994563</v>
      </c>
      <c r="E6" s="46">
        <v>428630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5423193</v>
      </c>
      <c r="P6" s="47">
        <f t="shared" si="1"/>
        <v>304.87930065212504</v>
      </c>
      <c r="Q6" s="9"/>
    </row>
    <row r="7" spans="1:134">
      <c r="A7" s="12"/>
      <c r="B7" s="25">
        <v>312.41000000000003</v>
      </c>
      <c r="C7" s="20" t="s">
        <v>152</v>
      </c>
      <c r="D7" s="46">
        <v>0</v>
      </c>
      <c r="E7" s="46">
        <v>486109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486109</v>
      </c>
      <c r="P7" s="47">
        <f t="shared" si="1"/>
        <v>27.32791769732404</v>
      </c>
      <c r="Q7" s="9"/>
    </row>
    <row r="8" spans="1:134">
      <c r="A8" s="12"/>
      <c r="B8" s="25">
        <v>312.63</v>
      </c>
      <c r="C8" s="20" t="s">
        <v>153</v>
      </c>
      <c r="D8" s="46">
        <v>0</v>
      </c>
      <c r="E8" s="46">
        <v>2855464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2855464</v>
      </c>
      <c r="P8" s="47">
        <f t="shared" si="1"/>
        <v>160.52754666067011</v>
      </c>
      <c r="Q8" s="9"/>
    </row>
    <row r="9" spans="1:134">
      <c r="A9" s="12"/>
      <c r="B9" s="25">
        <v>314.10000000000002</v>
      </c>
      <c r="C9" s="20" t="s">
        <v>13</v>
      </c>
      <c r="D9" s="46">
        <v>2001486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2001486</v>
      </c>
      <c r="P9" s="47">
        <f t="shared" si="1"/>
        <v>112.51888913874522</v>
      </c>
      <c r="Q9" s="9"/>
    </row>
    <row r="10" spans="1:134">
      <c r="A10" s="12"/>
      <c r="B10" s="25">
        <v>314.39999999999998</v>
      </c>
      <c r="C10" s="20" t="s">
        <v>134</v>
      </c>
      <c r="D10" s="46">
        <v>29601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29601</v>
      </c>
      <c r="P10" s="47">
        <f t="shared" si="1"/>
        <v>1.6640993928491117</v>
      </c>
      <c r="Q10" s="9"/>
    </row>
    <row r="11" spans="1:134">
      <c r="A11" s="12"/>
      <c r="B11" s="25">
        <v>315.10000000000002</v>
      </c>
      <c r="C11" s="20" t="s">
        <v>154</v>
      </c>
      <c r="D11" s="46">
        <v>630568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630568</v>
      </c>
      <c r="P11" s="47">
        <f t="shared" si="1"/>
        <v>35.449066786597704</v>
      </c>
      <c r="Q11" s="9"/>
    </row>
    <row r="12" spans="1:134">
      <c r="A12" s="12"/>
      <c r="B12" s="25">
        <v>316</v>
      </c>
      <c r="C12" s="20" t="s">
        <v>101</v>
      </c>
      <c r="D12" s="46">
        <v>100588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100588</v>
      </c>
      <c r="P12" s="47">
        <f t="shared" si="1"/>
        <v>5.6548234765010124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SUM(D14:D20)</f>
        <v>2774866</v>
      </c>
      <c r="E13" s="32">
        <f t="shared" si="3"/>
        <v>2097051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4871917</v>
      </c>
      <c r="P13" s="45">
        <f t="shared" si="1"/>
        <v>273.88784573870026</v>
      </c>
      <c r="Q13" s="10"/>
    </row>
    <row r="14" spans="1:134">
      <c r="A14" s="12"/>
      <c r="B14" s="25">
        <v>322</v>
      </c>
      <c r="C14" s="20" t="s">
        <v>155</v>
      </c>
      <c r="D14" s="46">
        <v>1196335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1196335</v>
      </c>
      <c r="P14" s="47">
        <f t="shared" si="1"/>
        <v>67.255172026085006</v>
      </c>
      <c r="Q14" s="9"/>
    </row>
    <row r="15" spans="1:134">
      <c r="A15" s="12"/>
      <c r="B15" s="25">
        <v>322.89999999999998</v>
      </c>
      <c r="C15" s="20" t="s">
        <v>156</v>
      </c>
      <c r="D15" s="46">
        <v>28062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0" si="4">SUM(D15:N15)</f>
        <v>28062</v>
      </c>
      <c r="P15" s="47">
        <f t="shared" si="1"/>
        <v>1.5775803912750168</v>
      </c>
      <c r="Q15" s="9"/>
    </row>
    <row r="16" spans="1:134">
      <c r="A16" s="12"/>
      <c r="B16" s="25">
        <v>323.10000000000002</v>
      </c>
      <c r="C16" s="20" t="s">
        <v>18</v>
      </c>
      <c r="D16" s="46">
        <v>1546234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1546234</v>
      </c>
      <c r="P16" s="47">
        <f t="shared" si="1"/>
        <v>86.925680233865521</v>
      </c>
      <c r="Q16" s="9"/>
    </row>
    <row r="17" spans="1:17">
      <c r="A17" s="12"/>
      <c r="B17" s="25">
        <v>323.39999999999998</v>
      </c>
      <c r="C17" s="20" t="s">
        <v>71</v>
      </c>
      <c r="D17" s="46">
        <v>4235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4235</v>
      </c>
      <c r="P17" s="47">
        <f t="shared" si="1"/>
        <v>0.23808185293456263</v>
      </c>
      <c r="Q17" s="9"/>
    </row>
    <row r="18" spans="1:17">
      <c r="A18" s="12"/>
      <c r="B18" s="25">
        <v>324.11</v>
      </c>
      <c r="C18" s="20" t="s">
        <v>102</v>
      </c>
      <c r="D18" s="46">
        <v>0</v>
      </c>
      <c r="E18" s="46">
        <v>139170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139170</v>
      </c>
      <c r="P18" s="47">
        <f t="shared" si="1"/>
        <v>7.8238138070609402</v>
      </c>
      <c r="Q18" s="9"/>
    </row>
    <row r="19" spans="1:17">
      <c r="A19" s="12"/>
      <c r="B19" s="25">
        <v>324.31</v>
      </c>
      <c r="C19" s="20" t="s">
        <v>103</v>
      </c>
      <c r="D19" s="46">
        <v>0</v>
      </c>
      <c r="E19" s="46">
        <v>1666245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1666245</v>
      </c>
      <c r="P19" s="47">
        <f t="shared" si="1"/>
        <v>93.672419608724979</v>
      </c>
      <c r="Q19" s="9"/>
    </row>
    <row r="20" spans="1:17">
      <c r="A20" s="12"/>
      <c r="B20" s="25">
        <v>324.61</v>
      </c>
      <c r="C20" s="20" t="s">
        <v>104</v>
      </c>
      <c r="D20" s="46">
        <v>0</v>
      </c>
      <c r="E20" s="46">
        <v>291636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291636</v>
      </c>
      <c r="P20" s="47">
        <f t="shared" si="1"/>
        <v>16.395097818754216</v>
      </c>
      <c r="Q20" s="9"/>
    </row>
    <row r="21" spans="1:17" ht="15.75">
      <c r="A21" s="29" t="s">
        <v>157</v>
      </c>
      <c r="B21" s="30"/>
      <c r="C21" s="31"/>
      <c r="D21" s="32">
        <f t="shared" ref="D21:N21" si="5">SUM(D22:D34)</f>
        <v>1991821</v>
      </c>
      <c r="E21" s="32">
        <f t="shared" si="5"/>
        <v>6357572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2132769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>SUM(D21:N21)</f>
        <v>10482162</v>
      </c>
      <c r="P21" s="45">
        <f t="shared" si="1"/>
        <v>589.28277490442997</v>
      </c>
      <c r="Q21" s="10"/>
    </row>
    <row r="22" spans="1:17">
      <c r="A22" s="12"/>
      <c r="B22" s="25">
        <v>331.1</v>
      </c>
      <c r="C22" s="20" t="s">
        <v>23</v>
      </c>
      <c r="D22" s="46">
        <v>0</v>
      </c>
      <c r="E22" s="46">
        <v>4121024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4121024</v>
      </c>
      <c r="P22" s="47">
        <f t="shared" si="1"/>
        <v>231.67438722734428</v>
      </c>
      <c r="Q22" s="9"/>
    </row>
    <row r="23" spans="1:17">
      <c r="A23" s="12"/>
      <c r="B23" s="25">
        <v>331.41</v>
      </c>
      <c r="C23" s="20" t="s">
        <v>124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262204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1" si="6">SUM(D23:N23)</f>
        <v>262204</v>
      </c>
      <c r="P23" s="47">
        <f t="shared" si="1"/>
        <v>14.740499212952553</v>
      </c>
      <c r="Q23" s="9"/>
    </row>
    <row r="24" spans="1:17">
      <c r="A24" s="12"/>
      <c r="B24" s="25">
        <v>331.62</v>
      </c>
      <c r="C24" s="20" t="s">
        <v>143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69000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69000</v>
      </c>
      <c r="P24" s="47">
        <f t="shared" si="1"/>
        <v>3.8790195637508433</v>
      </c>
      <c r="Q24" s="9"/>
    </row>
    <row r="25" spans="1:17">
      <c r="A25" s="12"/>
      <c r="B25" s="25">
        <v>334.1</v>
      </c>
      <c r="C25" s="20" t="s">
        <v>91</v>
      </c>
      <c r="D25" s="46">
        <v>1900</v>
      </c>
      <c r="E25" s="46">
        <v>1959744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1961644</v>
      </c>
      <c r="P25" s="47">
        <f t="shared" si="1"/>
        <v>110.27906453789072</v>
      </c>
      <c r="Q25" s="9"/>
    </row>
    <row r="26" spans="1:17">
      <c r="A26" s="12"/>
      <c r="B26" s="25">
        <v>334.41</v>
      </c>
      <c r="C26" s="20" t="s">
        <v>26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1263914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1263914</v>
      </c>
      <c r="P26" s="47">
        <f t="shared" si="1"/>
        <v>71.054306273892507</v>
      </c>
      <c r="Q26" s="9"/>
    </row>
    <row r="27" spans="1:17">
      <c r="A27" s="12"/>
      <c r="B27" s="25">
        <v>334.5</v>
      </c>
      <c r="C27" s="20" t="s">
        <v>136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537651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537651</v>
      </c>
      <c r="P27" s="47">
        <f t="shared" si="1"/>
        <v>30.225489093771081</v>
      </c>
      <c r="Q27" s="9"/>
    </row>
    <row r="28" spans="1:17">
      <c r="A28" s="12"/>
      <c r="B28" s="25">
        <v>335.14</v>
      </c>
      <c r="C28" s="20" t="s">
        <v>106</v>
      </c>
      <c r="D28" s="46">
        <v>133373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133373</v>
      </c>
      <c r="P28" s="47">
        <f t="shared" si="1"/>
        <v>7.4979199460310317</v>
      </c>
      <c r="Q28" s="9"/>
    </row>
    <row r="29" spans="1:17">
      <c r="A29" s="12"/>
      <c r="B29" s="25">
        <v>335.15</v>
      </c>
      <c r="C29" s="20" t="s">
        <v>107</v>
      </c>
      <c r="D29" s="46">
        <v>15094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15094</v>
      </c>
      <c r="P29" s="47">
        <f t="shared" si="1"/>
        <v>0.84854958398920621</v>
      </c>
      <c r="Q29" s="9"/>
    </row>
    <row r="30" spans="1:17">
      <c r="A30" s="12"/>
      <c r="B30" s="25">
        <v>335.18</v>
      </c>
      <c r="C30" s="20" t="s">
        <v>158</v>
      </c>
      <c r="D30" s="46">
        <v>1332415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1332415</v>
      </c>
      <c r="P30" s="47">
        <f t="shared" si="1"/>
        <v>74.905273217899705</v>
      </c>
      <c r="Q30" s="9"/>
    </row>
    <row r="31" spans="1:17">
      <c r="A31" s="12"/>
      <c r="B31" s="25">
        <v>335.19</v>
      </c>
      <c r="C31" s="20" t="s">
        <v>144</v>
      </c>
      <c r="D31" s="46">
        <v>509039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509039</v>
      </c>
      <c r="P31" s="47">
        <f t="shared" si="1"/>
        <v>28.616988981335734</v>
      </c>
      <c r="Q31" s="9"/>
    </row>
    <row r="32" spans="1:17">
      <c r="A32" s="12"/>
      <c r="B32" s="25">
        <v>335.48</v>
      </c>
      <c r="C32" s="20" t="s">
        <v>32</v>
      </c>
      <c r="D32" s="46">
        <v>0</v>
      </c>
      <c r="E32" s="46">
        <v>169680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169680</v>
      </c>
      <c r="P32" s="47">
        <f t="shared" si="1"/>
        <v>9.5390150663368569</v>
      </c>
      <c r="Q32" s="9"/>
    </row>
    <row r="33" spans="1:17">
      <c r="A33" s="12"/>
      <c r="B33" s="25">
        <v>335.9</v>
      </c>
      <c r="C33" s="20" t="s">
        <v>126</v>
      </c>
      <c r="D33" s="46">
        <v>0</v>
      </c>
      <c r="E33" s="46">
        <v>22124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22124</v>
      </c>
      <c r="P33" s="47">
        <f t="shared" si="1"/>
        <v>1.2437598380930965</v>
      </c>
      <c r="Q33" s="9"/>
    </row>
    <row r="34" spans="1:17">
      <c r="A34" s="12"/>
      <c r="B34" s="25">
        <v>337.3</v>
      </c>
      <c r="C34" s="20" t="s">
        <v>137</v>
      </c>
      <c r="D34" s="46">
        <v>0</v>
      </c>
      <c r="E34" s="46">
        <v>85000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85000</v>
      </c>
      <c r="P34" s="47">
        <f t="shared" si="1"/>
        <v>4.7785023611423432</v>
      </c>
      <c r="Q34" s="9"/>
    </row>
    <row r="35" spans="1:17" ht="15.75">
      <c r="A35" s="29" t="s">
        <v>39</v>
      </c>
      <c r="B35" s="30"/>
      <c r="C35" s="31"/>
      <c r="D35" s="32">
        <f t="shared" ref="D35:N35" si="7">SUM(D36:D44)</f>
        <v>1894497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15924580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2">
        <f>SUM(D35:N35)</f>
        <v>17819077</v>
      </c>
      <c r="P35" s="45">
        <f t="shared" si="1"/>
        <v>1001.7470766809084</v>
      </c>
      <c r="Q35" s="10"/>
    </row>
    <row r="36" spans="1:17">
      <c r="A36" s="12"/>
      <c r="B36" s="25">
        <v>341.2</v>
      </c>
      <c r="C36" s="20" t="s">
        <v>145</v>
      </c>
      <c r="D36" s="46">
        <v>49996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4" si="8">SUM(D36:N36)</f>
        <v>49996</v>
      </c>
      <c r="P36" s="47">
        <f t="shared" si="1"/>
        <v>2.8106588711490894</v>
      </c>
      <c r="Q36" s="9"/>
    </row>
    <row r="37" spans="1:17">
      <c r="A37" s="12"/>
      <c r="B37" s="25">
        <v>341.3</v>
      </c>
      <c r="C37" s="20" t="s">
        <v>146</v>
      </c>
      <c r="D37" s="46">
        <v>1808314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1808314</v>
      </c>
      <c r="P37" s="47">
        <f t="shared" ref="P37:P56" si="9">(O37/P$58)</f>
        <v>101.6592084551383</v>
      </c>
      <c r="Q37" s="9"/>
    </row>
    <row r="38" spans="1:17">
      <c r="A38" s="12"/>
      <c r="B38" s="25">
        <v>342.5</v>
      </c>
      <c r="C38" s="20" t="s">
        <v>43</v>
      </c>
      <c r="D38" s="46">
        <v>27972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27972</v>
      </c>
      <c r="P38" s="47">
        <f t="shared" si="9"/>
        <v>1.5725208005396898</v>
      </c>
      <c r="Q38" s="9"/>
    </row>
    <row r="39" spans="1:17">
      <c r="A39" s="12"/>
      <c r="B39" s="25">
        <v>342.9</v>
      </c>
      <c r="C39" s="20" t="s">
        <v>44</v>
      </c>
      <c r="D39" s="46">
        <v>7601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7601</v>
      </c>
      <c r="P39" s="47">
        <f t="shared" si="9"/>
        <v>0.42731054643579941</v>
      </c>
      <c r="Q39" s="9"/>
    </row>
    <row r="40" spans="1:17">
      <c r="A40" s="12"/>
      <c r="B40" s="25">
        <v>343.4</v>
      </c>
      <c r="C40" s="20" t="s">
        <v>45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1816606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1816606</v>
      </c>
      <c r="P40" s="47">
        <f t="shared" si="9"/>
        <v>102.12536541488645</v>
      </c>
      <c r="Q40" s="9"/>
    </row>
    <row r="41" spans="1:17">
      <c r="A41" s="12"/>
      <c r="B41" s="25">
        <v>343.6</v>
      </c>
      <c r="C41" s="20" t="s">
        <v>46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12438454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12438454</v>
      </c>
      <c r="P41" s="47">
        <f t="shared" si="9"/>
        <v>699.26096244659323</v>
      </c>
      <c r="Q41" s="9"/>
    </row>
    <row r="42" spans="1:17">
      <c r="A42" s="12"/>
      <c r="B42" s="25">
        <v>344.1</v>
      </c>
      <c r="C42" s="20" t="s">
        <v>109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1669520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1669520</v>
      </c>
      <c r="P42" s="47">
        <f t="shared" si="9"/>
        <v>93.856532493816061</v>
      </c>
      <c r="Q42" s="9"/>
    </row>
    <row r="43" spans="1:17">
      <c r="A43" s="12"/>
      <c r="B43" s="25">
        <v>347.1</v>
      </c>
      <c r="C43" s="20" t="s">
        <v>48</v>
      </c>
      <c r="D43" s="46">
        <v>443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443</v>
      </c>
      <c r="P43" s="47">
        <f t="shared" si="9"/>
        <v>2.4904429952777155E-2</v>
      </c>
      <c r="Q43" s="9"/>
    </row>
    <row r="44" spans="1:17">
      <c r="A44" s="12"/>
      <c r="B44" s="25">
        <v>349</v>
      </c>
      <c r="C44" s="20" t="s">
        <v>159</v>
      </c>
      <c r="D44" s="46">
        <v>171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171</v>
      </c>
      <c r="P44" s="47">
        <f t="shared" si="9"/>
        <v>9.6132223971216544E-3</v>
      </c>
      <c r="Q44" s="9"/>
    </row>
    <row r="45" spans="1:17" ht="15.75">
      <c r="A45" s="29" t="s">
        <v>40</v>
      </c>
      <c r="B45" s="30"/>
      <c r="C45" s="31"/>
      <c r="D45" s="32">
        <f t="shared" ref="D45:N45" si="10">SUM(D46:D47)</f>
        <v>81436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si="10"/>
        <v>0</v>
      </c>
      <c r="O45" s="32">
        <f t="shared" ref="O45:O56" si="11">SUM(D45:N45)</f>
        <v>81436</v>
      </c>
      <c r="P45" s="45">
        <f t="shared" si="9"/>
        <v>4.5781425680233863</v>
      </c>
      <c r="Q45" s="10"/>
    </row>
    <row r="46" spans="1:17">
      <c r="A46" s="13"/>
      <c r="B46" s="39">
        <v>351.1</v>
      </c>
      <c r="C46" s="21" t="s">
        <v>51</v>
      </c>
      <c r="D46" s="46">
        <v>68305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68305</v>
      </c>
      <c r="P46" s="47">
        <f t="shared" si="9"/>
        <v>3.8399482797391502</v>
      </c>
      <c r="Q46" s="9"/>
    </row>
    <row r="47" spans="1:17">
      <c r="A47" s="13"/>
      <c r="B47" s="39">
        <v>351.2</v>
      </c>
      <c r="C47" s="21" t="s">
        <v>115</v>
      </c>
      <c r="D47" s="46">
        <v>13131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13131</v>
      </c>
      <c r="P47" s="47">
        <f t="shared" si="9"/>
        <v>0.73819428828423661</v>
      </c>
      <c r="Q47" s="9"/>
    </row>
    <row r="48" spans="1:17" ht="15.75">
      <c r="A48" s="29" t="s">
        <v>4</v>
      </c>
      <c r="B48" s="30"/>
      <c r="C48" s="31"/>
      <c r="D48" s="32">
        <f t="shared" ref="D48:N48" si="12">SUM(D49:D53)</f>
        <v>290531</v>
      </c>
      <c r="E48" s="32">
        <f t="shared" si="12"/>
        <v>42947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591112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2"/>
        <v>0</v>
      </c>
      <c r="O48" s="32">
        <f t="shared" si="11"/>
        <v>924590</v>
      </c>
      <c r="P48" s="45">
        <f t="shared" si="9"/>
        <v>51.978299977512933</v>
      </c>
      <c r="Q48" s="10"/>
    </row>
    <row r="49" spans="1:120">
      <c r="A49" s="12"/>
      <c r="B49" s="25">
        <v>361.1</v>
      </c>
      <c r="C49" s="20" t="s">
        <v>54</v>
      </c>
      <c r="D49" s="46">
        <v>15293</v>
      </c>
      <c r="E49" s="46">
        <v>22101</v>
      </c>
      <c r="F49" s="46">
        <v>0</v>
      </c>
      <c r="G49" s="46">
        <v>0</v>
      </c>
      <c r="H49" s="46">
        <v>0</v>
      </c>
      <c r="I49" s="46">
        <v>14374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51768</v>
      </c>
      <c r="P49" s="47">
        <f t="shared" si="9"/>
        <v>2.9102765909601978</v>
      </c>
      <c r="Q49" s="9"/>
    </row>
    <row r="50" spans="1:120">
      <c r="A50" s="12"/>
      <c r="B50" s="25">
        <v>362</v>
      </c>
      <c r="C50" s="20" t="s">
        <v>55</v>
      </c>
      <c r="D50" s="46">
        <v>24583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24583</v>
      </c>
      <c r="P50" s="47">
        <f t="shared" si="9"/>
        <v>1.3819991005172025</v>
      </c>
      <c r="Q50" s="9"/>
    </row>
    <row r="51" spans="1:120">
      <c r="A51" s="12"/>
      <c r="B51" s="25">
        <v>364</v>
      </c>
      <c r="C51" s="20" t="s">
        <v>110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121311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121311</v>
      </c>
      <c r="P51" s="47">
        <f t="shared" si="9"/>
        <v>6.819822352147515</v>
      </c>
      <c r="Q51" s="9"/>
    </row>
    <row r="52" spans="1:120">
      <c r="A52" s="12"/>
      <c r="B52" s="25">
        <v>366</v>
      </c>
      <c r="C52" s="20" t="s">
        <v>58</v>
      </c>
      <c r="D52" s="46">
        <v>12722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12722</v>
      </c>
      <c r="P52" s="47">
        <f t="shared" si="9"/>
        <v>0.71520125927591638</v>
      </c>
      <c r="Q52" s="9"/>
    </row>
    <row r="53" spans="1:120">
      <c r="A53" s="12"/>
      <c r="B53" s="25">
        <v>369.9</v>
      </c>
      <c r="C53" s="20" t="s">
        <v>59</v>
      </c>
      <c r="D53" s="46">
        <v>237933</v>
      </c>
      <c r="E53" s="46">
        <v>20846</v>
      </c>
      <c r="F53" s="46">
        <v>0</v>
      </c>
      <c r="G53" s="46">
        <v>0</v>
      </c>
      <c r="H53" s="46">
        <v>0</v>
      </c>
      <c r="I53" s="46">
        <v>455427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714206</v>
      </c>
      <c r="P53" s="47">
        <f t="shared" si="9"/>
        <v>40.151000674612099</v>
      </c>
      <c r="Q53" s="9"/>
    </row>
    <row r="54" spans="1:120" ht="15.75">
      <c r="A54" s="29" t="s">
        <v>41</v>
      </c>
      <c r="B54" s="30"/>
      <c r="C54" s="31"/>
      <c r="D54" s="32">
        <f t="shared" ref="D54:N54" si="13">SUM(D55:D55)</f>
        <v>0</v>
      </c>
      <c r="E54" s="32">
        <f t="shared" si="13"/>
        <v>0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18740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3"/>
        <v>0</v>
      </c>
      <c r="O54" s="32">
        <f t="shared" si="11"/>
        <v>18740</v>
      </c>
      <c r="P54" s="45">
        <f t="shared" si="9"/>
        <v>1.0535192264447943</v>
      </c>
      <c r="Q54" s="9"/>
    </row>
    <row r="55" spans="1:120" ht="15.75" thickBot="1">
      <c r="A55" s="12"/>
      <c r="B55" s="25">
        <v>381</v>
      </c>
      <c r="C55" s="20" t="s">
        <v>60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18740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1"/>
        <v>18740</v>
      </c>
      <c r="P55" s="47">
        <f t="shared" si="9"/>
        <v>1.0535192264447943</v>
      </c>
      <c r="Q55" s="9"/>
    </row>
    <row r="56" spans="1:120" ht="16.5" thickBot="1">
      <c r="A56" s="14" t="s">
        <v>49</v>
      </c>
      <c r="B56" s="23"/>
      <c r="C56" s="22"/>
      <c r="D56" s="15">
        <f t="shared" ref="D56:N56" si="14">SUM(D5,D13,D21,D35,D45,D48,D54)</f>
        <v>14789957</v>
      </c>
      <c r="E56" s="15">
        <f t="shared" si="14"/>
        <v>12267773</v>
      </c>
      <c r="F56" s="15">
        <f t="shared" si="14"/>
        <v>0</v>
      </c>
      <c r="G56" s="15">
        <f t="shared" si="14"/>
        <v>0</v>
      </c>
      <c r="H56" s="15">
        <f t="shared" si="14"/>
        <v>0</v>
      </c>
      <c r="I56" s="15">
        <f t="shared" si="14"/>
        <v>18667201</v>
      </c>
      <c r="J56" s="15">
        <f t="shared" si="14"/>
        <v>0</v>
      </c>
      <c r="K56" s="15">
        <f t="shared" si="14"/>
        <v>0</v>
      </c>
      <c r="L56" s="15">
        <f t="shared" si="14"/>
        <v>0</v>
      </c>
      <c r="M56" s="15">
        <f t="shared" si="14"/>
        <v>0</v>
      </c>
      <c r="N56" s="15">
        <f t="shared" si="14"/>
        <v>0</v>
      </c>
      <c r="O56" s="15">
        <f t="shared" si="11"/>
        <v>45724931</v>
      </c>
      <c r="P56" s="38">
        <f t="shared" si="9"/>
        <v>2570.5493029008321</v>
      </c>
      <c r="Q56" s="6"/>
      <c r="R56" s="2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</row>
    <row r="57" spans="1:120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9"/>
    </row>
    <row r="58" spans="1:120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8" t="s">
        <v>147</v>
      </c>
      <c r="N58" s="48"/>
      <c r="O58" s="48"/>
      <c r="P58" s="43">
        <v>17788</v>
      </c>
    </row>
    <row r="59" spans="1:120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1"/>
    </row>
    <row r="60" spans="1:120" ht="15.75" customHeight="1" thickBot="1">
      <c r="A60" s="52" t="s">
        <v>79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4"/>
    </row>
  </sheetData>
  <mergeCells count="10">
    <mergeCell ref="M58:O58"/>
    <mergeCell ref="A59:P59"/>
    <mergeCell ref="A60:P6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7378477</v>
      </c>
      <c r="E5" s="27">
        <f t="shared" si="0"/>
        <v>3322164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10700641</v>
      </c>
      <c r="O5" s="33">
        <f t="shared" ref="O5:O47" si="1">(N5/O$49)</f>
        <v>626.06137374210152</v>
      </c>
      <c r="P5" s="6"/>
    </row>
    <row r="6" spans="1:133">
      <c r="A6" s="12"/>
      <c r="B6" s="25">
        <v>311</v>
      </c>
      <c r="C6" s="20" t="s">
        <v>3</v>
      </c>
      <c r="D6" s="46">
        <v>4617383</v>
      </c>
      <c r="E6" s="46">
        <v>315410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4932793</v>
      </c>
      <c r="O6" s="47">
        <f t="shared" si="1"/>
        <v>288.60244558857943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344350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344350</v>
      </c>
      <c r="O7" s="47">
        <f t="shared" si="1"/>
        <v>20.146852328574774</v>
      </c>
      <c r="P7" s="9"/>
    </row>
    <row r="8" spans="1:133">
      <c r="A8" s="12"/>
      <c r="B8" s="25">
        <v>312.60000000000002</v>
      </c>
      <c r="C8" s="20" t="s">
        <v>140</v>
      </c>
      <c r="D8" s="46">
        <v>0</v>
      </c>
      <c r="E8" s="46">
        <v>2662404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2662404</v>
      </c>
      <c r="O8" s="47">
        <f t="shared" si="1"/>
        <v>155.76901474373977</v>
      </c>
      <c r="P8" s="9"/>
    </row>
    <row r="9" spans="1:133">
      <c r="A9" s="12"/>
      <c r="B9" s="25">
        <v>314.10000000000002</v>
      </c>
      <c r="C9" s="20" t="s">
        <v>13</v>
      </c>
      <c r="D9" s="46">
        <v>2081576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2081576</v>
      </c>
      <c r="O9" s="47">
        <f t="shared" si="1"/>
        <v>121.78656681488415</v>
      </c>
      <c r="P9" s="9"/>
    </row>
    <row r="10" spans="1:133">
      <c r="A10" s="12"/>
      <c r="B10" s="25">
        <v>314.39999999999998</v>
      </c>
      <c r="C10" s="20" t="s">
        <v>134</v>
      </c>
      <c r="D10" s="46">
        <v>29408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29408</v>
      </c>
      <c r="O10" s="47">
        <f t="shared" si="1"/>
        <v>1.7205710273812309</v>
      </c>
      <c r="P10" s="9"/>
    </row>
    <row r="11" spans="1:133">
      <c r="A11" s="12"/>
      <c r="B11" s="25">
        <v>315</v>
      </c>
      <c r="C11" s="20" t="s">
        <v>100</v>
      </c>
      <c r="D11" s="46">
        <v>546294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546294</v>
      </c>
      <c r="O11" s="47">
        <f t="shared" si="1"/>
        <v>31.961970512520477</v>
      </c>
      <c r="P11" s="9"/>
    </row>
    <row r="12" spans="1:133">
      <c r="A12" s="12"/>
      <c r="B12" s="25">
        <v>316</v>
      </c>
      <c r="C12" s="20" t="s">
        <v>101</v>
      </c>
      <c r="D12" s="46">
        <v>103816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103816</v>
      </c>
      <c r="O12" s="47">
        <f t="shared" si="1"/>
        <v>6.0739527264217177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2591870</v>
      </c>
      <c r="E13" s="32">
        <f t="shared" si="3"/>
        <v>1621329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1" si="4">SUM(D13:M13)</f>
        <v>4213199</v>
      </c>
      <c r="O13" s="45">
        <f t="shared" si="1"/>
        <v>246.5012286449801</v>
      </c>
      <c r="P13" s="10"/>
    </row>
    <row r="14" spans="1:133">
      <c r="A14" s="12"/>
      <c r="B14" s="25">
        <v>322</v>
      </c>
      <c r="C14" s="20" t="s">
        <v>0</v>
      </c>
      <c r="D14" s="46">
        <v>833954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833954</v>
      </c>
      <c r="O14" s="47">
        <f t="shared" si="1"/>
        <v>48.792066463842737</v>
      </c>
      <c r="P14" s="9"/>
    </row>
    <row r="15" spans="1:133">
      <c r="A15" s="12"/>
      <c r="B15" s="25">
        <v>323.10000000000002</v>
      </c>
      <c r="C15" s="20" t="s">
        <v>18</v>
      </c>
      <c r="D15" s="46">
        <v>1630722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1630722</v>
      </c>
      <c r="O15" s="47">
        <f t="shared" si="1"/>
        <v>95.408495202433883</v>
      </c>
      <c r="P15" s="9"/>
    </row>
    <row r="16" spans="1:133">
      <c r="A16" s="12"/>
      <c r="B16" s="25">
        <v>323.39999999999998</v>
      </c>
      <c r="C16" s="20" t="s">
        <v>71</v>
      </c>
      <c r="D16" s="46">
        <v>3028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3028</v>
      </c>
      <c r="O16" s="47">
        <f t="shared" si="1"/>
        <v>0.1771589047507606</v>
      </c>
      <c r="P16" s="9"/>
    </row>
    <row r="17" spans="1:16">
      <c r="A17" s="12"/>
      <c r="B17" s="25">
        <v>324.11</v>
      </c>
      <c r="C17" s="20" t="s">
        <v>102</v>
      </c>
      <c r="D17" s="46">
        <v>0</v>
      </c>
      <c r="E17" s="46">
        <v>206399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206399</v>
      </c>
      <c r="O17" s="47">
        <f t="shared" si="1"/>
        <v>12.075766440439972</v>
      </c>
      <c r="P17" s="9"/>
    </row>
    <row r="18" spans="1:16">
      <c r="A18" s="12"/>
      <c r="B18" s="25">
        <v>324.31</v>
      </c>
      <c r="C18" s="20" t="s">
        <v>103</v>
      </c>
      <c r="D18" s="46">
        <v>0</v>
      </c>
      <c r="E18" s="46">
        <v>1105385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1105385</v>
      </c>
      <c r="O18" s="47">
        <f t="shared" si="1"/>
        <v>64.672653873157032</v>
      </c>
      <c r="P18" s="9"/>
    </row>
    <row r="19" spans="1:16">
      <c r="A19" s="12"/>
      <c r="B19" s="25">
        <v>324.61</v>
      </c>
      <c r="C19" s="20" t="s">
        <v>104</v>
      </c>
      <c r="D19" s="46">
        <v>0</v>
      </c>
      <c r="E19" s="46">
        <v>309545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309545</v>
      </c>
      <c r="O19" s="47">
        <f t="shared" si="1"/>
        <v>18.110519541305873</v>
      </c>
      <c r="P19" s="9"/>
    </row>
    <row r="20" spans="1:16">
      <c r="A20" s="12"/>
      <c r="B20" s="25">
        <v>329</v>
      </c>
      <c r="C20" s="20" t="s">
        <v>22</v>
      </c>
      <c r="D20" s="46">
        <v>124166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124166</v>
      </c>
      <c r="O20" s="47">
        <f t="shared" si="1"/>
        <v>7.2645682190498482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SUM(D22:D30)</f>
        <v>1749327</v>
      </c>
      <c r="E21" s="32">
        <f t="shared" si="5"/>
        <v>165632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2856178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4771137</v>
      </c>
      <c r="O21" s="45">
        <f t="shared" si="1"/>
        <v>279.14445354551839</v>
      </c>
      <c r="P21" s="10"/>
    </row>
    <row r="22" spans="1:16">
      <c r="A22" s="12"/>
      <c r="B22" s="25">
        <v>334.41</v>
      </c>
      <c r="C22" s="20" t="s">
        <v>26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236111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9" si="6">SUM(D22:M22)</f>
        <v>236111</v>
      </c>
      <c r="O22" s="47">
        <f t="shared" si="1"/>
        <v>13.814123566580857</v>
      </c>
      <c r="P22" s="9"/>
    </row>
    <row r="23" spans="1:16">
      <c r="A23" s="12"/>
      <c r="B23" s="25">
        <v>334.5</v>
      </c>
      <c r="C23" s="20" t="s">
        <v>136</v>
      </c>
      <c r="D23" s="46">
        <v>16890</v>
      </c>
      <c r="E23" s="46">
        <v>0</v>
      </c>
      <c r="F23" s="46">
        <v>0</v>
      </c>
      <c r="G23" s="46">
        <v>0</v>
      </c>
      <c r="H23" s="46">
        <v>0</v>
      </c>
      <c r="I23" s="46">
        <v>1716452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1733342</v>
      </c>
      <c r="O23" s="47">
        <f t="shared" si="1"/>
        <v>101.41247367189328</v>
      </c>
      <c r="P23" s="9"/>
    </row>
    <row r="24" spans="1:16">
      <c r="A24" s="12"/>
      <c r="B24" s="25">
        <v>335.12</v>
      </c>
      <c r="C24" s="20" t="s">
        <v>105</v>
      </c>
      <c r="D24" s="46">
        <v>415870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415870</v>
      </c>
      <c r="O24" s="47">
        <f t="shared" si="1"/>
        <v>24.33126608939855</v>
      </c>
      <c r="P24" s="9"/>
    </row>
    <row r="25" spans="1:16">
      <c r="A25" s="12"/>
      <c r="B25" s="25">
        <v>335.14</v>
      </c>
      <c r="C25" s="20" t="s">
        <v>106</v>
      </c>
      <c r="D25" s="46">
        <v>131807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131807</v>
      </c>
      <c r="O25" s="47">
        <f t="shared" si="1"/>
        <v>7.7116194710975892</v>
      </c>
      <c r="P25" s="9"/>
    </row>
    <row r="26" spans="1:16">
      <c r="A26" s="12"/>
      <c r="B26" s="25">
        <v>335.15</v>
      </c>
      <c r="C26" s="20" t="s">
        <v>107</v>
      </c>
      <c r="D26" s="46">
        <v>15323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15323</v>
      </c>
      <c r="O26" s="47">
        <f t="shared" si="1"/>
        <v>0.89650128715188393</v>
      </c>
      <c r="P26" s="9"/>
    </row>
    <row r="27" spans="1:16">
      <c r="A27" s="12"/>
      <c r="B27" s="25">
        <v>335.18</v>
      </c>
      <c r="C27" s="20" t="s">
        <v>108</v>
      </c>
      <c r="D27" s="46">
        <v>1169437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1169437</v>
      </c>
      <c r="O27" s="47">
        <f t="shared" si="1"/>
        <v>68.420138076293</v>
      </c>
      <c r="P27" s="9"/>
    </row>
    <row r="28" spans="1:16">
      <c r="A28" s="12"/>
      <c r="B28" s="25">
        <v>335.49</v>
      </c>
      <c r="C28" s="20" t="s">
        <v>32</v>
      </c>
      <c r="D28" s="46">
        <v>0</v>
      </c>
      <c r="E28" s="46">
        <v>141743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141743</v>
      </c>
      <c r="O28" s="47">
        <f t="shared" si="1"/>
        <v>8.2929440673999526</v>
      </c>
      <c r="P28" s="9"/>
    </row>
    <row r="29" spans="1:16">
      <c r="A29" s="12"/>
      <c r="B29" s="25">
        <v>335.9</v>
      </c>
      <c r="C29" s="20" t="s">
        <v>126</v>
      </c>
      <c r="D29" s="46">
        <v>0</v>
      </c>
      <c r="E29" s="46">
        <v>23889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23889</v>
      </c>
      <c r="O29" s="47">
        <f t="shared" si="1"/>
        <v>1.397671425228177</v>
      </c>
      <c r="P29" s="9"/>
    </row>
    <row r="30" spans="1:16">
      <c r="A30" s="12"/>
      <c r="B30" s="25">
        <v>337.3</v>
      </c>
      <c r="C30" s="20" t="s">
        <v>137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903615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903615</v>
      </c>
      <c r="O30" s="47">
        <f t="shared" si="1"/>
        <v>52.867715890475075</v>
      </c>
      <c r="P30" s="9"/>
    </row>
    <row r="31" spans="1:16" ht="15.75">
      <c r="A31" s="29" t="s">
        <v>39</v>
      </c>
      <c r="B31" s="30"/>
      <c r="C31" s="31"/>
      <c r="D31" s="32">
        <f t="shared" ref="D31:M31" si="7">SUM(D32:D38)</f>
        <v>1871282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13770721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15642003</v>
      </c>
      <c r="O31" s="45">
        <f t="shared" si="1"/>
        <v>915.16516498946874</v>
      </c>
      <c r="P31" s="10"/>
    </row>
    <row r="32" spans="1:16">
      <c r="A32" s="12"/>
      <c r="B32" s="25">
        <v>342.5</v>
      </c>
      <c r="C32" s="20" t="s">
        <v>43</v>
      </c>
      <c r="D32" s="46">
        <v>9945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8">SUM(D32:M32)</f>
        <v>9945</v>
      </c>
      <c r="O32" s="47">
        <f t="shared" si="1"/>
        <v>0.58185115843669555</v>
      </c>
      <c r="P32" s="9"/>
    </row>
    <row r="33" spans="1:119">
      <c r="A33" s="12"/>
      <c r="B33" s="25">
        <v>342.9</v>
      </c>
      <c r="C33" s="20" t="s">
        <v>44</v>
      </c>
      <c r="D33" s="46">
        <v>6152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6152</v>
      </c>
      <c r="O33" s="47">
        <f t="shared" si="1"/>
        <v>0.35993447226772757</v>
      </c>
      <c r="P33" s="9"/>
    </row>
    <row r="34" spans="1:119">
      <c r="A34" s="12"/>
      <c r="B34" s="25">
        <v>343.4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1680077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1680077</v>
      </c>
      <c r="O34" s="47">
        <f t="shared" si="1"/>
        <v>98.29610344020594</v>
      </c>
      <c r="P34" s="9"/>
    </row>
    <row r="35" spans="1:119">
      <c r="A35" s="12"/>
      <c r="B35" s="25">
        <v>343.6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10622318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10622318</v>
      </c>
      <c r="O35" s="47">
        <f t="shared" si="1"/>
        <v>621.47893751462675</v>
      </c>
      <c r="P35" s="9"/>
    </row>
    <row r="36" spans="1:119">
      <c r="A36" s="12"/>
      <c r="B36" s="25">
        <v>344.1</v>
      </c>
      <c r="C36" s="20" t="s">
        <v>109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1468326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1468326</v>
      </c>
      <c r="O36" s="47">
        <f t="shared" si="1"/>
        <v>85.907208050549968</v>
      </c>
      <c r="P36" s="9"/>
    </row>
    <row r="37" spans="1:119">
      <c r="A37" s="12"/>
      <c r="B37" s="25">
        <v>347.1</v>
      </c>
      <c r="C37" s="20" t="s">
        <v>48</v>
      </c>
      <c r="D37" s="46">
        <v>2042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2042</v>
      </c>
      <c r="O37" s="47">
        <f t="shared" si="1"/>
        <v>0.11947109758951556</v>
      </c>
      <c r="P37" s="9"/>
    </row>
    <row r="38" spans="1:119">
      <c r="A38" s="12"/>
      <c r="B38" s="25">
        <v>349</v>
      </c>
      <c r="C38" s="20" t="s">
        <v>1</v>
      </c>
      <c r="D38" s="46">
        <v>1853143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1853143</v>
      </c>
      <c r="O38" s="47">
        <f t="shared" si="1"/>
        <v>108.42165925579218</v>
      </c>
      <c r="P38" s="9"/>
    </row>
    <row r="39" spans="1:119" ht="15.75">
      <c r="A39" s="29" t="s">
        <v>40</v>
      </c>
      <c r="B39" s="30"/>
      <c r="C39" s="31"/>
      <c r="D39" s="32">
        <f t="shared" ref="D39:M39" si="9">SUM(D40:D40)</f>
        <v>49471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7" si="10">SUM(D39:M39)</f>
        <v>49471</v>
      </c>
      <c r="O39" s="45">
        <f t="shared" si="1"/>
        <v>2.8943950386145567</v>
      </c>
      <c r="P39" s="10"/>
    </row>
    <row r="40" spans="1:119">
      <c r="A40" s="13"/>
      <c r="B40" s="39">
        <v>351.1</v>
      </c>
      <c r="C40" s="21" t="s">
        <v>51</v>
      </c>
      <c r="D40" s="46">
        <v>49471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49471</v>
      </c>
      <c r="O40" s="47">
        <f t="shared" si="1"/>
        <v>2.8943950386145567</v>
      </c>
      <c r="P40" s="9"/>
    </row>
    <row r="41" spans="1:119" ht="15.75">
      <c r="A41" s="29" t="s">
        <v>4</v>
      </c>
      <c r="B41" s="30"/>
      <c r="C41" s="31"/>
      <c r="D41" s="32">
        <f t="shared" ref="D41:M41" si="11">SUM(D42:D46)</f>
        <v>303436</v>
      </c>
      <c r="E41" s="32">
        <f t="shared" si="11"/>
        <v>176685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2222757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2702878</v>
      </c>
      <c r="O41" s="45">
        <f t="shared" si="1"/>
        <v>158.13702316873392</v>
      </c>
      <c r="P41" s="10"/>
    </row>
    <row r="42" spans="1:119">
      <c r="A42" s="12"/>
      <c r="B42" s="25">
        <v>361.1</v>
      </c>
      <c r="C42" s="20" t="s">
        <v>54</v>
      </c>
      <c r="D42" s="46">
        <v>79384</v>
      </c>
      <c r="E42" s="46">
        <v>176685</v>
      </c>
      <c r="F42" s="46">
        <v>0</v>
      </c>
      <c r="G42" s="46">
        <v>0</v>
      </c>
      <c r="H42" s="46">
        <v>0</v>
      </c>
      <c r="I42" s="46">
        <v>65955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322024</v>
      </c>
      <c r="O42" s="47">
        <f t="shared" si="1"/>
        <v>18.840627194008892</v>
      </c>
      <c r="P42" s="9"/>
    </row>
    <row r="43" spans="1:119">
      <c r="A43" s="12"/>
      <c r="B43" s="25">
        <v>362</v>
      </c>
      <c r="C43" s="20" t="s">
        <v>55</v>
      </c>
      <c r="D43" s="46">
        <v>20056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20056</v>
      </c>
      <c r="O43" s="47">
        <f t="shared" si="1"/>
        <v>1.173414462906623</v>
      </c>
      <c r="P43" s="9"/>
    </row>
    <row r="44" spans="1:119">
      <c r="A44" s="12"/>
      <c r="B44" s="25">
        <v>364</v>
      </c>
      <c r="C44" s="20" t="s">
        <v>110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24224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24224</v>
      </c>
      <c r="O44" s="47">
        <f t="shared" si="1"/>
        <v>1.4172712380060848</v>
      </c>
      <c r="P44" s="9"/>
    </row>
    <row r="45" spans="1:119">
      <c r="A45" s="12"/>
      <c r="B45" s="25">
        <v>366</v>
      </c>
      <c r="C45" s="20" t="s">
        <v>58</v>
      </c>
      <c r="D45" s="46">
        <v>16384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16384</v>
      </c>
      <c r="O45" s="47">
        <f t="shared" si="1"/>
        <v>0.95857711209922769</v>
      </c>
      <c r="P45" s="9"/>
    </row>
    <row r="46" spans="1:119" ht="15.75" thickBot="1">
      <c r="A46" s="12"/>
      <c r="B46" s="25">
        <v>369.9</v>
      </c>
      <c r="C46" s="20" t="s">
        <v>59</v>
      </c>
      <c r="D46" s="46">
        <v>187612</v>
      </c>
      <c r="E46" s="46">
        <v>0</v>
      </c>
      <c r="F46" s="46">
        <v>0</v>
      </c>
      <c r="G46" s="46">
        <v>0</v>
      </c>
      <c r="H46" s="46">
        <v>0</v>
      </c>
      <c r="I46" s="46">
        <v>2132578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2320190</v>
      </c>
      <c r="O46" s="47">
        <f t="shared" si="1"/>
        <v>135.74713316171309</v>
      </c>
      <c r="P46" s="9"/>
    </row>
    <row r="47" spans="1:119" ht="16.5" thickBot="1">
      <c r="A47" s="14" t="s">
        <v>49</v>
      </c>
      <c r="B47" s="23"/>
      <c r="C47" s="22"/>
      <c r="D47" s="15">
        <f>SUM(D5,D13,D21,D31,D39,D41)</f>
        <v>13943863</v>
      </c>
      <c r="E47" s="15">
        <f t="shared" ref="E47:M47" si="12">SUM(E5,E13,E21,E31,E39,E41)</f>
        <v>5285810</v>
      </c>
      <c r="F47" s="15">
        <f t="shared" si="12"/>
        <v>0</v>
      </c>
      <c r="G47" s="15">
        <f t="shared" si="12"/>
        <v>0</v>
      </c>
      <c r="H47" s="15">
        <f t="shared" si="12"/>
        <v>0</v>
      </c>
      <c r="I47" s="15">
        <f t="shared" si="12"/>
        <v>18849656</v>
      </c>
      <c r="J47" s="15">
        <f t="shared" si="12"/>
        <v>0</v>
      </c>
      <c r="K47" s="15">
        <f t="shared" si="12"/>
        <v>0</v>
      </c>
      <c r="L47" s="15">
        <f t="shared" si="12"/>
        <v>0</v>
      </c>
      <c r="M47" s="15">
        <f t="shared" si="12"/>
        <v>0</v>
      </c>
      <c r="N47" s="15">
        <f t="shared" si="10"/>
        <v>38079329</v>
      </c>
      <c r="O47" s="38">
        <f t="shared" si="1"/>
        <v>2227.9036391294171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141</v>
      </c>
      <c r="M49" s="48"/>
      <c r="N49" s="48"/>
      <c r="O49" s="43">
        <v>17092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79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6523297</v>
      </c>
      <c r="E5" s="27">
        <f t="shared" si="0"/>
        <v>2480575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9003872</v>
      </c>
      <c r="O5" s="33">
        <f t="shared" ref="O5:O36" si="1">(N5/O$55)</f>
        <v>540.12429514097175</v>
      </c>
      <c r="P5" s="6"/>
    </row>
    <row r="6" spans="1:133">
      <c r="A6" s="12"/>
      <c r="B6" s="25">
        <v>311</v>
      </c>
      <c r="C6" s="20" t="s">
        <v>3</v>
      </c>
      <c r="D6" s="46">
        <v>4231788</v>
      </c>
      <c r="E6" s="46">
        <v>196749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4428537</v>
      </c>
      <c r="O6" s="47">
        <f t="shared" si="1"/>
        <v>265.65908818236352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2096471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2096471</v>
      </c>
      <c r="O7" s="47">
        <f t="shared" si="1"/>
        <v>125.7631073785243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187355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187355</v>
      </c>
      <c r="O8" s="47">
        <f t="shared" si="1"/>
        <v>11.239052189562088</v>
      </c>
      <c r="P8" s="9"/>
    </row>
    <row r="9" spans="1:133">
      <c r="A9" s="12"/>
      <c r="B9" s="25">
        <v>314.10000000000002</v>
      </c>
      <c r="C9" s="20" t="s">
        <v>13</v>
      </c>
      <c r="D9" s="46">
        <v>1755048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1755048</v>
      </c>
      <c r="O9" s="47">
        <f t="shared" si="1"/>
        <v>105.28182363527294</v>
      </c>
      <c r="P9" s="9"/>
    </row>
    <row r="10" spans="1:133">
      <c r="A10" s="12"/>
      <c r="B10" s="25">
        <v>314.39999999999998</v>
      </c>
      <c r="C10" s="20" t="s">
        <v>134</v>
      </c>
      <c r="D10" s="46">
        <v>34428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34428</v>
      </c>
      <c r="O10" s="47">
        <f t="shared" si="1"/>
        <v>2.0652669466106777</v>
      </c>
      <c r="P10" s="9"/>
    </row>
    <row r="11" spans="1:133">
      <c r="A11" s="12"/>
      <c r="B11" s="25">
        <v>315</v>
      </c>
      <c r="C11" s="20" t="s">
        <v>100</v>
      </c>
      <c r="D11" s="46">
        <v>414603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414603</v>
      </c>
      <c r="O11" s="47">
        <f t="shared" si="1"/>
        <v>24.87120575884823</v>
      </c>
      <c r="P11" s="9"/>
    </row>
    <row r="12" spans="1:133">
      <c r="A12" s="12"/>
      <c r="B12" s="25">
        <v>316</v>
      </c>
      <c r="C12" s="20" t="s">
        <v>101</v>
      </c>
      <c r="D12" s="46">
        <v>87430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87430</v>
      </c>
      <c r="O12" s="47">
        <f t="shared" si="1"/>
        <v>5.2447510497900423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2146258</v>
      </c>
      <c r="E13" s="32">
        <f t="shared" si="3"/>
        <v>986072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3132330</v>
      </c>
      <c r="O13" s="45">
        <f t="shared" si="1"/>
        <v>187.9022195560888</v>
      </c>
      <c r="P13" s="10"/>
    </row>
    <row r="14" spans="1:133">
      <c r="A14" s="12"/>
      <c r="B14" s="25">
        <v>322</v>
      </c>
      <c r="C14" s="20" t="s">
        <v>0</v>
      </c>
      <c r="D14" s="46">
        <v>579506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579506</v>
      </c>
      <c r="O14" s="47">
        <f t="shared" si="1"/>
        <v>34.763407318536295</v>
      </c>
      <c r="P14" s="9"/>
    </row>
    <row r="15" spans="1:133">
      <c r="A15" s="12"/>
      <c r="B15" s="25">
        <v>323.10000000000002</v>
      </c>
      <c r="C15" s="20" t="s">
        <v>18</v>
      </c>
      <c r="D15" s="46">
        <v>1513773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1513773</v>
      </c>
      <c r="O15" s="47">
        <f t="shared" si="1"/>
        <v>90.808218356328737</v>
      </c>
      <c r="P15" s="9"/>
    </row>
    <row r="16" spans="1:133">
      <c r="A16" s="12"/>
      <c r="B16" s="25">
        <v>323.39999999999998</v>
      </c>
      <c r="C16" s="20" t="s">
        <v>71</v>
      </c>
      <c r="D16" s="46">
        <v>2463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2463</v>
      </c>
      <c r="O16" s="47">
        <f t="shared" si="1"/>
        <v>0.14775044991001798</v>
      </c>
      <c r="P16" s="9"/>
    </row>
    <row r="17" spans="1:16">
      <c r="A17" s="12"/>
      <c r="B17" s="25">
        <v>324.11</v>
      </c>
      <c r="C17" s="20" t="s">
        <v>102</v>
      </c>
      <c r="D17" s="46">
        <v>0</v>
      </c>
      <c r="E17" s="46">
        <v>95442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95442</v>
      </c>
      <c r="O17" s="47">
        <f t="shared" si="1"/>
        <v>5.7253749250149966</v>
      </c>
      <c r="P17" s="9"/>
    </row>
    <row r="18" spans="1:16">
      <c r="A18" s="12"/>
      <c r="B18" s="25">
        <v>324.31</v>
      </c>
      <c r="C18" s="20" t="s">
        <v>103</v>
      </c>
      <c r="D18" s="46">
        <v>0</v>
      </c>
      <c r="E18" s="46">
        <v>759270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759270</v>
      </c>
      <c r="O18" s="47">
        <f t="shared" si="1"/>
        <v>45.547090581883623</v>
      </c>
      <c r="P18" s="9"/>
    </row>
    <row r="19" spans="1:16">
      <c r="A19" s="12"/>
      <c r="B19" s="25">
        <v>324.61</v>
      </c>
      <c r="C19" s="20" t="s">
        <v>104</v>
      </c>
      <c r="D19" s="46">
        <v>0</v>
      </c>
      <c r="E19" s="46">
        <v>131360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131360</v>
      </c>
      <c r="O19" s="47">
        <f t="shared" si="1"/>
        <v>7.8800239952009594</v>
      </c>
      <c r="P19" s="9"/>
    </row>
    <row r="20" spans="1:16">
      <c r="A20" s="12"/>
      <c r="B20" s="25">
        <v>329</v>
      </c>
      <c r="C20" s="20" t="s">
        <v>22</v>
      </c>
      <c r="D20" s="46">
        <v>50516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50516</v>
      </c>
      <c r="O20" s="47">
        <f t="shared" si="1"/>
        <v>3.030353929214157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SUM(D22:D34)</f>
        <v>2836621</v>
      </c>
      <c r="E21" s="32">
        <f t="shared" si="5"/>
        <v>174718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4003219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7014558</v>
      </c>
      <c r="O21" s="45">
        <f t="shared" si="1"/>
        <v>420.78932213557289</v>
      </c>
      <c r="P21" s="10"/>
    </row>
    <row r="22" spans="1:16">
      <c r="A22" s="12"/>
      <c r="B22" s="25">
        <v>331.39</v>
      </c>
      <c r="C22" s="20" t="s">
        <v>135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283442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283442</v>
      </c>
      <c r="O22" s="47">
        <f t="shared" si="1"/>
        <v>17.003119376124776</v>
      </c>
      <c r="P22" s="9"/>
    </row>
    <row r="23" spans="1:16">
      <c r="A23" s="12"/>
      <c r="B23" s="25">
        <v>331.41</v>
      </c>
      <c r="C23" s="20" t="s">
        <v>124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1304665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1304665</v>
      </c>
      <c r="O23" s="47">
        <f t="shared" si="1"/>
        <v>78.264247150569886</v>
      </c>
      <c r="P23" s="9"/>
    </row>
    <row r="24" spans="1:16">
      <c r="A24" s="12"/>
      <c r="B24" s="25">
        <v>331.5</v>
      </c>
      <c r="C24" s="20" t="s">
        <v>84</v>
      </c>
      <c r="D24" s="46">
        <v>113582</v>
      </c>
      <c r="E24" s="46">
        <v>0</v>
      </c>
      <c r="F24" s="46">
        <v>0</v>
      </c>
      <c r="G24" s="46">
        <v>0</v>
      </c>
      <c r="H24" s="46">
        <v>0</v>
      </c>
      <c r="I24" s="46">
        <v>90748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204330</v>
      </c>
      <c r="O24" s="47">
        <f t="shared" si="1"/>
        <v>12.257348530293941</v>
      </c>
      <c r="P24" s="9"/>
    </row>
    <row r="25" spans="1:16">
      <c r="A25" s="12"/>
      <c r="B25" s="25">
        <v>334.1</v>
      </c>
      <c r="C25" s="20" t="s">
        <v>91</v>
      </c>
      <c r="D25" s="46">
        <v>1035583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1035583</v>
      </c>
      <c r="O25" s="47">
        <f t="shared" si="1"/>
        <v>62.122555488902222</v>
      </c>
      <c r="P25" s="9"/>
    </row>
    <row r="26" spans="1:16">
      <c r="A26" s="12"/>
      <c r="B26" s="25">
        <v>334.41</v>
      </c>
      <c r="C26" s="20" t="s">
        <v>26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785487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785487</v>
      </c>
      <c r="O26" s="47">
        <f t="shared" si="1"/>
        <v>47.11979604079184</v>
      </c>
      <c r="P26" s="9"/>
    </row>
    <row r="27" spans="1:16">
      <c r="A27" s="12"/>
      <c r="B27" s="25">
        <v>334.5</v>
      </c>
      <c r="C27" s="20" t="s">
        <v>136</v>
      </c>
      <c r="D27" s="46">
        <v>128815</v>
      </c>
      <c r="E27" s="46">
        <v>0</v>
      </c>
      <c r="F27" s="46">
        <v>0</v>
      </c>
      <c r="G27" s="46">
        <v>0</v>
      </c>
      <c r="H27" s="46">
        <v>0</v>
      </c>
      <c r="I27" s="46">
        <v>91305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220120</v>
      </c>
      <c r="O27" s="47">
        <f t="shared" si="1"/>
        <v>13.204559088182364</v>
      </c>
      <c r="P27" s="9"/>
    </row>
    <row r="28" spans="1:16">
      <c r="A28" s="12"/>
      <c r="B28" s="25">
        <v>335.12</v>
      </c>
      <c r="C28" s="20" t="s">
        <v>105</v>
      </c>
      <c r="D28" s="46">
        <v>438816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438816</v>
      </c>
      <c r="O28" s="47">
        <f t="shared" si="1"/>
        <v>26.323695260947812</v>
      </c>
      <c r="P28" s="9"/>
    </row>
    <row r="29" spans="1:16">
      <c r="A29" s="12"/>
      <c r="B29" s="25">
        <v>335.14</v>
      </c>
      <c r="C29" s="20" t="s">
        <v>106</v>
      </c>
      <c r="D29" s="46">
        <v>134553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134553</v>
      </c>
      <c r="O29" s="47">
        <f t="shared" si="1"/>
        <v>8.0715656868626269</v>
      </c>
      <c r="P29" s="9"/>
    </row>
    <row r="30" spans="1:16">
      <c r="A30" s="12"/>
      <c r="B30" s="25">
        <v>335.15</v>
      </c>
      <c r="C30" s="20" t="s">
        <v>107</v>
      </c>
      <c r="D30" s="46">
        <v>1778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1778</v>
      </c>
      <c r="O30" s="47">
        <f t="shared" si="1"/>
        <v>0.10665866826634673</v>
      </c>
      <c r="P30" s="9"/>
    </row>
    <row r="31" spans="1:16">
      <c r="A31" s="12"/>
      <c r="B31" s="25">
        <v>335.18</v>
      </c>
      <c r="C31" s="20" t="s">
        <v>108</v>
      </c>
      <c r="D31" s="46">
        <v>983494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983494</v>
      </c>
      <c r="O31" s="47">
        <f t="shared" si="1"/>
        <v>58.997840431913616</v>
      </c>
      <c r="P31" s="9"/>
    </row>
    <row r="32" spans="1:16">
      <c r="A32" s="12"/>
      <c r="B32" s="25">
        <v>335.49</v>
      </c>
      <c r="C32" s="20" t="s">
        <v>32</v>
      </c>
      <c r="D32" s="46">
        <v>0</v>
      </c>
      <c r="E32" s="46">
        <v>18234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18234</v>
      </c>
      <c r="O32" s="47">
        <f t="shared" si="1"/>
        <v>1.0938212357528494</v>
      </c>
      <c r="P32" s="9"/>
    </row>
    <row r="33" spans="1:16">
      <c r="A33" s="12"/>
      <c r="B33" s="25">
        <v>335.9</v>
      </c>
      <c r="C33" s="20" t="s">
        <v>126</v>
      </c>
      <c r="D33" s="46">
        <v>0</v>
      </c>
      <c r="E33" s="46">
        <v>156484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156484</v>
      </c>
      <c r="O33" s="47">
        <f t="shared" si="1"/>
        <v>9.3871625674865022</v>
      </c>
      <c r="P33" s="9"/>
    </row>
    <row r="34" spans="1:16">
      <c r="A34" s="12"/>
      <c r="B34" s="25">
        <v>337.3</v>
      </c>
      <c r="C34" s="20" t="s">
        <v>137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1447572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1447572</v>
      </c>
      <c r="O34" s="47">
        <f t="shared" si="1"/>
        <v>86.836952609478104</v>
      </c>
      <c r="P34" s="9"/>
    </row>
    <row r="35" spans="1:16" ht="15.75">
      <c r="A35" s="29" t="s">
        <v>39</v>
      </c>
      <c r="B35" s="30"/>
      <c r="C35" s="31"/>
      <c r="D35" s="32">
        <f t="shared" ref="D35:M35" si="7">SUM(D36:D42)</f>
        <v>2209077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13896757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16105834</v>
      </c>
      <c r="O35" s="45">
        <f t="shared" si="1"/>
        <v>966.15680863827231</v>
      </c>
      <c r="P35" s="10"/>
    </row>
    <row r="36" spans="1:16">
      <c r="A36" s="12"/>
      <c r="B36" s="25">
        <v>342.5</v>
      </c>
      <c r="C36" s="20" t="s">
        <v>43</v>
      </c>
      <c r="D36" s="46">
        <v>3711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8">SUM(D36:M36)</f>
        <v>3711</v>
      </c>
      <c r="O36" s="47">
        <f t="shared" si="1"/>
        <v>0.22261547690461908</v>
      </c>
      <c r="P36" s="9"/>
    </row>
    <row r="37" spans="1:16">
      <c r="A37" s="12"/>
      <c r="B37" s="25">
        <v>342.9</v>
      </c>
      <c r="C37" s="20" t="s">
        <v>44</v>
      </c>
      <c r="D37" s="46">
        <v>15982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15982</v>
      </c>
      <c r="O37" s="47">
        <f t="shared" ref="O37:O53" si="9">(N37/O$55)</f>
        <v>0.95872825434913023</v>
      </c>
      <c r="P37" s="9"/>
    </row>
    <row r="38" spans="1:16">
      <c r="A38" s="12"/>
      <c r="B38" s="25">
        <v>343.4</v>
      </c>
      <c r="C38" s="20" t="s">
        <v>45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1847900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1847900</v>
      </c>
      <c r="O38" s="47">
        <f t="shared" si="9"/>
        <v>110.85182963407318</v>
      </c>
      <c r="P38" s="9"/>
    </row>
    <row r="39" spans="1:16">
      <c r="A39" s="12"/>
      <c r="B39" s="25">
        <v>343.6</v>
      </c>
      <c r="C39" s="20" t="s">
        <v>46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10716232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10716232</v>
      </c>
      <c r="O39" s="47">
        <f t="shared" si="9"/>
        <v>642.845350929814</v>
      </c>
      <c r="P39" s="9"/>
    </row>
    <row r="40" spans="1:16">
      <c r="A40" s="12"/>
      <c r="B40" s="25">
        <v>344.1</v>
      </c>
      <c r="C40" s="20" t="s">
        <v>109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1332625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1332625</v>
      </c>
      <c r="O40" s="47">
        <f t="shared" si="9"/>
        <v>79.941511697660474</v>
      </c>
      <c r="P40" s="9"/>
    </row>
    <row r="41" spans="1:16">
      <c r="A41" s="12"/>
      <c r="B41" s="25">
        <v>347.1</v>
      </c>
      <c r="C41" s="20" t="s">
        <v>48</v>
      </c>
      <c r="D41" s="46">
        <v>3739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3739</v>
      </c>
      <c r="O41" s="47">
        <f t="shared" si="9"/>
        <v>0.22429514097180564</v>
      </c>
      <c r="P41" s="9"/>
    </row>
    <row r="42" spans="1:16">
      <c r="A42" s="12"/>
      <c r="B42" s="25">
        <v>349</v>
      </c>
      <c r="C42" s="20" t="s">
        <v>1</v>
      </c>
      <c r="D42" s="46">
        <v>2185645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2185645</v>
      </c>
      <c r="O42" s="47">
        <f t="shared" si="9"/>
        <v>131.11247750449911</v>
      </c>
      <c r="P42" s="9"/>
    </row>
    <row r="43" spans="1:16" ht="15.75">
      <c r="A43" s="29" t="s">
        <v>40</v>
      </c>
      <c r="B43" s="30"/>
      <c r="C43" s="31"/>
      <c r="D43" s="32">
        <f t="shared" ref="D43:M43" si="10">SUM(D44:D44)</f>
        <v>66134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53" si="11">SUM(D43:M43)</f>
        <v>66134</v>
      </c>
      <c r="O43" s="45">
        <f t="shared" si="9"/>
        <v>3.967246550689862</v>
      </c>
      <c r="P43" s="10"/>
    </row>
    <row r="44" spans="1:16">
      <c r="A44" s="13"/>
      <c r="B44" s="39">
        <v>351.1</v>
      </c>
      <c r="C44" s="21" t="s">
        <v>51</v>
      </c>
      <c r="D44" s="46">
        <v>66134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66134</v>
      </c>
      <c r="O44" s="47">
        <f t="shared" si="9"/>
        <v>3.967246550689862</v>
      </c>
      <c r="P44" s="9"/>
    </row>
    <row r="45" spans="1:16" ht="15.75">
      <c r="A45" s="29" t="s">
        <v>4</v>
      </c>
      <c r="B45" s="30"/>
      <c r="C45" s="31"/>
      <c r="D45" s="32">
        <f t="shared" ref="D45:M45" si="12">SUM(D46:D50)</f>
        <v>729470</v>
      </c>
      <c r="E45" s="32">
        <f t="shared" si="12"/>
        <v>123389</v>
      </c>
      <c r="F45" s="32">
        <f t="shared" si="12"/>
        <v>0</v>
      </c>
      <c r="G45" s="32">
        <f t="shared" si="12"/>
        <v>0</v>
      </c>
      <c r="H45" s="32">
        <f t="shared" si="12"/>
        <v>0</v>
      </c>
      <c r="I45" s="32">
        <f t="shared" si="12"/>
        <v>1038695</v>
      </c>
      <c r="J45" s="32">
        <f t="shared" si="12"/>
        <v>0</v>
      </c>
      <c r="K45" s="32">
        <f t="shared" si="12"/>
        <v>0</v>
      </c>
      <c r="L45" s="32">
        <f t="shared" si="12"/>
        <v>0</v>
      </c>
      <c r="M45" s="32">
        <f t="shared" si="12"/>
        <v>0</v>
      </c>
      <c r="N45" s="32">
        <f t="shared" si="11"/>
        <v>1891554</v>
      </c>
      <c r="O45" s="45">
        <f t="shared" si="9"/>
        <v>113.47054589082184</v>
      </c>
      <c r="P45" s="10"/>
    </row>
    <row r="46" spans="1:16">
      <c r="A46" s="12"/>
      <c r="B46" s="25">
        <v>361.1</v>
      </c>
      <c r="C46" s="20" t="s">
        <v>54</v>
      </c>
      <c r="D46" s="46">
        <v>296465</v>
      </c>
      <c r="E46" s="46">
        <v>123389</v>
      </c>
      <c r="F46" s="46">
        <v>0</v>
      </c>
      <c r="G46" s="46">
        <v>0</v>
      </c>
      <c r="H46" s="46">
        <v>0</v>
      </c>
      <c r="I46" s="46">
        <v>53490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473344</v>
      </c>
      <c r="O46" s="47">
        <f t="shared" si="9"/>
        <v>28.39496100779844</v>
      </c>
      <c r="P46" s="9"/>
    </row>
    <row r="47" spans="1:16">
      <c r="A47" s="12"/>
      <c r="B47" s="25">
        <v>362</v>
      </c>
      <c r="C47" s="20" t="s">
        <v>55</v>
      </c>
      <c r="D47" s="46">
        <v>26699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26699</v>
      </c>
      <c r="O47" s="47">
        <f t="shared" si="9"/>
        <v>1.6016196760647869</v>
      </c>
      <c r="P47" s="9"/>
    </row>
    <row r="48" spans="1:16">
      <c r="A48" s="12"/>
      <c r="B48" s="25">
        <v>364</v>
      </c>
      <c r="C48" s="20" t="s">
        <v>110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25335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25335</v>
      </c>
      <c r="O48" s="47">
        <f t="shared" si="9"/>
        <v>1.5197960407918416</v>
      </c>
      <c r="P48" s="9"/>
    </row>
    <row r="49" spans="1:119">
      <c r="A49" s="12"/>
      <c r="B49" s="25">
        <v>366</v>
      </c>
      <c r="C49" s="20" t="s">
        <v>58</v>
      </c>
      <c r="D49" s="46">
        <v>151195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151195</v>
      </c>
      <c r="O49" s="47">
        <f t="shared" si="9"/>
        <v>9.0698860227954405</v>
      </c>
      <c r="P49" s="9"/>
    </row>
    <row r="50" spans="1:119">
      <c r="A50" s="12"/>
      <c r="B50" s="25">
        <v>369.9</v>
      </c>
      <c r="C50" s="20" t="s">
        <v>59</v>
      </c>
      <c r="D50" s="46">
        <v>255111</v>
      </c>
      <c r="E50" s="46">
        <v>0</v>
      </c>
      <c r="F50" s="46">
        <v>0</v>
      </c>
      <c r="G50" s="46">
        <v>0</v>
      </c>
      <c r="H50" s="46">
        <v>0</v>
      </c>
      <c r="I50" s="46">
        <v>959870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1214981</v>
      </c>
      <c r="O50" s="47">
        <f t="shared" si="9"/>
        <v>72.88428314337132</v>
      </c>
      <c r="P50" s="9"/>
    </row>
    <row r="51" spans="1:119" ht="15.75">
      <c r="A51" s="29" t="s">
        <v>41</v>
      </c>
      <c r="B51" s="30"/>
      <c r="C51" s="31"/>
      <c r="D51" s="32">
        <f t="shared" ref="D51:M51" si="13">SUM(D52:D52)</f>
        <v>1965576</v>
      </c>
      <c r="E51" s="32">
        <f t="shared" si="13"/>
        <v>519707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0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1"/>
        <v>2485283</v>
      </c>
      <c r="O51" s="45">
        <f t="shared" si="9"/>
        <v>149.0871625674865</v>
      </c>
      <c r="P51" s="9"/>
    </row>
    <row r="52" spans="1:119" ht="15.75" thickBot="1">
      <c r="A52" s="12"/>
      <c r="B52" s="25">
        <v>381</v>
      </c>
      <c r="C52" s="20" t="s">
        <v>60</v>
      </c>
      <c r="D52" s="46">
        <v>1965576</v>
      </c>
      <c r="E52" s="46">
        <v>519707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2485283</v>
      </c>
      <c r="O52" s="47">
        <f t="shared" si="9"/>
        <v>149.0871625674865</v>
      </c>
      <c r="P52" s="9"/>
    </row>
    <row r="53" spans="1:119" ht="16.5" thickBot="1">
      <c r="A53" s="14" t="s">
        <v>49</v>
      </c>
      <c r="B53" s="23"/>
      <c r="C53" s="22"/>
      <c r="D53" s="15">
        <f t="shared" ref="D53:M53" si="14">SUM(D5,D13,D21,D35,D43,D45,D51)</f>
        <v>16476433</v>
      </c>
      <c r="E53" s="15">
        <f t="shared" si="14"/>
        <v>4284461</v>
      </c>
      <c r="F53" s="15">
        <f t="shared" si="14"/>
        <v>0</v>
      </c>
      <c r="G53" s="15">
        <f t="shared" si="14"/>
        <v>0</v>
      </c>
      <c r="H53" s="15">
        <f t="shared" si="14"/>
        <v>0</v>
      </c>
      <c r="I53" s="15">
        <f t="shared" si="14"/>
        <v>18938671</v>
      </c>
      <c r="J53" s="15">
        <f t="shared" si="14"/>
        <v>0</v>
      </c>
      <c r="K53" s="15">
        <f t="shared" si="14"/>
        <v>0</v>
      </c>
      <c r="L53" s="15">
        <f t="shared" si="14"/>
        <v>0</v>
      </c>
      <c r="M53" s="15">
        <f t="shared" si="14"/>
        <v>0</v>
      </c>
      <c r="N53" s="15">
        <f t="shared" si="11"/>
        <v>39699565</v>
      </c>
      <c r="O53" s="38">
        <f t="shared" si="9"/>
        <v>2381.4976004799041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138</v>
      </c>
      <c r="M55" s="48"/>
      <c r="N55" s="48"/>
      <c r="O55" s="43">
        <v>16670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6236109</v>
      </c>
      <c r="E5" s="27">
        <f t="shared" si="0"/>
        <v>2422179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8658288</v>
      </c>
      <c r="O5" s="33">
        <f t="shared" ref="O5:O36" si="1">(N5/O$55)</f>
        <v>546.64360123745189</v>
      </c>
      <c r="P5" s="6"/>
    </row>
    <row r="6" spans="1:133">
      <c r="A6" s="12"/>
      <c r="B6" s="25">
        <v>311</v>
      </c>
      <c r="C6" s="20" t="s">
        <v>3</v>
      </c>
      <c r="D6" s="46">
        <v>3902287</v>
      </c>
      <c r="E6" s="46">
        <v>74134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3976421</v>
      </c>
      <c r="O6" s="47">
        <f t="shared" si="1"/>
        <v>251.05252856872278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2138886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2138886</v>
      </c>
      <c r="O7" s="47">
        <f t="shared" si="1"/>
        <v>135.03920702064525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209159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209159</v>
      </c>
      <c r="O8" s="47">
        <f t="shared" si="1"/>
        <v>13.205315992171222</v>
      </c>
      <c r="P8" s="9"/>
    </row>
    <row r="9" spans="1:133">
      <c r="A9" s="12"/>
      <c r="B9" s="25">
        <v>314.10000000000002</v>
      </c>
      <c r="C9" s="20" t="s">
        <v>13</v>
      </c>
      <c r="D9" s="46">
        <v>1513922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1513922</v>
      </c>
      <c r="O9" s="47">
        <f t="shared" si="1"/>
        <v>95.581918050381972</v>
      </c>
      <c r="P9" s="9"/>
    </row>
    <row r="10" spans="1:133">
      <c r="A10" s="12"/>
      <c r="B10" s="25">
        <v>314.8</v>
      </c>
      <c r="C10" s="20" t="s">
        <v>14</v>
      </c>
      <c r="D10" s="46">
        <v>37176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37176</v>
      </c>
      <c r="O10" s="47">
        <f t="shared" si="1"/>
        <v>2.3471178736031315</v>
      </c>
      <c r="P10" s="9"/>
    </row>
    <row r="11" spans="1:133">
      <c r="A11" s="12"/>
      <c r="B11" s="25">
        <v>315</v>
      </c>
      <c r="C11" s="20" t="s">
        <v>100</v>
      </c>
      <c r="D11" s="46">
        <v>485354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485354</v>
      </c>
      <c r="O11" s="47">
        <f t="shared" si="1"/>
        <v>30.642969884462403</v>
      </c>
      <c r="P11" s="9"/>
    </row>
    <row r="12" spans="1:133">
      <c r="A12" s="12"/>
      <c r="B12" s="25">
        <v>316</v>
      </c>
      <c r="C12" s="20" t="s">
        <v>101</v>
      </c>
      <c r="D12" s="46">
        <v>297370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297370</v>
      </c>
      <c r="O12" s="47">
        <f t="shared" si="1"/>
        <v>18.774543847465118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1864080</v>
      </c>
      <c r="E13" s="32">
        <f t="shared" si="3"/>
        <v>1078833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5" si="4">SUM(D13:M13)</f>
        <v>2942913</v>
      </c>
      <c r="O13" s="45">
        <f t="shared" si="1"/>
        <v>185.80169202601175</v>
      </c>
      <c r="P13" s="10"/>
    </row>
    <row r="14" spans="1:133">
      <c r="A14" s="12"/>
      <c r="B14" s="25">
        <v>322</v>
      </c>
      <c r="C14" s="20" t="s">
        <v>0</v>
      </c>
      <c r="D14" s="46">
        <v>531006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531006</v>
      </c>
      <c r="O14" s="47">
        <f t="shared" si="1"/>
        <v>33.525222551928785</v>
      </c>
      <c r="P14" s="9"/>
    </row>
    <row r="15" spans="1:133">
      <c r="A15" s="12"/>
      <c r="B15" s="25">
        <v>323.10000000000002</v>
      </c>
      <c r="C15" s="20" t="s">
        <v>18</v>
      </c>
      <c r="D15" s="46">
        <v>1292111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1292111</v>
      </c>
      <c r="O15" s="47">
        <f t="shared" si="1"/>
        <v>81.5778142559505</v>
      </c>
      <c r="P15" s="9"/>
    </row>
    <row r="16" spans="1:133">
      <c r="A16" s="12"/>
      <c r="B16" s="25">
        <v>323.39999999999998</v>
      </c>
      <c r="C16" s="20" t="s">
        <v>71</v>
      </c>
      <c r="D16" s="46">
        <v>3145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3145</v>
      </c>
      <c r="O16" s="47">
        <f t="shared" si="1"/>
        <v>0.19856051518403939</v>
      </c>
      <c r="P16" s="9"/>
    </row>
    <row r="17" spans="1:16">
      <c r="A17" s="12"/>
      <c r="B17" s="25">
        <v>324.11</v>
      </c>
      <c r="C17" s="20" t="s">
        <v>102</v>
      </c>
      <c r="D17" s="46">
        <v>0</v>
      </c>
      <c r="E17" s="46">
        <v>134724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134724</v>
      </c>
      <c r="O17" s="47">
        <f t="shared" si="1"/>
        <v>8.5058400151524722</v>
      </c>
      <c r="P17" s="9"/>
    </row>
    <row r="18" spans="1:16">
      <c r="A18" s="12"/>
      <c r="B18" s="25">
        <v>324.31</v>
      </c>
      <c r="C18" s="20" t="s">
        <v>103</v>
      </c>
      <c r="D18" s="46">
        <v>0</v>
      </c>
      <c r="E18" s="46">
        <v>814837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814837</v>
      </c>
      <c r="O18" s="47">
        <f t="shared" si="1"/>
        <v>51.444977586968875</v>
      </c>
      <c r="P18" s="9"/>
    </row>
    <row r="19" spans="1:16">
      <c r="A19" s="12"/>
      <c r="B19" s="25">
        <v>324.61</v>
      </c>
      <c r="C19" s="20" t="s">
        <v>104</v>
      </c>
      <c r="D19" s="46">
        <v>0</v>
      </c>
      <c r="E19" s="46">
        <v>129272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129272</v>
      </c>
      <c r="O19" s="47">
        <f t="shared" si="1"/>
        <v>8.1616263653008403</v>
      </c>
      <c r="P19" s="9"/>
    </row>
    <row r="20" spans="1:16">
      <c r="A20" s="12"/>
      <c r="B20" s="25">
        <v>329</v>
      </c>
      <c r="C20" s="20" t="s">
        <v>22</v>
      </c>
      <c r="D20" s="46">
        <v>37818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37818</v>
      </c>
      <c r="O20" s="47">
        <f t="shared" si="1"/>
        <v>2.3876507355262326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SUM(D22:D33)</f>
        <v>1607872</v>
      </c>
      <c r="E21" s="32">
        <f t="shared" si="5"/>
        <v>173569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3282165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5063606</v>
      </c>
      <c r="O21" s="45">
        <f t="shared" si="1"/>
        <v>319.69227855293894</v>
      </c>
      <c r="P21" s="10"/>
    </row>
    <row r="22" spans="1:16">
      <c r="A22" s="12"/>
      <c r="B22" s="25">
        <v>331.1</v>
      </c>
      <c r="C22" s="20" t="s">
        <v>23</v>
      </c>
      <c r="D22" s="46">
        <v>11896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11896</v>
      </c>
      <c r="O22" s="47">
        <f t="shared" si="1"/>
        <v>0.75105751625733952</v>
      </c>
      <c r="P22" s="9"/>
    </row>
    <row r="23" spans="1:16">
      <c r="A23" s="12"/>
      <c r="B23" s="25">
        <v>331.41</v>
      </c>
      <c r="C23" s="20" t="s">
        <v>124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1424937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1424937</v>
      </c>
      <c r="O23" s="47">
        <f t="shared" si="1"/>
        <v>89.963823473704153</v>
      </c>
      <c r="P23" s="9"/>
    </row>
    <row r="24" spans="1:16">
      <c r="A24" s="12"/>
      <c r="B24" s="25">
        <v>334.1</v>
      </c>
      <c r="C24" s="20" t="s">
        <v>91</v>
      </c>
      <c r="D24" s="46">
        <v>24018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24018</v>
      </c>
      <c r="O24" s="47">
        <f t="shared" si="1"/>
        <v>1.5163836100763937</v>
      </c>
      <c r="P24" s="9"/>
    </row>
    <row r="25" spans="1:16">
      <c r="A25" s="12"/>
      <c r="B25" s="25">
        <v>334.31</v>
      </c>
      <c r="C25" s="20" t="s">
        <v>125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474222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474222</v>
      </c>
      <c r="O25" s="47">
        <f t="shared" si="1"/>
        <v>29.940147736599531</v>
      </c>
      <c r="P25" s="9"/>
    </row>
    <row r="26" spans="1:16">
      <c r="A26" s="12"/>
      <c r="B26" s="25">
        <v>334.41</v>
      </c>
      <c r="C26" s="20" t="s">
        <v>26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1383006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1383006</v>
      </c>
      <c r="O26" s="47">
        <f t="shared" si="1"/>
        <v>87.3164972536145</v>
      </c>
      <c r="P26" s="9"/>
    </row>
    <row r="27" spans="1:16">
      <c r="A27" s="12"/>
      <c r="B27" s="25">
        <v>335.12</v>
      </c>
      <c r="C27" s="20" t="s">
        <v>105</v>
      </c>
      <c r="D27" s="46">
        <v>410347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410347</v>
      </c>
      <c r="O27" s="47">
        <f t="shared" si="1"/>
        <v>25.907380516446747</v>
      </c>
      <c r="P27" s="9"/>
    </row>
    <row r="28" spans="1:16">
      <c r="A28" s="12"/>
      <c r="B28" s="25">
        <v>335.14</v>
      </c>
      <c r="C28" s="20" t="s">
        <v>106</v>
      </c>
      <c r="D28" s="46">
        <v>128739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128739</v>
      </c>
      <c r="O28" s="47">
        <f t="shared" si="1"/>
        <v>8.1279752509628125</v>
      </c>
      <c r="P28" s="9"/>
    </row>
    <row r="29" spans="1:16">
      <c r="A29" s="12"/>
      <c r="B29" s="25">
        <v>335.15</v>
      </c>
      <c r="C29" s="20" t="s">
        <v>107</v>
      </c>
      <c r="D29" s="46">
        <v>15363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15363</v>
      </c>
      <c r="O29" s="47">
        <f t="shared" si="1"/>
        <v>0.96994759770187511</v>
      </c>
      <c r="P29" s="9"/>
    </row>
    <row r="30" spans="1:16">
      <c r="A30" s="12"/>
      <c r="B30" s="25">
        <v>335.18</v>
      </c>
      <c r="C30" s="20" t="s">
        <v>108</v>
      </c>
      <c r="D30" s="46">
        <v>1014957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1014957</v>
      </c>
      <c r="O30" s="47">
        <f t="shared" si="1"/>
        <v>64.079613611970458</v>
      </c>
      <c r="P30" s="9"/>
    </row>
    <row r="31" spans="1:16">
      <c r="A31" s="12"/>
      <c r="B31" s="25">
        <v>335.49</v>
      </c>
      <c r="C31" s="20" t="s">
        <v>32</v>
      </c>
      <c r="D31" s="46">
        <v>0</v>
      </c>
      <c r="E31" s="46">
        <v>24632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24632</v>
      </c>
      <c r="O31" s="47">
        <f t="shared" si="1"/>
        <v>1.5551486836290169</v>
      </c>
      <c r="P31" s="9"/>
    </row>
    <row r="32" spans="1:16">
      <c r="A32" s="12"/>
      <c r="B32" s="25">
        <v>335.9</v>
      </c>
      <c r="C32" s="20" t="s">
        <v>126</v>
      </c>
      <c r="D32" s="46">
        <v>0</v>
      </c>
      <c r="E32" s="46">
        <v>148937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148937</v>
      </c>
      <c r="O32" s="47">
        <f t="shared" si="1"/>
        <v>9.4031820190668611</v>
      </c>
      <c r="P32" s="9"/>
    </row>
    <row r="33" spans="1:16">
      <c r="A33" s="12"/>
      <c r="B33" s="25">
        <v>338</v>
      </c>
      <c r="C33" s="20" t="s">
        <v>34</v>
      </c>
      <c r="D33" s="46">
        <v>2552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2552</v>
      </c>
      <c r="O33" s="47">
        <f t="shared" si="1"/>
        <v>0.16112128290927458</v>
      </c>
      <c r="P33" s="9"/>
    </row>
    <row r="34" spans="1:16" ht="15.75">
      <c r="A34" s="29" t="s">
        <v>39</v>
      </c>
      <c r="B34" s="30"/>
      <c r="C34" s="31"/>
      <c r="D34" s="32">
        <f t="shared" ref="D34:M34" si="7">SUM(D35:D41)</f>
        <v>3161562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11841344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15002906</v>
      </c>
      <c r="O34" s="45">
        <f t="shared" si="1"/>
        <v>947.21295536334367</v>
      </c>
      <c r="P34" s="10"/>
    </row>
    <row r="35" spans="1:16">
      <c r="A35" s="12"/>
      <c r="B35" s="25">
        <v>342.5</v>
      </c>
      <c r="C35" s="20" t="s">
        <v>43</v>
      </c>
      <c r="D35" s="46">
        <v>8768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8">SUM(D35:M35)</f>
        <v>8768</v>
      </c>
      <c r="O35" s="47">
        <f t="shared" si="1"/>
        <v>0.55357030115537598</v>
      </c>
      <c r="P35" s="9"/>
    </row>
    <row r="36" spans="1:16">
      <c r="A36" s="12"/>
      <c r="B36" s="25">
        <v>342.9</v>
      </c>
      <c r="C36" s="20" t="s">
        <v>44</v>
      </c>
      <c r="D36" s="46">
        <v>16535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16535</v>
      </c>
      <c r="O36" s="47">
        <f t="shared" si="1"/>
        <v>1.0439421680661658</v>
      </c>
      <c r="P36" s="9"/>
    </row>
    <row r="37" spans="1:16">
      <c r="A37" s="12"/>
      <c r="B37" s="25">
        <v>343.4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1632941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1632941</v>
      </c>
      <c r="O37" s="47">
        <f t="shared" ref="O37:O53" si="9">(N37/O$55)</f>
        <v>103.09621819559315</v>
      </c>
      <c r="P37" s="9"/>
    </row>
    <row r="38" spans="1:16">
      <c r="A38" s="12"/>
      <c r="B38" s="25">
        <v>343.6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8567209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8567209</v>
      </c>
      <c r="O38" s="47">
        <f t="shared" si="9"/>
        <v>540.89330134478189</v>
      </c>
      <c r="P38" s="9"/>
    </row>
    <row r="39" spans="1:16">
      <c r="A39" s="12"/>
      <c r="B39" s="25">
        <v>344.1</v>
      </c>
      <c r="C39" s="20" t="s">
        <v>109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1641194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1641194</v>
      </c>
      <c r="O39" s="47">
        <f t="shared" si="9"/>
        <v>103.61727381779153</v>
      </c>
      <c r="P39" s="9"/>
    </row>
    <row r="40" spans="1:16">
      <c r="A40" s="12"/>
      <c r="B40" s="25">
        <v>347.1</v>
      </c>
      <c r="C40" s="20" t="s">
        <v>48</v>
      </c>
      <c r="D40" s="46">
        <v>4349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4349</v>
      </c>
      <c r="O40" s="47">
        <f t="shared" si="9"/>
        <v>0.27457541511459055</v>
      </c>
      <c r="P40" s="9"/>
    </row>
    <row r="41" spans="1:16">
      <c r="A41" s="12"/>
      <c r="B41" s="25">
        <v>349</v>
      </c>
      <c r="C41" s="20" t="s">
        <v>1</v>
      </c>
      <c r="D41" s="46">
        <v>3131910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3131910</v>
      </c>
      <c r="O41" s="47">
        <f t="shared" si="9"/>
        <v>197.73407412084097</v>
      </c>
      <c r="P41" s="9"/>
    </row>
    <row r="42" spans="1:16" ht="15.75">
      <c r="A42" s="29" t="s">
        <v>40</v>
      </c>
      <c r="B42" s="30"/>
      <c r="C42" s="31"/>
      <c r="D42" s="32">
        <f t="shared" ref="D42:M42" si="10">SUM(D43:D43)</f>
        <v>44313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3" si="11">SUM(D42:M42)</f>
        <v>44313</v>
      </c>
      <c r="O42" s="45">
        <f t="shared" si="9"/>
        <v>2.797714502178168</v>
      </c>
      <c r="P42" s="10"/>
    </row>
    <row r="43" spans="1:16">
      <c r="A43" s="13"/>
      <c r="B43" s="39">
        <v>351.1</v>
      </c>
      <c r="C43" s="21" t="s">
        <v>51</v>
      </c>
      <c r="D43" s="46">
        <v>44313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44313</v>
      </c>
      <c r="O43" s="47">
        <f t="shared" si="9"/>
        <v>2.797714502178168</v>
      </c>
      <c r="P43" s="9"/>
    </row>
    <row r="44" spans="1:16" ht="15.75">
      <c r="A44" s="29" t="s">
        <v>4</v>
      </c>
      <c r="B44" s="30"/>
      <c r="C44" s="31"/>
      <c r="D44" s="32">
        <f t="shared" ref="D44:M44" si="12">SUM(D45:D49)</f>
        <v>230740</v>
      </c>
      <c r="E44" s="32">
        <f t="shared" si="12"/>
        <v>0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195060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1"/>
        <v>425800</v>
      </c>
      <c r="O44" s="45">
        <f t="shared" si="9"/>
        <v>26.883010291053729</v>
      </c>
      <c r="P44" s="10"/>
    </row>
    <row r="45" spans="1:16">
      <c r="A45" s="12"/>
      <c r="B45" s="25">
        <v>361.1</v>
      </c>
      <c r="C45" s="20" t="s">
        <v>54</v>
      </c>
      <c r="D45" s="46">
        <v>92158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92158</v>
      </c>
      <c r="O45" s="47">
        <f t="shared" si="9"/>
        <v>5.8184228802323377</v>
      </c>
      <c r="P45" s="9"/>
    </row>
    <row r="46" spans="1:16">
      <c r="A46" s="12"/>
      <c r="B46" s="25">
        <v>362</v>
      </c>
      <c r="C46" s="20" t="s">
        <v>55</v>
      </c>
      <c r="D46" s="46">
        <v>20931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20931</v>
      </c>
      <c r="O46" s="47">
        <f t="shared" si="9"/>
        <v>1.3214849422312014</v>
      </c>
      <c r="P46" s="9"/>
    </row>
    <row r="47" spans="1:16">
      <c r="A47" s="12"/>
      <c r="B47" s="25">
        <v>364</v>
      </c>
      <c r="C47" s="20" t="s">
        <v>110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35045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35045</v>
      </c>
      <c r="O47" s="47">
        <f t="shared" si="9"/>
        <v>2.2125765515499718</v>
      </c>
      <c r="P47" s="9"/>
    </row>
    <row r="48" spans="1:16">
      <c r="A48" s="12"/>
      <c r="B48" s="25">
        <v>366</v>
      </c>
      <c r="C48" s="20" t="s">
        <v>58</v>
      </c>
      <c r="D48" s="46">
        <v>23059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23059</v>
      </c>
      <c r="O48" s="47">
        <f t="shared" si="9"/>
        <v>1.4558368583875245</v>
      </c>
      <c r="P48" s="9"/>
    </row>
    <row r="49" spans="1:119">
      <c r="A49" s="12"/>
      <c r="B49" s="25">
        <v>369.9</v>
      </c>
      <c r="C49" s="20" t="s">
        <v>59</v>
      </c>
      <c r="D49" s="46">
        <v>94592</v>
      </c>
      <c r="E49" s="46">
        <v>0</v>
      </c>
      <c r="F49" s="46">
        <v>0</v>
      </c>
      <c r="G49" s="46">
        <v>0</v>
      </c>
      <c r="H49" s="46">
        <v>0</v>
      </c>
      <c r="I49" s="46">
        <v>160015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254607</v>
      </c>
      <c r="O49" s="47">
        <f t="shared" si="9"/>
        <v>16.074689058652694</v>
      </c>
      <c r="P49" s="9"/>
    </row>
    <row r="50" spans="1:119" ht="15.75">
      <c r="A50" s="29" t="s">
        <v>41</v>
      </c>
      <c r="B50" s="30"/>
      <c r="C50" s="31"/>
      <c r="D50" s="32">
        <f t="shared" ref="D50:M50" si="13">SUM(D51:D52)</f>
        <v>7548900</v>
      </c>
      <c r="E50" s="32">
        <f t="shared" si="13"/>
        <v>0</v>
      </c>
      <c r="F50" s="32">
        <f t="shared" si="13"/>
        <v>0</v>
      </c>
      <c r="G50" s="32">
        <f t="shared" si="13"/>
        <v>0</v>
      </c>
      <c r="H50" s="32">
        <f t="shared" si="13"/>
        <v>0</v>
      </c>
      <c r="I50" s="32">
        <f t="shared" si="13"/>
        <v>0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11"/>
        <v>7548900</v>
      </c>
      <c r="O50" s="45">
        <f t="shared" si="9"/>
        <v>476.60205821074561</v>
      </c>
      <c r="P50" s="9"/>
    </row>
    <row r="51" spans="1:119">
      <c r="A51" s="12"/>
      <c r="B51" s="25">
        <v>381</v>
      </c>
      <c r="C51" s="20" t="s">
        <v>60</v>
      </c>
      <c r="D51" s="46">
        <v>77900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77900</v>
      </c>
      <c r="O51" s="47">
        <f t="shared" si="9"/>
        <v>4.9182397878653958</v>
      </c>
      <c r="P51" s="9"/>
    </row>
    <row r="52" spans="1:119" ht="15.75" thickBot="1">
      <c r="A52" s="12"/>
      <c r="B52" s="25">
        <v>384</v>
      </c>
      <c r="C52" s="20" t="s">
        <v>96</v>
      </c>
      <c r="D52" s="46">
        <v>7471000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7471000</v>
      </c>
      <c r="O52" s="47">
        <f t="shared" si="9"/>
        <v>471.68381842288022</v>
      </c>
      <c r="P52" s="9"/>
    </row>
    <row r="53" spans="1:119" ht="16.5" thickBot="1">
      <c r="A53" s="14" t="s">
        <v>49</v>
      </c>
      <c r="B53" s="23"/>
      <c r="C53" s="22"/>
      <c r="D53" s="15">
        <f t="shared" ref="D53:M53" si="14">SUM(D5,D13,D21,D34,D42,D44,D50)</f>
        <v>20693576</v>
      </c>
      <c r="E53" s="15">
        <f t="shared" si="14"/>
        <v>3674581</v>
      </c>
      <c r="F53" s="15">
        <f t="shared" si="14"/>
        <v>0</v>
      </c>
      <c r="G53" s="15">
        <f t="shared" si="14"/>
        <v>0</v>
      </c>
      <c r="H53" s="15">
        <f t="shared" si="14"/>
        <v>0</v>
      </c>
      <c r="I53" s="15">
        <f t="shared" si="14"/>
        <v>15318569</v>
      </c>
      <c r="J53" s="15">
        <f t="shared" si="14"/>
        <v>0</v>
      </c>
      <c r="K53" s="15">
        <f t="shared" si="14"/>
        <v>0</v>
      </c>
      <c r="L53" s="15">
        <f t="shared" si="14"/>
        <v>0</v>
      </c>
      <c r="M53" s="15">
        <f t="shared" si="14"/>
        <v>0</v>
      </c>
      <c r="N53" s="15">
        <f t="shared" si="11"/>
        <v>39686726</v>
      </c>
      <c r="O53" s="38">
        <f t="shared" si="9"/>
        <v>2505.6333101837236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132</v>
      </c>
      <c r="M55" s="48"/>
      <c r="N55" s="48"/>
      <c r="O55" s="43">
        <v>15839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5945314</v>
      </c>
      <c r="E5" s="27">
        <f t="shared" si="0"/>
        <v>2350990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8296304</v>
      </c>
      <c r="O5" s="33">
        <f t="shared" ref="O5:O50" si="1">(N5/O$52)</f>
        <v>532.80482949071995</v>
      </c>
      <c r="P5" s="6"/>
    </row>
    <row r="6" spans="1:133">
      <c r="A6" s="12"/>
      <c r="B6" s="25">
        <v>311</v>
      </c>
      <c r="C6" s="20" t="s">
        <v>3</v>
      </c>
      <c r="D6" s="46">
        <v>3796805</v>
      </c>
      <c r="E6" s="46">
        <v>71218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3868023</v>
      </c>
      <c r="O6" s="47">
        <f t="shared" si="1"/>
        <v>248.41198381606833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2096160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2096160</v>
      </c>
      <c r="O7" s="47">
        <f t="shared" si="1"/>
        <v>134.61948493995249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183612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183612</v>
      </c>
      <c r="O8" s="47">
        <f t="shared" si="1"/>
        <v>11.79192087855629</v>
      </c>
      <c r="P8" s="9"/>
    </row>
    <row r="9" spans="1:133">
      <c r="A9" s="12"/>
      <c r="B9" s="25">
        <v>314.10000000000002</v>
      </c>
      <c r="C9" s="20" t="s">
        <v>13</v>
      </c>
      <c r="D9" s="46">
        <v>1565083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1565083</v>
      </c>
      <c r="O9" s="47">
        <f t="shared" si="1"/>
        <v>100.51268383533491</v>
      </c>
      <c r="P9" s="9"/>
    </row>
    <row r="10" spans="1:133">
      <c r="A10" s="12"/>
      <c r="B10" s="25">
        <v>314.8</v>
      </c>
      <c r="C10" s="20" t="s">
        <v>14</v>
      </c>
      <c r="D10" s="46">
        <v>33378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33378</v>
      </c>
      <c r="O10" s="47">
        <f t="shared" si="1"/>
        <v>2.1436002825765845</v>
      </c>
      <c r="P10" s="9"/>
    </row>
    <row r="11" spans="1:133">
      <c r="A11" s="12"/>
      <c r="B11" s="25">
        <v>315</v>
      </c>
      <c r="C11" s="20" t="s">
        <v>100</v>
      </c>
      <c r="D11" s="46">
        <v>464344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464344</v>
      </c>
      <c r="O11" s="47">
        <f t="shared" si="1"/>
        <v>29.821077644338835</v>
      </c>
      <c r="P11" s="9"/>
    </row>
    <row r="12" spans="1:133">
      <c r="A12" s="12"/>
      <c r="B12" s="25">
        <v>316</v>
      </c>
      <c r="C12" s="20" t="s">
        <v>101</v>
      </c>
      <c r="D12" s="46">
        <v>85704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85704</v>
      </c>
      <c r="O12" s="47">
        <f t="shared" si="1"/>
        <v>5.5040780938924927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1594638</v>
      </c>
      <c r="E13" s="32">
        <f t="shared" si="3"/>
        <v>454523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2049161</v>
      </c>
      <c r="O13" s="45">
        <f t="shared" si="1"/>
        <v>131.60111746194849</v>
      </c>
      <c r="P13" s="10"/>
    </row>
    <row r="14" spans="1:133">
      <c r="A14" s="12"/>
      <c r="B14" s="25">
        <v>322</v>
      </c>
      <c r="C14" s="20" t="s">
        <v>0</v>
      </c>
      <c r="D14" s="46">
        <v>277634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277634</v>
      </c>
      <c r="O14" s="47">
        <f t="shared" si="1"/>
        <v>17.830197161389762</v>
      </c>
      <c r="P14" s="9"/>
    </row>
    <row r="15" spans="1:133">
      <c r="A15" s="12"/>
      <c r="B15" s="25">
        <v>323.10000000000002</v>
      </c>
      <c r="C15" s="20" t="s">
        <v>18</v>
      </c>
      <c r="D15" s="46">
        <v>1276417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1276417</v>
      </c>
      <c r="O15" s="47">
        <f t="shared" si="1"/>
        <v>81.973990109819539</v>
      </c>
      <c r="P15" s="9"/>
    </row>
    <row r="16" spans="1:133">
      <c r="A16" s="12"/>
      <c r="B16" s="25">
        <v>323.39999999999998</v>
      </c>
      <c r="C16" s="20" t="s">
        <v>71</v>
      </c>
      <c r="D16" s="46">
        <v>8548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8548</v>
      </c>
      <c r="O16" s="47">
        <f t="shared" si="1"/>
        <v>0.54896923768544093</v>
      </c>
      <c r="P16" s="9"/>
    </row>
    <row r="17" spans="1:16">
      <c r="A17" s="12"/>
      <c r="B17" s="25">
        <v>324.11</v>
      </c>
      <c r="C17" s="20" t="s">
        <v>102</v>
      </c>
      <c r="D17" s="46">
        <v>0</v>
      </c>
      <c r="E17" s="46">
        <v>59400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59400</v>
      </c>
      <c r="O17" s="47">
        <f t="shared" si="1"/>
        <v>3.8147838931346736</v>
      </c>
      <c r="P17" s="9"/>
    </row>
    <row r="18" spans="1:16">
      <c r="A18" s="12"/>
      <c r="B18" s="25">
        <v>324.31</v>
      </c>
      <c r="C18" s="20" t="s">
        <v>103</v>
      </c>
      <c r="D18" s="46">
        <v>0</v>
      </c>
      <c r="E18" s="46">
        <v>320881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320881</v>
      </c>
      <c r="O18" s="47">
        <f t="shared" si="1"/>
        <v>20.607603879005843</v>
      </c>
      <c r="P18" s="9"/>
    </row>
    <row r="19" spans="1:16">
      <c r="A19" s="12"/>
      <c r="B19" s="25">
        <v>324.61</v>
      </c>
      <c r="C19" s="20" t="s">
        <v>104</v>
      </c>
      <c r="D19" s="46">
        <v>0</v>
      </c>
      <c r="E19" s="46">
        <v>74242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74242</v>
      </c>
      <c r="O19" s="47">
        <f t="shared" si="1"/>
        <v>4.7679660908098391</v>
      </c>
      <c r="P19" s="9"/>
    </row>
    <row r="20" spans="1:16">
      <c r="A20" s="12"/>
      <c r="B20" s="25">
        <v>329</v>
      </c>
      <c r="C20" s="20" t="s">
        <v>22</v>
      </c>
      <c r="D20" s="46">
        <v>32039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32039</v>
      </c>
      <c r="O20" s="47">
        <f t="shared" si="1"/>
        <v>2.0576070901033972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SUM(D22:D30)</f>
        <v>1741443</v>
      </c>
      <c r="E21" s="32">
        <f t="shared" si="5"/>
        <v>158829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1900272</v>
      </c>
      <c r="O21" s="45">
        <f t="shared" si="1"/>
        <v>122.03917539014836</v>
      </c>
      <c r="P21" s="10"/>
    </row>
    <row r="22" spans="1:16">
      <c r="A22" s="12"/>
      <c r="B22" s="25">
        <v>331.1</v>
      </c>
      <c r="C22" s="20" t="s">
        <v>23</v>
      </c>
      <c r="D22" s="46">
        <v>40893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40893</v>
      </c>
      <c r="O22" s="47">
        <f t="shared" si="1"/>
        <v>2.6262282448140772</v>
      </c>
      <c r="P22" s="9"/>
    </row>
    <row r="23" spans="1:16">
      <c r="A23" s="12"/>
      <c r="B23" s="25">
        <v>331.2</v>
      </c>
      <c r="C23" s="20" t="s">
        <v>83</v>
      </c>
      <c r="D23" s="46">
        <v>197934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197934</v>
      </c>
      <c r="O23" s="47">
        <f t="shared" si="1"/>
        <v>12.711707661678762</v>
      </c>
      <c r="P23" s="9"/>
    </row>
    <row r="24" spans="1:16">
      <c r="A24" s="12"/>
      <c r="B24" s="25">
        <v>335.12</v>
      </c>
      <c r="C24" s="20" t="s">
        <v>105</v>
      </c>
      <c r="D24" s="46">
        <v>389997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389997</v>
      </c>
      <c r="O24" s="47">
        <f t="shared" si="1"/>
        <v>25.046368248667395</v>
      </c>
      <c r="P24" s="9"/>
    </row>
    <row r="25" spans="1:16">
      <c r="A25" s="12"/>
      <c r="B25" s="25">
        <v>335.14</v>
      </c>
      <c r="C25" s="20" t="s">
        <v>106</v>
      </c>
      <c r="D25" s="46">
        <v>126399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126399</v>
      </c>
      <c r="O25" s="47">
        <f t="shared" si="1"/>
        <v>8.1175903923961208</v>
      </c>
      <c r="P25" s="9"/>
    </row>
    <row r="26" spans="1:16">
      <c r="A26" s="12"/>
      <c r="B26" s="25">
        <v>335.15</v>
      </c>
      <c r="C26" s="20" t="s">
        <v>107</v>
      </c>
      <c r="D26" s="46">
        <v>21640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21640</v>
      </c>
      <c r="O26" s="47">
        <f t="shared" si="1"/>
        <v>1.389763021000578</v>
      </c>
      <c r="P26" s="9"/>
    </row>
    <row r="27" spans="1:16">
      <c r="A27" s="12"/>
      <c r="B27" s="25">
        <v>335.18</v>
      </c>
      <c r="C27" s="20" t="s">
        <v>108</v>
      </c>
      <c r="D27" s="46">
        <v>961216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961216</v>
      </c>
      <c r="O27" s="47">
        <f t="shared" si="1"/>
        <v>61.73116691285081</v>
      </c>
      <c r="P27" s="9"/>
    </row>
    <row r="28" spans="1:16">
      <c r="A28" s="12"/>
      <c r="B28" s="25">
        <v>335.49</v>
      </c>
      <c r="C28" s="20" t="s">
        <v>32</v>
      </c>
      <c r="D28" s="46">
        <v>0</v>
      </c>
      <c r="E28" s="46">
        <v>17278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17278</v>
      </c>
      <c r="O28" s="47">
        <f t="shared" si="1"/>
        <v>1.1096268704643246</v>
      </c>
      <c r="P28" s="9"/>
    </row>
    <row r="29" spans="1:16">
      <c r="A29" s="12"/>
      <c r="B29" s="25">
        <v>335.9</v>
      </c>
      <c r="C29" s="20" t="s">
        <v>126</v>
      </c>
      <c r="D29" s="46">
        <v>0</v>
      </c>
      <c r="E29" s="46">
        <v>141551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141551</v>
      </c>
      <c r="O29" s="47">
        <f t="shared" si="1"/>
        <v>9.090681394900777</v>
      </c>
      <c r="P29" s="9"/>
    </row>
    <row r="30" spans="1:16">
      <c r="A30" s="12"/>
      <c r="B30" s="25">
        <v>338</v>
      </c>
      <c r="C30" s="20" t="s">
        <v>34</v>
      </c>
      <c r="D30" s="46">
        <v>3364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3364</v>
      </c>
      <c r="O30" s="47">
        <f t="shared" si="1"/>
        <v>0.21604264337550574</v>
      </c>
      <c r="P30" s="9"/>
    </row>
    <row r="31" spans="1:16" ht="15.75">
      <c r="A31" s="29" t="s">
        <v>39</v>
      </c>
      <c r="B31" s="30"/>
      <c r="C31" s="31"/>
      <c r="D31" s="32">
        <f t="shared" ref="D31:M31" si="7">SUM(D32:D38)</f>
        <v>3108109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11684275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14792384</v>
      </c>
      <c r="O31" s="45">
        <f t="shared" si="1"/>
        <v>949.99576135122982</v>
      </c>
      <c r="P31" s="10"/>
    </row>
    <row r="32" spans="1:16">
      <c r="A32" s="12"/>
      <c r="B32" s="25">
        <v>342.5</v>
      </c>
      <c r="C32" s="20" t="s">
        <v>43</v>
      </c>
      <c r="D32" s="46">
        <v>6012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8">SUM(D32:M32)</f>
        <v>6012</v>
      </c>
      <c r="O32" s="47">
        <f t="shared" si="1"/>
        <v>0.38610236978999424</v>
      </c>
      <c r="P32" s="9"/>
    </row>
    <row r="33" spans="1:16">
      <c r="A33" s="12"/>
      <c r="B33" s="25">
        <v>342.9</v>
      </c>
      <c r="C33" s="20" t="s">
        <v>44</v>
      </c>
      <c r="D33" s="46">
        <v>13699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13699</v>
      </c>
      <c r="O33" s="47">
        <f t="shared" si="1"/>
        <v>0.87977650761030124</v>
      </c>
      <c r="P33" s="9"/>
    </row>
    <row r="34" spans="1:16">
      <c r="A34" s="12"/>
      <c r="B34" s="25">
        <v>343.4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1446204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1446204</v>
      </c>
      <c r="O34" s="47">
        <f t="shared" si="1"/>
        <v>92.878042514931607</v>
      </c>
      <c r="P34" s="9"/>
    </row>
    <row r="35" spans="1:16">
      <c r="A35" s="12"/>
      <c r="B35" s="25">
        <v>343.6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8695737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8695737</v>
      </c>
      <c r="O35" s="47">
        <f t="shared" si="1"/>
        <v>558.45719606961654</v>
      </c>
      <c r="P35" s="9"/>
    </row>
    <row r="36" spans="1:16">
      <c r="A36" s="12"/>
      <c r="B36" s="25">
        <v>344.1</v>
      </c>
      <c r="C36" s="20" t="s">
        <v>109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1542334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1542334</v>
      </c>
      <c r="O36" s="47">
        <f t="shared" si="1"/>
        <v>99.051698670605617</v>
      </c>
      <c r="P36" s="9"/>
    </row>
    <row r="37" spans="1:16">
      <c r="A37" s="12"/>
      <c r="B37" s="25">
        <v>347.1</v>
      </c>
      <c r="C37" s="20" t="s">
        <v>48</v>
      </c>
      <c r="D37" s="46">
        <v>6212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6212</v>
      </c>
      <c r="O37" s="47">
        <f t="shared" si="1"/>
        <v>0.3989467600025689</v>
      </c>
      <c r="P37" s="9"/>
    </row>
    <row r="38" spans="1:16">
      <c r="A38" s="12"/>
      <c r="B38" s="25">
        <v>349</v>
      </c>
      <c r="C38" s="20" t="s">
        <v>1</v>
      </c>
      <c r="D38" s="46">
        <v>3082186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3082186</v>
      </c>
      <c r="O38" s="47">
        <f t="shared" si="1"/>
        <v>197.94399845867318</v>
      </c>
      <c r="P38" s="9"/>
    </row>
    <row r="39" spans="1:16" ht="15.75">
      <c r="A39" s="29" t="s">
        <v>40</v>
      </c>
      <c r="B39" s="30"/>
      <c r="C39" s="31"/>
      <c r="D39" s="32">
        <f t="shared" ref="D39:M39" si="9">SUM(D40:D40)</f>
        <v>55384</v>
      </c>
      <c r="E39" s="32">
        <f t="shared" si="9"/>
        <v>0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50" si="10">SUM(D39:M39)</f>
        <v>55384</v>
      </c>
      <c r="O39" s="45">
        <f t="shared" si="1"/>
        <v>3.5568685376661744</v>
      </c>
      <c r="P39" s="10"/>
    </row>
    <row r="40" spans="1:16">
      <c r="A40" s="13"/>
      <c r="B40" s="39">
        <v>351.1</v>
      </c>
      <c r="C40" s="21" t="s">
        <v>51</v>
      </c>
      <c r="D40" s="46">
        <v>55384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55384</v>
      </c>
      <c r="O40" s="47">
        <f t="shared" si="1"/>
        <v>3.5568685376661744</v>
      </c>
      <c r="P40" s="9"/>
    </row>
    <row r="41" spans="1:16" ht="15.75">
      <c r="A41" s="29" t="s">
        <v>4</v>
      </c>
      <c r="B41" s="30"/>
      <c r="C41" s="31"/>
      <c r="D41" s="32">
        <f t="shared" ref="D41:M41" si="11">SUM(D42:D46)</f>
        <v>330027</v>
      </c>
      <c r="E41" s="32">
        <f t="shared" si="11"/>
        <v>0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20743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350770</v>
      </c>
      <c r="O41" s="45">
        <f t="shared" si="1"/>
        <v>22.527133774324064</v>
      </c>
      <c r="P41" s="10"/>
    </row>
    <row r="42" spans="1:16">
      <c r="A42" s="12"/>
      <c r="B42" s="25">
        <v>361.1</v>
      </c>
      <c r="C42" s="20" t="s">
        <v>54</v>
      </c>
      <c r="D42" s="46">
        <v>120196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120196</v>
      </c>
      <c r="O42" s="47">
        <f t="shared" si="1"/>
        <v>7.7192216299531182</v>
      </c>
      <c r="P42" s="9"/>
    </row>
    <row r="43" spans="1:16">
      <c r="A43" s="12"/>
      <c r="B43" s="25">
        <v>362</v>
      </c>
      <c r="C43" s="20" t="s">
        <v>55</v>
      </c>
      <c r="D43" s="46">
        <v>16597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16597</v>
      </c>
      <c r="O43" s="47">
        <f t="shared" si="1"/>
        <v>1.065891721790508</v>
      </c>
      <c r="P43" s="9"/>
    </row>
    <row r="44" spans="1:16">
      <c r="A44" s="12"/>
      <c r="B44" s="25">
        <v>364</v>
      </c>
      <c r="C44" s="20" t="s">
        <v>110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20743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20743</v>
      </c>
      <c r="O44" s="47">
        <f t="shared" si="1"/>
        <v>1.3321559308971807</v>
      </c>
      <c r="P44" s="9"/>
    </row>
    <row r="45" spans="1:16">
      <c r="A45" s="12"/>
      <c r="B45" s="25">
        <v>366</v>
      </c>
      <c r="C45" s="20" t="s">
        <v>58</v>
      </c>
      <c r="D45" s="46">
        <v>650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650</v>
      </c>
      <c r="O45" s="47">
        <f t="shared" si="1"/>
        <v>4.1744268190867635E-2</v>
      </c>
      <c r="P45" s="9"/>
    </row>
    <row r="46" spans="1:16">
      <c r="A46" s="12"/>
      <c r="B46" s="25">
        <v>369.9</v>
      </c>
      <c r="C46" s="20" t="s">
        <v>59</v>
      </c>
      <c r="D46" s="46">
        <v>192584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192584</v>
      </c>
      <c r="O46" s="47">
        <f t="shared" si="1"/>
        <v>12.36812022349239</v>
      </c>
      <c r="P46" s="9"/>
    </row>
    <row r="47" spans="1:16" ht="15.75">
      <c r="A47" s="29" t="s">
        <v>41</v>
      </c>
      <c r="B47" s="30"/>
      <c r="C47" s="31"/>
      <c r="D47" s="32">
        <f t="shared" ref="D47:M47" si="12">SUM(D48:D49)</f>
        <v>914284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1609589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0"/>
        <v>2523873</v>
      </c>
      <c r="O47" s="45">
        <f t="shared" si="1"/>
        <v>162.0880482949072</v>
      </c>
      <c r="P47" s="9"/>
    </row>
    <row r="48" spans="1:16">
      <c r="A48" s="12"/>
      <c r="B48" s="25">
        <v>381</v>
      </c>
      <c r="C48" s="20" t="s">
        <v>60</v>
      </c>
      <c r="D48" s="46">
        <v>914284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914284</v>
      </c>
      <c r="O48" s="47">
        <f t="shared" si="1"/>
        <v>58.717102305568041</v>
      </c>
      <c r="P48" s="9"/>
    </row>
    <row r="49" spans="1:119" ht="15.75" thickBot="1">
      <c r="A49" s="12"/>
      <c r="B49" s="25">
        <v>389.4</v>
      </c>
      <c r="C49" s="20" t="s">
        <v>129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1609589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1609589</v>
      </c>
      <c r="O49" s="47">
        <f t="shared" si="1"/>
        <v>103.37094598933916</v>
      </c>
      <c r="P49" s="9"/>
    </row>
    <row r="50" spans="1:119" ht="16.5" thickBot="1">
      <c r="A50" s="14" t="s">
        <v>49</v>
      </c>
      <c r="B50" s="23"/>
      <c r="C50" s="22"/>
      <c r="D50" s="15">
        <f t="shared" ref="D50:M50" si="13">SUM(D5,D13,D21,D31,D39,D41,D47)</f>
        <v>13689199</v>
      </c>
      <c r="E50" s="15">
        <f t="shared" si="13"/>
        <v>2964342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13314607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0</v>
      </c>
      <c r="N50" s="15">
        <f t="shared" si="10"/>
        <v>29968148</v>
      </c>
      <c r="O50" s="38">
        <f t="shared" si="1"/>
        <v>1924.6129343009441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8" t="s">
        <v>130</v>
      </c>
      <c r="M52" s="48"/>
      <c r="N52" s="48"/>
      <c r="O52" s="43">
        <v>15571</v>
      </c>
    </row>
    <row r="53" spans="1:119">
      <c r="A53" s="4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1"/>
    </row>
    <row r="54" spans="1:119" ht="15.75" customHeight="1" thickBot="1">
      <c r="A54" s="52" t="s">
        <v>79</v>
      </c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4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5813543</v>
      </c>
      <c r="E5" s="27">
        <f t="shared" si="0"/>
        <v>2126760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7940303</v>
      </c>
      <c r="O5" s="33">
        <f t="shared" ref="O5:O36" si="1">(N5/O$56)</f>
        <v>523.42142386288731</v>
      </c>
      <c r="P5" s="6"/>
    </row>
    <row r="6" spans="1:133">
      <c r="A6" s="12"/>
      <c r="B6" s="25">
        <v>311</v>
      </c>
      <c r="C6" s="20" t="s">
        <v>3</v>
      </c>
      <c r="D6" s="46">
        <v>3682395</v>
      </c>
      <c r="E6" s="46">
        <v>65132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3747527</v>
      </c>
      <c r="O6" s="47">
        <f t="shared" si="1"/>
        <v>247.03539881344759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1870412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1870412</v>
      </c>
      <c r="O7" s="47">
        <f t="shared" si="1"/>
        <v>123.29676994067238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191216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191216</v>
      </c>
      <c r="O8" s="47">
        <f t="shared" si="1"/>
        <v>12.604878048780488</v>
      </c>
      <c r="P8" s="9"/>
    </row>
    <row r="9" spans="1:133">
      <c r="A9" s="12"/>
      <c r="B9" s="25">
        <v>314.10000000000002</v>
      </c>
      <c r="C9" s="20" t="s">
        <v>13</v>
      </c>
      <c r="D9" s="46">
        <v>1541461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1541461</v>
      </c>
      <c r="O9" s="47">
        <f t="shared" si="1"/>
        <v>101.61245880026368</v>
      </c>
      <c r="P9" s="9"/>
    </row>
    <row r="10" spans="1:133">
      <c r="A10" s="12"/>
      <c r="B10" s="25">
        <v>314.8</v>
      </c>
      <c r="C10" s="20" t="s">
        <v>14</v>
      </c>
      <c r="D10" s="46">
        <v>41671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41671</v>
      </c>
      <c r="O10" s="47">
        <f t="shared" si="1"/>
        <v>2.7469347396176667</v>
      </c>
      <c r="P10" s="9"/>
    </row>
    <row r="11" spans="1:133">
      <c r="A11" s="12"/>
      <c r="B11" s="25">
        <v>315</v>
      </c>
      <c r="C11" s="20" t="s">
        <v>100</v>
      </c>
      <c r="D11" s="46">
        <v>454940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454940</v>
      </c>
      <c r="O11" s="47">
        <f t="shared" si="1"/>
        <v>29.989452867501647</v>
      </c>
      <c r="P11" s="9"/>
    </row>
    <row r="12" spans="1:133">
      <c r="A12" s="12"/>
      <c r="B12" s="25">
        <v>316</v>
      </c>
      <c r="C12" s="20" t="s">
        <v>101</v>
      </c>
      <c r="D12" s="46">
        <v>93076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93076</v>
      </c>
      <c r="O12" s="47">
        <f t="shared" si="1"/>
        <v>6.1355306526038236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1520041</v>
      </c>
      <c r="E13" s="32">
        <f t="shared" si="3"/>
        <v>504908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4" si="4">SUM(D13:M13)</f>
        <v>2024949</v>
      </c>
      <c r="O13" s="45">
        <f t="shared" si="1"/>
        <v>133.48378378378379</v>
      </c>
      <c r="P13" s="10"/>
    </row>
    <row r="14" spans="1:133">
      <c r="A14" s="12"/>
      <c r="B14" s="25">
        <v>322</v>
      </c>
      <c r="C14" s="20" t="s">
        <v>0</v>
      </c>
      <c r="D14" s="46">
        <v>193836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193836</v>
      </c>
      <c r="O14" s="47">
        <f t="shared" si="1"/>
        <v>12.777587343441002</v>
      </c>
      <c r="P14" s="9"/>
    </row>
    <row r="15" spans="1:133">
      <c r="A15" s="12"/>
      <c r="B15" s="25">
        <v>323.10000000000002</v>
      </c>
      <c r="C15" s="20" t="s">
        <v>18</v>
      </c>
      <c r="D15" s="46">
        <v>1279726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1279726</v>
      </c>
      <c r="O15" s="47">
        <f t="shared" si="1"/>
        <v>84.358998022412663</v>
      </c>
      <c r="P15" s="9"/>
    </row>
    <row r="16" spans="1:133">
      <c r="A16" s="12"/>
      <c r="B16" s="25">
        <v>323.39999999999998</v>
      </c>
      <c r="C16" s="20" t="s">
        <v>71</v>
      </c>
      <c r="D16" s="46">
        <v>7169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7169</v>
      </c>
      <c r="O16" s="47">
        <f t="shared" si="1"/>
        <v>0.47257745550428476</v>
      </c>
      <c r="P16" s="9"/>
    </row>
    <row r="17" spans="1:16">
      <c r="A17" s="12"/>
      <c r="B17" s="25">
        <v>324.11</v>
      </c>
      <c r="C17" s="20" t="s">
        <v>102</v>
      </c>
      <c r="D17" s="46">
        <v>0</v>
      </c>
      <c r="E17" s="46">
        <v>66623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66623</v>
      </c>
      <c r="O17" s="47">
        <f t="shared" si="1"/>
        <v>4.3917600527356626</v>
      </c>
      <c r="P17" s="9"/>
    </row>
    <row r="18" spans="1:16">
      <c r="A18" s="12"/>
      <c r="B18" s="25">
        <v>324.31</v>
      </c>
      <c r="C18" s="20" t="s">
        <v>103</v>
      </c>
      <c r="D18" s="46">
        <v>0</v>
      </c>
      <c r="E18" s="46">
        <v>344797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344797</v>
      </c>
      <c r="O18" s="47">
        <f t="shared" si="1"/>
        <v>22.728872775214239</v>
      </c>
      <c r="P18" s="9"/>
    </row>
    <row r="19" spans="1:16">
      <c r="A19" s="12"/>
      <c r="B19" s="25">
        <v>324.72000000000003</v>
      </c>
      <c r="C19" s="20" t="s">
        <v>21</v>
      </c>
      <c r="D19" s="46">
        <v>0</v>
      </c>
      <c r="E19" s="46">
        <v>93488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93488</v>
      </c>
      <c r="O19" s="47">
        <f t="shared" si="1"/>
        <v>6.1626895187870794</v>
      </c>
      <c r="P19" s="9"/>
    </row>
    <row r="20" spans="1:16">
      <c r="A20" s="12"/>
      <c r="B20" s="25">
        <v>329</v>
      </c>
      <c r="C20" s="20" t="s">
        <v>22</v>
      </c>
      <c r="D20" s="46">
        <v>39310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39310</v>
      </c>
      <c r="O20" s="47">
        <f t="shared" si="1"/>
        <v>2.5912986156888596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SUM(D22:D35)</f>
        <v>1760459</v>
      </c>
      <c r="E21" s="32">
        <f t="shared" si="5"/>
        <v>146067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1741481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3648007</v>
      </c>
      <c r="O21" s="45">
        <f t="shared" si="1"/>
        <v>240.47508239947265</v>
      </c>
      <c r="P21" s="10"/>
    </row>
    <row r="22" spans="1:16">
      <c r="A22" s="12"/>
      <c r="B22" s="25">
        <v>331.41</v>
      </c>
      <c r="C22" s="20" t="s">
        <v>124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295729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295729</v>
      </c>
      <c r="O22" s="47">
        <f t="shared" si="1"/>
        <v>19.494330916282134</v>
      </c>
      <c r="P22" s="9"/>
    </row>
    <row r="23" spans="1:16">
      <c r="A23" s="12"/>
      <c r="B23" s="25">
        <v>334.2</v>
      </c>
      <c r="C23" s="20" t="s">
        <v>25</v>
      </c>
      <c r="D23" s="46">
        <v>70125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70125</v>
      </c>
      <c r="O23" s="47">
        <f t="shared" si="1"/>
        <v>4.6226104152933418</v>
      </c>
      <c r="P23" s="9"/>
    </row>
    <row r="24" spans="1:16">
      <c r="A24" s="12"/>
      <c r="B24" s="25">
        <v>334.31</v>
      </c>
      <c r="C24" s="20" t="s">
        <v>125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1058691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1058691</v>
      </c>
      <c r="O24" s="47">
        <f t="shared" si="1"/>
        <v>69.788464073829928</v>
      </c>
      <c r="P24" s="9"/>
    </row>
    <row r="25" spans="1:16">
      <c r="A25" s="12"/>
      <c r="B25" s="25">
        <v>334.41</v>
      </c>
      <c r="C25" s="20" t="s">
        <v>26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387061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387061</v>
      </c>
      <c r="O25" s="47">
        <f t="shared" si="1"/>
        <v>25.514897824653922</v>
      </c>
      <c r="P25" s="9"/>
    </row>
    <row r="26" spans="1:16">
      <c r="A26" s="12"/>
      <c r="B26" s="25">
        <v>335.12</v>
      </c>
      <c r="C26" s="20" t="s">
        <v>105</v>
      </c>
      <c r="D26" s="46">
        <v>356718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356718</v>
      </c>
      <c r="O26" s="47">
        <f t="shared" si="1"/>
        <v>23.514700065919577</v>
      </c>
      <c r="P26" s="9"/>
    </row>
    <row r="27" spans="1:16">
      <c r="A27" s="12"/>
      <c r="B27" s="25">
        <v>335.14</v>
      </c>
      <c r="C27" s="20" t="s">
        <v>106</v>
      </c>
      <c r="D27" s="46">
        <v>116518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116518</v>
      </c>
      <c r="O27" s="47">
        <f t="shared" si="1"/>
        <v>7.6808174027686222</v>
      </c>
      <c r="P27" s="9"/>
    </row>
    <row r="28" spans="1:16">
      <c r="A28" s="12"/>
      <c r="B28" s="25">
        <v>335.15</v>
      </c>
      <c r="C28" s="20" t="s">
        <v>107</v>
      </c>
      <c r="D28" s="46">
        <v>2154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2154</v>
      </c>
      <c r="O28" s="47">
        <f t="shared" si="1"/>
        <v>0.14199077125906395</v>
      </c>
      <c r="P28" s="9"/>
    </row>
    <row r="29" spans="1:16">
      <c r="A29" s="12"/>
      <c r="B29" s="25">
        <v>335.18</v>
      </c>
      <c r="C29" s="20" t="s">
        <v>108</v>
      </c>
      <c r="D29" s="46">
        <v>928173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928173</v>
      </c>
      <c r="O29" s="47">
        <f t="shared" si="1"/>
        <v>61.184772577455504</v>
      </c>
      <c r="P29" s="9"/>
    </row>
    <row r="30" spans="1:16">
      <c r="A30" s="12"/>
      <c r="B30" s="25">
        <v>335.23</v>
      </c>
      <c r="C30" s="20" t="s">
        <v>85</v>
      </c>
      <c r="D30" s="46">
        <v>3795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3795</v>
      </c>
      <c r="O30" s="47">
        <f t="shared" si="1"/>
        <v>0.25016479894528676</v>
      </c>
      <c r="P30" s="9"/>
    </row>
    <row r="31" spans="1:16">
      <c r="A31" s="12"/>
      <c r="B31" s="25">
        <v>335.49</v>
      </c>
      <c r="C31" s="20" t="s">
        <v>32</v>
      </c>
      <c r="D31" s="46">
        <v>0</v>
      </c>
      <c r="E31" s="46">
        <v>16600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16600</v>
      </c>
      <c r="O31" s="47">
        <f t="shared" si="1"/>
        <v>1.094264996704021</v>
      </c>
      <c r="P31" s="9"/>
    </row>
    <row r="32" spans="1:16">
      <c r="A32" s="12"/>
      <c r="B32" s="25">
        <v>335.9</v>
      </c>
      <c r="C32" s="20" t="s">
        <v>126</v>
      </c>
      <c r="D32" s="46">
        <v>0</v>
      </c>
      <c r="E32" s="46">
        <v>129467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129467</v>
      </c>
      <c r="O32" s="47">
        <f t="shared" si="1"/>
        <v>8.5344100197758728</v>
      </c>
      <c r="P32" s="9"/>
    </row>
    <row r="33" spans="1:16">
      <c r="A33" s="12"/>
      <c r="B33" s="25">
        <v>337.6</v>
      </c>
      <c r="C33" s="20" t="s">
        <v>86</v>
      </c>
      <c r="D33" s="46">
        <v>56502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56502</v>
      </c>
      <c r="O33" s="47">
        <f t="shared" si="1"/>
        <v>3.724588002636783</v>
      </c>
      <c r="P33" s="9"/>
    </row>
    <row r="34" spans="1:16">
      <c r="A34" s="12"/>
      <c r="B34" s="25">
        <v>338</v>
      </c>
      <c r="C34" s="20" t="s">
        <v>34</v>
      </c>
      <c r="D34" s="46">
        <v>10274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10274</v>
      </c>
      <c r="O34" s="47">
        <f t="shared" si="1"/>
        <v>0.6772577455504285</v>
      </c>
      <c r="P34" s="9"/>
    </row>
    <row r="35" spans="1:16">
      <c r="A35" s="12"/>
      <c r="B35" s="25">
        <v>339</v>
      </c>
      <c r="C35" s="20" t="s">
        <v>75</v>
      </c>
      <c r="D35" s="46">
        <v>216200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216200</v>
      </c>
      <c r="O35" s="47">
        <f t="shared" si="1"/>
        <v>14.251812788398155</v>
      </c>
      <c r="P35" s="9"/>
    </row>
    <row r="36" spans="1:16" ht="15.75">
      <c r="A36" s="29" t="s">
        <v>39</v>
      </c>
      <c r="B36" s="30"/>
      <c r="C36" s="31"/>
      <c r="D36" s="32">
        <f t="shared" ref="D36:M36" si="7">SUM(D37:D43)</f>
        <v>2198783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10538059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12736842</v>
      </c>
      <c r="O36" s="45">
        <f t="shared" si="1"/>
        <v>839.60725115359264</v>
      </c>
      <c r="P36" s="10"/>
    </row>
    <row r="37" spans="1:16">
      <c r="A37" s="12"/>
      <c r="B37" s="25">
        <v>342.5</v>
      </c>
      <c r="C37" s="20" t="s">
        <v>43</v>
      </c>
      <c r="D37" s="46">
        <v>12085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8">SUM(D37:M37)</f>
        <v>12085</v>
      </c>
      <c r="O37" s="47">
        <f t="shared" ref="O37:O54" si="9">(N37/O$56)</f>
        <v>0.79663810151615033</v>
      </c>
      <c r="P37" s="9"/>
    </row>
    <row r="38" spans="1:16">
      <c r="A38" s="12"/>
      <c r="B38" s="25">
        <v>342.9</v>
      </c>
      <c r="C38" s="20" t="s">
        <v>44</v>
      </c>
      <c r="D38" s="46">
        <v>5304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5304</v>
      </c>
      <c r="O38" s="47">
        <f t="shared" si="9"/>
        <v>0.34963744232036914</v>
      </c>
      <c r="P38" s="9"/>
    </row>
    <row r="39" spans="1:16">
      <c r="A39" s="12"/>
      <c r="B39" s="25">
        <v>343.4</v>
      </c>
      <c r="C39" s="20" t="s">
        <v>45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1509594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1509594</v>
      </c>
      <c r="O39" s="47">
        <f t="shared" si="9"/>
        <v>99.511799604482533</v>
      </c>
      <c r="P39" s="9"/>
    </row>
    <row r="40" spans="1:16">
      <c r="A40" s="12"/>
      <c r="B40" s="25">
        <v>343.6</v>
      </c>
      <c r="C40" s="20" t="s">
        <v>46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7683499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7683499</v>
      </c>
      <c r="O40" s="47">
        <f t="shared" si="9"/>
        <v>506.49301252471986</v>
      </c>
      <c r="P40" s="9"/>
    </row>
    <row r="41" spans="1:16">
      <c r="A41" s="12"/>
      <c r="B41" s="25">
        <v>344.1</v>
      </c>
      <c r="C41" s="20" t="s">
        <v>109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1344966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1344966</v>
      </c>
      <c r="O41" s="47">
        <f t="shared" si="9"/>
        <v>88.659591298615695</v>
      </c>
      <c r="P41" s="9"/>
    </row>
    <row r="42" spans="1:16">
      <c r="A42" s="12"/>
      <c r="B42" s="25">
        <v>347.1</v>
      </c>
      <c r="C42" s="20" t="s">
        <v>48</v>
      </c>
      <c r="D42" s="46">
        <v>6510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6510</v>
      </c>
      <c r="O42" s="47">
        <f t="shared" si="9"/>
        <v>0.42913645352669744</v>
      </c>
      <c r="P42" s="9"/>
    </row>
    <row r="43" spans="1:16">
      <c r="A43" s="12"/>
      <c r="B43" s="25">
        <v>349</v>
      </c>
      <c r="C43" s="20" t="s">
        <v>1</v>
      </c>
      <c r="D43" s="46">
        <v>2174884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2174884</v>
      </c>
      <c r="O43" s="47">
        <f t="shared" si="9"/>
        <v>143.36743572841135</v>
      </c>
      <c r="P43" s="9"/>
    </row>
    <row r="44" spans="1:16" ht="15.75">
      <c r="A44" s="29" t="s">
        <v>40</v>
      </c>
      <c r="B44" s="30"/>
      <c r="C44" s="31"/>
      <c r="D44" s="32">
        <f t="shared" ref="D44:M44" si="10">SUM(D45:D45)</f>
        <v>51226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ref="N44:N54" si="11">SUM(D44:M44)</f>
        <v>51226</v>
      </c>
      <c r="O44" s="45">
        <f t="shared" si="9"/>
        <v>3.3767963085036254</v>
      </c>
      <c r="P44" s="10"/>
    </row>
    <row r="45" spans="1:16">
      <c r="A45" s="13"/>
      <c r="B45" s="39">
        <v>351.1</v>
      </c>
      <c r="C45" s="21" t="s">
        <v>51</v>
      </c>
      <c r="D45" s="46">
        <v>51226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51226</v>
      </c>
      <c r="O45" s="47">
        <f t="shared" si="9"/>
        <v>3.3767963085036254</v>
      </c>
      <c r="P45" s="9"/>
    </row>
    <row r="46" spans="1:16" ht="15.75">
      <c r="A46" s="29" t="s">
        <v>4</v>
      </c>
      <c r="B46" s="30"/>
      <c r="C46" s="31"/>
      <c r="D46" s="32">
        <f t="shared" ref="D46:M46" si="12">SUM(D47:D51)</f>
        <v>356692</v>
      </c>
      <c r="E46" s="32">
        <f t="shared" si="12"/>
        <v>26864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86902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1"/>
        <v>470458</v>
      </c>
      <c r="O46" s="45">
        <f t="shared" si="9"/>
        <v>31.012392880685564</v>
      </c>
      <c r="P46" s="10"/>
    </row>
    <row r="47" spans="1:16">
      <c r="A47" s="12"/>
      <c r="B47" s="25">
        <v>361.1</v>
      </c>
      <c r="C47" s="20" t="s">
        <v>54</v>
      </c>
      <c r="D47" s="46">
        <v>34574</v>
      </c>
      <c r="E47" s="46">
        <v>26864</v>
      </c>
      <c r="F47" s="46">
        <v>0</v>
      </c>
      <c r="G47" s="46">
        <v>0</v>
      </c>
      <c r="H47" s="46">
        <v>0</v>
      </c>
      <c r="I47" s="46">
        <v>40152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101590</v>
      </c>
      <c r="O47" s="47">
        <f t="shared" si="9"/>
        <v>6.6967699406723797</v>
      </c>
      <c r="P47" s="9"/>
    </row>
    <row r="48" spans="1:16">
      <c r="A48" s="12"/>
      <c r="B48" s="25">
        <v>362</v>
      </c>
      <c r="C48" s="20" t="s">
        <v>55</v>
      </c>
      <c r="D48" s="46">
        <v>14560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14560</v>
      </c>
      <c r="O48" s="47">
        <f t="shared" si="9"/>
        <v>0.95978905735003295</v>
      </c>
      <c r="P48" s="9"/>
    </row>
    <row r="49" spans="1:119">
      <c r="A49" s="12"/>
      <c r="B49" s="25">
        <v>364</v>
      </c>
      <c r="C49" s="20" t="s">
        <v>110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46750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46750</v>
      </c>
      <c r="O49" s="47">
        <f t="shared" si="9"/>
        <v>3.0817402768622282</v>
      </c>
      <c r="P49" s="9"/>
    </row>
    <row r="50" spans="1:119">
      <c r="A50" s="12"/>
      <c r="B50" s="25">
        <v>366</v>
      </c>
      <c r="C50" s="20" t="s">
        <v>58</v>
      </c>
      <c r="D50" s="46">
        <v>1177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1177</v>
      </c>
      <c r="O50" s="47">
        <f t="shared" si="9"/>
        <v>7.7587343441001974E-2</v>
      </c>
      <c r="P50" s="9"/>
    </row>
    <row r="51" spans="1:119">
      <c r="A51" s="12"/>
      <c r="B51" s="25">
        <v>369.9</v>
      </c>
      <c r="C51" s="20" t="s">
        <v>59</v>
      </c>
      <c r="D51" s="46">
        <v>306381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306381</v>
      </c>
      <c r="O51" s="47">
        <f t="shared" si="9"/>
        <v>20.196506262359922</v>
      </c>
      <c r="P51" s="9"/>
    </row>
    <row r="52" spans="1:119" ht="15.75">
      <c r="A52" s="29" t="s">
        <v>41</v>
      </c>
      <c r="B52" s="30"/>
      <c r="C52" s="31"/>
      <c r="D52" s="32">
        <f t="shared" ref="D52:M52" si="13">SUM(D53:D53)</f>
        <v>521424</v>
      </c>
      <c r="E52" s="32">
        <f t="shared" si="13"/>
        <v>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521424</v>
      </c>
      <c r="O52" s="45">
        <f t="shared" si="9"/>
        <v>34.37205009887937</v>
      </c>
      <c r="P52" s="9"/>
    </row>
    <row r="53" spans="1:119" ht="15.75" thickBot="1">
      <c r="A53" s="12"/>
      <c r="B53" s="25">
        <v>381</v>
      </c>
      <c r="C53" s="20" t="s">
        <v>60</v>
      </c>
      <c r="D53" s="46">
        <v>521424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521424</v>
      </c>
      <c r="O53" s="47">
        <f t="shared" si="9"/>
        <v>34.37205009887937</v>
      </c>
      <c r="P53" s="9"/>
    </row>
    <row r="54" spans="1:119" ht="16.5" thickBot="1">
      <c r="A54" s="14" t="s">
        <v>49</v>
      </c>
      <c r="B54" s="23"/>
      <c r="C54" s="22"/>
      <c r="D54" s="15">
        <f t="shared" ref="D54:M54" si="14">SUM(D5,D13,D21,D36,D44,D46,D52)</f>
        <v>12222168</v>
      </c>
      <c r="E54" s="15">
        <f t="shared" si="14"/>
        <v>2804599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12366442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si="14"/>
        <v>0</v>
      </c>
      <c r="N54" s="15">
        <f t="shared" si="11"/>
        <v>27393209</v>
      </c>
      <c r="O54" s="38">
        <f t="shared" si="9"/>
        <v>1805.7487804878049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127</v>
      </c>
      <c r="M56" s="48"/>
      <c r="N56" s="48"/>
      <c r="O56" s="43">
        <v>15170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79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69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62</v>
      </c>
      <c r="B3" s="62"/>
      <c r="C3" s="63"/>
      <c r="D3" s="67" t="s">
        <v>35</v>
      </c>
      <c r="E3" s="68"/>
      <c r="F3" s="68"/>
      <c r="G3" s="68"/>
      <c r="H3" s="69"/>
      <c r="I3" s="67" t="s">
        <v>36</v>
      </c>
      <c r="J3" s="69"/>
      <c r="K3" s="67" t="s">
        <v>38</v>
      </c>
      <c r="L3" s="69"/>
      <c r="M3" s="36"/>
      <c r="N3" s="37"/>
      <c r="O3" s="70" t="s">
        <v>67</v>
      </c>
      <c r="P3" s="11"/>
      <c r="Q3"/>
    </row>
    <row r="4" spans="1:133" ht="32.25" customHeight="1" thickBot="1">
      <c r="A4" s="64"/>
      <c r="B4" s="65"/>
      <c r="C4" s="66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5664387</v>
      </c>
      <c r="E5" s="27">
        <f t="shared" si="0"/>
        <v>1847122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7511509</v>
      </c>
      <c r="O5" s="33">
        <f t="shared" ref="O5:O36" si="1">(N5/O$55)</f>
        <v>500.4336442371752</v>
      </c>
      <c r="P5" s="6"/>
    </row>
    <row r="6" spans="1:133">
      <c r="A6" s="12"/>
      <c r="B6" s="25">
        <v>311</v>
      </c>
      <c r="C6" s="20" t="s">
        <v>3</v>
      </c>
      <c r="D6" s="46">
        <v>3539716</v>
      </c>
      <c r="E6" s="46">
        <v>70983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3610699</v>
      </c>
      <c r="O6" s="47">
        <f t="shared" si="1"/>
        <v>240.55289806795469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1612654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1612654</v>
      </c>
      <c r="O7" s="47">
        <f t="shared" si="1"/>
        <v>107.43864090606263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163485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163485</v>
      </c>
      <c r="O8" s="47">
        <f t="shared" si="1"/>
        <v>10.891738840772819</v>
      </c>
      <c r="P8" s="9"/>
    </row>
    <row r="9" spans="1:133">
      <c r="A9" s="12"/>
      <c r="B9" s="25">
        <v>314.10000000000002</v>
      </c>
      <c r="C9" s="20" t="s">
        <v>13</v>
      </c>
      <c r="D9" s="46">
        <v>1511787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1511787</v>
      </c>
      <c r="O9" s="47">
        <f t="shared" si="1"/>
        <v>100.718654230513</v>
      </c>
      <c r="P9" s="9"/>
    </row>
    <row r="10" spans="1:133">
      <c r="A10" s="12"/>
      <c r="B10" s="25">
        <v>314.8</v>
      </c>
      <c r="C10" s="20" t="s">
        <v>14</v>
      </c>
      <c r="D10" s="46">
        <v>35332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35332</v>
      </c>
      <c r="O10" s="47">
        <f t="shared" si="1"/>
        <v>2.3538974017321785</v>
      </c>
      <c r="P10" s="9"/>
    </row>
    <row r="11" spans="1:133">
      <c r="A11" s="12"/>
      <c r="B11" s="25">
        <v>315</v>
      </c>
      <c r="C11" s="20" t="s">
        <v>100</v>
      </c>
      <c r="D11" s="46">
        <v>478733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478733</v>
      </c>
      <c r="O11" s="47">
        <f t="shared" si="1"/>
        <v>31.894270486342439</v>
      </c>
      <c r="P11" s="9"/>
    </row>
    <row r="12" spans="1:133">
      <c r="A12" s="12"/>
      <c r="B12" s="25">
        <v>316</v>
      </c>
      <c r="C12" s="20" t="s">
        <v>101</v>
      </c>
      <c r="D12" s="46">
        <v>98819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98819</v>
      </c>
      <c r="O12" s="47">
        <f t="shared" si="1"/>
        <v>6.5835443037974679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1520169</v>
      </c>
      <c r="E13" s="32">
        <f t="shared" si="3"/>
        <v>114633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1634802</v>
      </c>
      <c r="O13" s="45">
        <f t="shared" si="1"/>
        <v>108.91419053964024</v>
      </c>
      <c r="P13" s="10"/>
    </row>
    <row r="14" spans="1:133">
      <c r="A14" s="12"/>
      <c r="B14" s="25">
        <v>322</v>
      </c>
      <c r="C14" s="20" t="s">
        <v>0</v>
      </c>
      <c r="D14" s="46">
        <v>108667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108667</v>
      </c>
      <c r="O14" s="47">
        <f t="shared" si="1"/>
        <v>7.2396402398401065</v>
      </c>
      <c r="P14" s="9"/>
    </row>
    <row r="15" spans="1:133">
      <c r="A15" s="12"/>
      <c r="B15" s="25">
        <v>323.10000000000002</v>
      </c>
      <c r="C15" s="20" t="s">
        <v>18</v>
      </c>
      <c r="D15" s="46">
        <v>1383046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1383046</v>
      </c>
      <c r="O15" s="47">
        <f t="shared" si="1"/>
        <v>92.141638907395077</v>
      </c>
      <c r="P15" s="9"/>
    </row>
    <row r="16" spans="1:133">
      <c r="A16" s="12"/>
      <c r="B16" s="25">
        <v>323.39999999999998</v>
      </c>
      <c r="C16" s="20" t="s">
        <v>71</v>
      </c>
      <c r="D16" s="46">
        <v>793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793</v>
      </c>
      <c r="O16" s="47">
        <f t="shared" si="1"/>
        <v>5.2831445702864757E-2</v>
      </c>
      <c r="P16" s="9"/>
    </row>
    <row r="17" spans="1:16">
      <c r="A17" s="12"/>
      <c r="B17" s="25">
        <v>324.11</v>
      </c>
      <c r="C17" s="20" t="s">
        <v>102</v>
      </c>
      <c r="D17" s="46">
        <v>0</v>
      </c>
      <c r="E17" s="46">
        <v>11115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11115</v>
      </c>
      <c r="O17" s="47">
        <f t="shared" si="1"/>
        <v>0.740506329113924</v>
      </c>
      <c r="P17" s="9"/>
    </row>
    <row r="18" spans="1:16">
      <c r="A18" s="12"/>
      <c r="B18" s="25">
        <v>324.31</v>
      </c>
      <c r="C18" s="20" t="s">
        <v>103</v>
      </c>
      <c r="D18" s="46">
        <v>0</v>
      </c>
      <c r="E18" s="46">
        <v>89093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89093</v>
      </c>
      <c r="O18" s="47">
        <f t="shared" si="1"/>
        <v>5.9355762824783476</v>
      </c>
      <c r="P18" s="9"/>
    </row>
    <row r="19" spans="1:16">
      <c r="A19" s="12"/>
      <c r="B19" s="25">
        <v>324.72000000000003</v>
      </c>
      <c r="C19" s="20" t="s">
        <v>21</v>
      </c>
      <c r="D19" s="46">
        <v>0</v>
      </c>
      <c r="E19" s="46">
        <v>14425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14425</v>
      </c>
      <c r="O19" s="47">
        <f t="shared" si="1"/>
        <v>0.96102598267821449</v>
      </c>
      <c r="P19" s="9"/>
    </row>
    <row r="20" spans="1:16">
      <c r="A20" s="12"/>
      <c r="B20" s="25">
        <v>329</v>
      </c>
      <c r="C20" s="20" t="s">
        <v>22</v>
      </c>
      <c r="D20" s="46">
        <v>27663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27663</v>
      </c>
      <c r="O20" s="47">
        <f t="shared" si="1"/>
        <v>1.8429713524317122</v>
      </c>
      <c r="P20" s="9"/>
    </row>
    <row r="21" spans="1:16" ht="15.75">
      <c r="A21" s="29" t="s">
        <v>24</v>
      </c>
      <c r="B21" s="30"/>
      <c r="C21" s="31"/>
      <c r="D21" s="32">
        <f t="shared" ref="D21:M21" si="5">SUM(D22:D33)</f>
        <v>1937296</v>
      </c>
      <c r="E21" s="32">
        <f t="shared" si="5"/>
        <v>147845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2085141</v>
      </c>
      <c r="O21" s="45">
        <f t="shared" si="1"/>
        <v>138.9167888074617</v>
      </c>
      <c r="P21" s="10"/>
    </row>
    <row r="22" spans="1:16">
      <c r="A22" s="12"/>
      <c r="B22" s="25">
        <v>331.2</v>
      </c>
      <c r="C22" s="20" t="s">
        <v>83</v>
      </c>
      <c r="D22" s="46">
        <v>290215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290215</v>
      </c>
      <c r="O22" s="47">
        <f t="shared" si="1"/>
        <v>19.334776815456362</v>
      </c>
      <c r="P22" s="9"/>
    </row>
    <row r="23" spans="1:16">
      <c r="A23" s="12"/>
      <c r="B23" s="25">
        <v>331.31</v>
      </c>
      <c r="C23" s="20" t="s">
        <v>120</v>
      </c>
      <c r="D23" s="46">
        <v>7003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7003</v>
      </c>
      <c r="O23" s="47">
        <f t="shared" si="1"/>
        <v>0.4665556295802798</v>
      </c>
      <c r="P23" s="9"/>
    </row>
    <row r="24" spans="1:16">
      <c r="A24" s="12"/>
      <c r="B24" s="25">
        <v>334.9</v>
      </c>
      <c r="C24" s="20" t="s">
        <v>114</v>
      </c>
      <c r="D24" s="46">
        <v>25000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25000</v>
      </c>
      <c r="O24" s="47">
        <f t="shared" si="1"/>
        <v>1.6655562958027981</v>
      </c>
      <c r="P24" s="9"/>
    </row>
    <row r="25" spans="1:16">
      <c r="A25" s="12"/>
      <c r="B25" s="25">
        <v>335.12</v>
      </c>
      <c r="C25" s="20" t="s">
        <v>105</v>
      </c>
      <c r="D25" s="46">
        <v>343617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343617</v>
      </c>
      <c r="O25" s="47">
        <f t="shared" si="1"/>
        <v>22.892538307794805</v>
      </c>
      <c r="P25" s="9"/>
    </row>
    <row r="26" spans="1:16">
      <c r="A26" s="12"/>
      <c r="B26" s="25">
        <v>335.14</v>
      </c>
      <c r="C26" s="20" t="s">
        <v>106</v>
      </c>
      <c r="D26" s="46">
        <v>115224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115224</v>
      </c>
      <c r="O26" s="47">
        <f t="shared" si="1"/>
        <v>7.6764823451032642</v>
      </c>
      <c r="P26" s="9"/>
    </row>
    <row r="27" spans="1:16">
      <c r="A27" s="12"/>
      <c r="B27" s="25">
        <v>335.15</v>
      </c>
      <c r="C27" s="20" t="s">
        <v>107</v>
      </c>
      <c r="D27" s="46">
        <v>21645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21645</v>
      </c>
      <c r="O27" s="47">
        <f t="shared" si="1"/>
        <v>1.4420386409060626</v>
      </c>
      <c r="P27" s="9"/>
    </row>
    <row r="28" spans="1:16">
      <c r="A28" s="12"/>
      <c r="B28" s="25">
        <v>335.18</v>
      </c>
      <c r="C28" s="20" t="s">
        <v>108</v>
      </c>
      <c r="D28" s="46">
        <v>848908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848908</v>
      </c>
      <c r="O28" s="47">
        <f t="shared" si="1"/>
        <v>56.556162558294467</v>
      </c>
      <c r="P28" s="9"/>
    </row>
    <row r="29" spans="1:16">
      <c r="A29" s="12"/>
      <c r="B29" s="25">
        <v>335.23</v>
      </c>
      <c r="C29" s="20" t="s">
        <v>85</v>
      </c>
      <c r="D29" s="46">
        <v>2990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2990</v>
      </c>
      <c r="O29" s="47">
        <f t="shared" si="1"/>
        <v>0.19920053297801465</v>
      </c>
      <c r="P29" s="9"/>
    </row>
    <row r="30" spans="1:16">
      <c r="A30" s="12"/>
      <c r="B30" s="25">
        <v>335.49</v>
      </c>
      <c r="C30" s="20" t="s">
        <v>32</v>
      </c>
      <c r="D30" s="46">
        <v>0</v>
      </c>
      <c r="E30" s="46">
        <v>147845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147845</v>
      </c>
      <c r="O30" s="47">
        <f t="shared" si="1"/>
        <v>9.8497668221185872</v>
      </c>
      <c r="P30" s="9"/>
    </row>
    <row r="31" spans="1:16">
      <c r="A31" s="12"/>
      <c r="B31" s="25">
        <v>337.6</v>
      </c>
      <c r="C31" s="20" t="s">
        <v>86</v>
      </c>
      <c r="D31" s="46">
        <v>54295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54295</v>
      </c>
      <c r="O31" s="47">
        <f t="shared" si="1"/>
        <v>3.6172551632245171</v>
      </c>
      <c r="P31" s="9"/>
    </row>
    <row r="32" spans="1:16">
      <c r="A32" s="12"/>
      <c r="B32" s="25">
        <v>338</v>
      </c>
      <c r="C32" s="20" t="s">
        <v>34</v>
      </c>
      <c r="D32" s="46">
        <v>12899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12899</v>
      </c>
      <c r="O32" s="47">
        <f t="shared" si="1"/>
        <v>0.85936042638241172</v>
      </c>
      <c r="P32" s="9"/>
    </row>
    <row r="33" spans="1:16">
      <c r="A33" s="12"/>
      <c r="B33" s="25">
        <v>339</v>
      </c>
      <c r="C33" s="20" t="s">
        <v>75</v>
      </c>
      <c r="D33" s="46">
        <v>215500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215500</v>
      </c>
      <c r="O33" s="47">
        <f t="shared" si="1"/>
        <v>14.357095269820119</v>
      </c>
      <c r="P33" s="9"/>
    </row>
    <row r="34" spans="1:16" ht="15.75">
      <c r="A34" s="29" t="s">
        <v>39</v>
      </c>
      <c r="B34" s="30"/>
      <c r="C34" s="31"/>
      <c r="D34" s="32">
        <f t="shared" ref="D34:M34" si="7">SUM(D35:D41)</f>
        <v>2076719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9952643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12029362</v>
      </c>
      <c r="O34" s="45">
        <f t="shared" si="1"/>
        <v>801.4231845436376</v>
      </c>
      <c r="P34" s="10"/>
    </row>
    <row r="35" spans="1:16">
      <c r="A35" s="12"/>
      <c r="B35" s="25">
        <v>342.5</v>
      </c>
      <c r="C35" s="20" t="s">
        <v>43</v>
      </c>
      <c r="D35" s="46">
        <v>11732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8">SUM(D35:M35)</f>
        <v>11732</v>
      </c>
      <c r="O35" s="47">
        <f t="shared" si="1"/>
        <v>0.78161225849433713</v>
      </c>
      <c r="P35" s="9"/>
    </row>
    <row r="36" spans="1:16">
      <c r="A36" s="12"/>
      <c r="B36" s="25">
        <v>342.9</v>
      </c>
      <c r="C36" s="20" t="s">
        <v>44</v>
      </c>
      <c r="D36" s="46">
        <v>12425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12425</v>
      </c>
      <c r="O36" s="47">
        <f t="shared" si="1"/>
        <v>0.82778147901399068</v>
      </c>
      <c r="P36" s="9"/>
    </row>
    <row r="37" spans="1:16">
      <c r="A37" s="12"/>
      <c r="B37" s="25">
        <v>343.4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1552813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1552813</v>
      </c>
      <c r="O37" s="47">
        <f t="shared" ref="O37:O53" si="9">(N37/O$55)</f>
        <v>103.45189873417722</v>
      </c>
      <c r="P37" s="9"/>
    </row>
    <row r="38" spans="1:16">
      <c r="A38" s="12"/>
      <c r="B38" s="25">
        <v>343.6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6949853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6949853</v>
      </c>
      <c r="O38" s="47">
        <f t="shared" si="9"/>
        <v>463.01485676215856</v>
      </c>
      <c r="P38" s="9"/>
    </row>
    <row r="39" spans="1:16">
      <c r="A39" s="12"/>
      <c r="B39" s="25">
        <v>344.1</v>
      </c>
      <c r="C39" s="20" t="s">
        <v>109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1449977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1449977</v>
      </c>
      <c r="O39" s="47">
        <f t="shared" si="9"/>
        <v>96.60073284477015</v>
      </c>
      <c r="P39" s="9"/>
    </row>
    <row r="40" spans="1:16">
      <c r="A40" s="12"/>
      <c r="B40" s="25">
        <v>347.1</v>
      </c>
      <c r="C40" s="20" t="s">
        <v>48</v>
      </c>
      <c r="D40" s="46">
        <v>6154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6154</v>
      </c>
      <c r="O40" s="47">
        <f t="shared" si="9"/>
        <v>0.40999333777481678</v>
      </c>
      <c r="P40" s="9"/>
    </row>
    <row r="41" spans="1:16">
      <c r="A41" s="12"/>
      <c r="B41" s="25">
        <v>349</v>
      </c>
      <c r="C41" s="20" t="s">
        <v>1</v>
      </c>
      <c r="D41" s="46">
        <v>2046408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2046408</v>
      </c>
      <c r="O41" s="47">
        <f t="shared" si="9"/>
        <v>136.33630912724851</v>
      </c>
      <c r="P41" s="9"/>
    </row>
    <row r="42" spans="1:16" ht="15.75">
      <c r="A42" s="29" t="s">
        <v>40</v>
      </c>
      <c r="B42" s="30"/>
      <c r="C42" s="31"/>
      <c r="D42" s="32">
        <f t="shared" ref="D42:M42" si="10">SUM(D43:D43)</f>
        <v>47364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3" si="11">SUM(D42:M42)</f>
        <v>47364</v>
      </c>
      <c r="O42" s="45">
        <f t="shared" si="9"/>
        <v>3.1554963357761494</v>
      </c>
      <c r="P42" s="10"/>
    </row>
    <row r="43" spans="1:16">
      <c r="A43" s="13"/>
      <c r="B43" s="39">
        <v>351.1</v>
      </c>
      <c r="C43" s="21" t="s">
        <v>51</v>
      </c>
      <c r="D43" s="46">
        <v>47364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47364</v>
      </c>
      <c r="O43" s="47">
        <f t="shared" si="9"/>
        <v>3.1554963357761494</v>
      </c>
      <c r="P43" s="9"/>
    </row>
    <row r="44" spans="1:16" ht="15.75">
      <c r="A44" s="29" t="s">
        <v>4</v>
      </c>
      <c r="B44" s="30"/>
      <c r="C44" s="31"/>
      <c r="D44" s="32">
        <f t="shared" ref="D44:M44" si="12">SUM(D45:D48)</f>
        <v>228894</v>
      </c>
      <c r="E44" s="32">
        <f t="shared" si="12"/>
        <v>21025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31394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1"/>
        <v>281313</v>
      </c>
      <c r="O44" s="45">
        <f t="shared" si="9"/>
        <v>18.741705529646904</v>
      </c>
      <c r="P44" s="10"/>
    </row>
    <row r="45" spans="1:16">
      <c r="A45" s="12"/>
      <c r="B45" s="25">
        <v>361.1</v>
      </c>
      <c r="C45" s="20" t="s">
        <v>54</v>
      </c>
      <c r="D45" s="46">
        <v>21038</v>
      </c>
      <c r="E45" s="46">
        <v>21025</v>
      </c>
      <c r="F45" s="46">
        <v>0</v>
      </c>
      <c r="G45" s="46">
        <v>0</v>
      </c>
      <c r="H45" s="46">
        <v>0</v>
      </c>
      <c r="I45" s="46">
        <v>31394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73457</v>
      </c>
      <c r="O45" s="47">
        <f t="shared" si="9"/>
        <v>4.8938707528314458</v>
      </c>
      <c r="P45" s="9"/>
    </row>
    <row r="46" spans="1:16">
      <c r="A46" s="12"/>
      <c r="B46" s="25">
        <v>362</v>
      </c>
      <c r="C46" s="20" t="s">
        <v>55</v>
      </c>
      <c r="D46" s="46">
        <v>13206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13206</v>
      </c>
      <c r="O46" s="47">
        <f t="shared" si="9"/>
        <v>0.87981345769487007</v>
      </c>
      <c r="P46" s="9"/>
    </row>
    <row r="47" spans="1:16">
      <c r="A47" s="12"/>
      <c r="B47" s="25">
        <v>366</v>
      </c>
      <c r="C47" s="20" t="s">
        <v>58</v>
      </c>
      <c r="D47" s="46">
        <v>42360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42360</v>
      </c>
      <c r="O47" s="47">
        <f t="shared" si="9"/>
        <v>2.8221185876082613</v>
      </c>
      <c r="P47" s="9"/>
    </row>
    <row r="48" spans="1:16">
      <c r="A48" s="12"/>
      <c r="B48" s="25">
        <v>369.9</v>
      </c>
      <c r="C48" s="20" t="s">
        <v>59</v>
      </c>
      <c r="D48" s="46">
        <v>152290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152290</v>
      </c>
      <c r="O48" s="47">
        <f t="shared" si="9"/>
        <v>10.145902731512326</v>
      </c>
      <c r="P48" s="9"/>
    </row>
    <row r="49" spans="1:119" ht="15.75">
      <c r="A49" s="29" t="s">
        <v>41</v>
      </c>
      <c r="B49" s="30"/>
      <c r="C49" s="31"/>
      <c r="D49" s="32">
        <f t="shared" ref="D49:M49" si="13">SUM(D50:D52)</f>
        <v>2111712</v>
      </c>
      <c r="E49" s="32">
        <f t="shared" si="13"/>
        <v>0</v>
      </c>
      <c r="F49" s="32">
        <f t="shared" si="13"/>
        <v>0</v>
      </c>
      <c r="G49" s="32">
        <f t="shared" si="13"/>
        <v>0</v>
      </c>
      <c r="H49" s="32">
        <f t="shared" si="13"/>
        <v>0</v>
      </c>
      <c r="I49" s="32">
        <f t="shared" si="13"/>
        <v>368212</v>
      </c>
      <c r="J49" s="32">
        <f t="shared" si="13"/>
        <v>0</v>
      </c>
      <c r="K49" s="32">
        <f t="shared" si="13"/>
        <v>0</v>
      </c>
      <c r="L49" s="32">
        <f t="shared" si="13"/>
        <v>0</v>
      </c>
      <c r="M49" s="32">
        <f t="shared" si="13"/>
        <v>0</v>
      </c>
      <c r="N49" s="32">
        <f t="shared" si="11"/>
        <v>2479924</v>
      </c>
      <c r="O49" s="45">
        <f t="shared" si="9"/>
        <v>165.21812125249832</v>
      </c>
      <c r="P49" s="9"/>
    </row>
    <row r="50" spans="1:119">
      <c r="A50" s="12"/>
      <c r="B50" s="25">
        <v>381</v>
      </c>
      <c r="C50" s="20" t="s">
        <v>60</v>
      </c>
      <c r="D50" s="46">
        <v>2111712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2111712</v>
      </c>
      <c r="O50" s="47">
        <f t="shared" si="9"/>
        <v>140.68700866089273</v>
      </c>
      <c r="P50" s="9"/>
    </row>
    <row r="51" spans="1:119">
      <c r="A51" s="12"/>
      <c r="B51" s="25">
        <v>389.3</v>
      </c>
      <c r="C51" s="20" t="s">
        <v>121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267249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267249</v>
      </c>
      <c r="O51" s="47">
        <f t="shared" si="9"/>
        <v>17.804730179880082</v>
      </c>
      <c r="P51" s="9"/>
    </row>
    <row r="52" spans="1:119" ht="15.75" thickBot="1">
      <c r="A52" s="12"/>
      <c r="B52" s="25">
        <v>389.5</v>
      </c>
      <c r="C52" s="20" t="s">
        <v>111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100963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100963</v>
      </c>
      <c r="O52" s="47">
        <f t="shared" si="9"/>
        <v>6.726382411725516</v>
      </c>
      <c r="P52" s="9"/>
    </row>
    <row r="53" spans="1:119" ht="16.5" thickBot="1">
      <c r="A53" s="14" t="s">
        <v>49</v>
      </c>
      <c r="B53" s="23"/>
      <c r="C53" s="22"/>
      <c r="D53" s="15">
        <f t="shared" ref="D53:M53" si="14">SUM(D5,D13,D21,D34,D42,D44,D49)</f>
        <v>13586541</v>
      </c>
      <c r="E53" s="15">
        <f t="shared" si="14"/>
        <v>2130625</v>
      </c>
      <c r="F53" s="15">
        <f t="shared" si="14"/>
        <v>0</v>
      </c>
      <c r="G53" s="15">
        <f t="shared" si="14"/>
        <v>0</v>
      </c>
      <c r="H53" s="15">
        <f t="shared" si="14"/>
        <v>0</v>
      </c>
      <c r="I53" s="15">
        <f t="shared" si="14"/>
        <v>10352249</v>
      </c>
      <c r="J53" s="15">
        <f t="shared" si="14"/>
        <v>0</v>
      </c>
      <c r="K53" s="15">
        <f t="shared" si="14"/>
        <v>0</v>
      </c>
      <c r="L53" s="15">
        <f t="shared" si="14"/>
        <v>0</v>
      </c>
      <c r="M53" s="15">
        <f t="shared" si="14"/>
        <v>0</v>
      </c>
      <c r="N53" s="15">
        <f t="shared" si="11"/>
        <v>26069415</v>
      </c>
      <c r="O53" s="38">
        <f t="shared" si="9"/>
        <v>1736.8031312458361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122</v>
      </c>
      <c r="M55" s="48"/>
      <c r="N55" s="48"/>
      <c r="O55" s="43">
        <v>15010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79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2024-08-13T16:47:36Z</cp:lastPrinted>
  <dcterms:created xsi:type="dcterms:W3CDTF">2000-08-31T21:26:31Z</dcterms:created>
  <dcterms:modified xsi:type="dcterms:W3CDTF">2024-08-13T16:47:40Z</dcterms:modified>
</cp:coreProperties>
</file>