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'2010'!$A$1:$O$29</definedName>
    <definedName name="_xlnm.Print_Area" localSheetId="12">'2011'!$A$1:$O$29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'2015'!$A$1:$O$34</definedName>
    <definedName name="_xlnm.Print_Area" localSheetId="7">'2016'!$A$1:$O$35</definedName>
    <definedName name="_xlnm.Print_Area" localSheetId="6">'2017'!$A$1:$O$34</definedName>
    <definedName name="_xlnm.Print_Area" localSheetId="5">'2018'!$A$1:$O$35</definedName>
    <definedName name="_xlnm.Print_Area" localSheetId="4">'2019'!$A$1:$O$34</definedName>
    <definedName name="_xlnm.Print_Area" localSheetId="3">'2020'!$A$1:$O$32</definedName>
    <definedName name="_xlnm.Print_Area" localSheetId="2">'2021'!$A$1:$P$34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50" l="1"/>
  <c r="F32" i="50"/>
  <c r="G32" i="50"/>
  <c r="H32" i="50"/>
  <c r="I32" i="50"/>
  <c r="J32" i="50"/>
  <c r="K32" i="50"/>
  <c r="L32" i="50"/>
  <c r="M32" i="50"/>
  <c r="N32" i="50"/>
  <c r="D32" i="50"/>
  <c r="O31" i="50" l="1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5" i="50" l="1"/>
  <c r="P25" i="50" s="1"/>
  <c r="O30" i="50"/>
  <c r="P30" i="50" s="1"/>
  <c r="O27" i="50"/>
  <c r="P27" i="50" s="1"/>
  <c r="O22" i="50"/>
  <c r="P22" i="50" s="1"/>
  <c r="O17" i="50"/>
  <c r="P17" i="50" s="1"/>
  <c r="O13" i="50"/>
  <c r="P13" i="50" s="1"/>
  <c r="O5" i="50"/>
  <c r="P5" i="50" s="1"/>
  <c r="E32" i="49"/>
  <c r="F32" i="49"/>
  <c r="G32" i="49"/>
  <c r="H32" i="49"/>
  <c r="I32" i="49"/>
  <c r="J32" i="49"/>
  <c r="K32" i="49"/>
  <c r="L32" i="49"/>
  <c r="M32" i="49"/>
  <c r="N32" i="49"/>
  <c r="D32" i="49"/>
  <c r="O32" i="50" l="1"/>
  <c r="P32" i="50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5" i="49"/>
  <c r="P25" i="49" s="1"/>
  <c r="O27" i="49"/>
  <c r="P27" i="49" s="1"/>
  <c r="O22" i="49"/>
  <c r="P22" i="49" s="1"/>
  <c r="O17" i="49"/>
  <c r="P17" i="49" s="1"/>
  <c r="O13" i="49"/>
  <c r="P13" i="49" s="1"/>
  <c r="O5" i="49"/>
  <c r="P5" i="49" s="1"/>
  <c r="O29" i="48"/>
  <c r="P29" i="48"/>
  <c r="N28" i="48"/>
  <c r="O28" i="48" s="1"/>
  <c r="P28" i="48" s="1"/>
  <c r="M28" i="48"/>
  <c r="L28" i="48"/>
  <c r="K28" i="48"/>
  <c r="J28" i="48"/>
  <c r="I28" i="48"/>
  <c r="H28" i="48"/>
  <c r="G28" i="48"/>
  <c r="F28" i="48"/>
  <c r="E28" i="48"/>
  <c r="D28" i="48"/>
  <c r="O27" i="48"/>
  <c r="P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O25" i="48" s="1"/>
  <c r="P25" i="48" s="1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O23" i="48" s="1"/>
  <c r="P23" i="48" s="1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O20" i="48" s="1"/>
  <c r="P20" i="48" s="1"/>
  <c r="H20" i="48"/>
  <c r="G20" i="48"/>
  <c r="F20" i="48"/>
  <c r="E20" i="48"/>
  <c r="D20" i="48"/>
  <c r="O19" i="48"/>
  <c r="P19" i="48"/>
  <c r="O18" i="48"/>
  <c r="P18" i="48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J30" i="48" s="1"/>
  <c r="I11" i="48"/>
  <c r="O11" i="48" s="1"/>
  <c r="P11" i="48" s="1"/>
  <c r="H11" i="48"/>
  <c r="H30" i="48" s="1"/>
  <c r="G11" i="48"/>
  <c r="F11" i="48"/>
  <c r="E11" i="48"/>
  <c r="D11" i="48"/>
  <c r="O10" i="48"/>
  <c r="P10" i="48"/>
  <c r="O9" i="48"/>
  <c r="P9" i="48"/>
  <c r="O8" i="48"/>
  <c r="P8" i="48"/>
  <c r="O7" i="48"/>
  <c r="P7" i="48" s="1"/>
  <c r="O6" i="48"/>
  <c r="P6" i="48" s="1"/>
  <c r="N5" i="48"/>
  <c r="N30" i="48" s="1"/>
  <c r="M5" i="48"/>
  <c r="M30" i="48" s="1"/>
  <c r="L5" i="48"/>
  <c r="L30" i="48" s="1"/>
  <c r="K5" i="48"/>
  <c r="K30" i="48" s="1"/>
  <c r="J5" i="48"/>
  <c r="I5" i="48"/>
  <c r="H5" i="48"/>
  <c r="G5" i="48"/>
  <c r="G30" i="48" s="1"/>
  <c r="F5" i="48"/>
  <c r="F30" i="48" s="1"/>
  <c r="E5" i="48"/>
  <c r="E30" i="48" s="1"/>
  <c r="D5" i="48"/>
  <c r="D30" i="48" s="1"/>
  <c r="M28" i="46"/>
  <c r="D28" i="46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N25" i="46" s="1"/>
  <c r="O25" i="46" s="1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N23" i="46" s="1"/>
  <c r="O23" i="46" s="1"/>
  <c r="E23" i="46"/>
  <c r="D23" i="46"/>
  <c r="N22" i="46"/>
  <c r="O22" i="46" s="1"/>
  <c r="N21" i="46"/>
  <c r="O21" i="46" s="1"/>
  <c r="M20" i="46"/>
  <c r="L20" i="46"/>
  <c r="K20" i="46"/>
  <c r="J20" i="46"/>
  <c r="I20" i="46"/>
  <c r="H20" i="46"/>
  <c r="N20" i="46" s="1"/>
  <c r="O20" i="46" s="1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N11" i="46" s="1"/>
  <c r="O11" i="46" s="1"/>
  <c r="E11" i="46"/>
  <c r="E28" i="46" s="1"/>
  <c r="D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28" i="46" s="1"/>
  <c r="K5" i="46"/>
  <c r="K28" i="46" s="1"/>
  <c r="J5" i="46"/>
  <c r="J28" i="46" s="1"/>
  <c r="I5" i="46"/>
  <c r="I28" i="46" s="1"/>
  <c r="H5" i="46"/>
  <c r="H28" i="46" s="1"/>
  <c r="G5" i="46"/>
  <c r="G28" i="46" s="1"/>
  <c r="F5" i="46"/>
  <c r="E5" i="46"/>
  <c r="D5" i="46"/>
  <c r="F30" i="45"/>
  <c r="G30" i="45"/>
  <c r="N29" i="45"/>
  <c r="O29" i="45" s="1"/>
  <c r="M28" i="45"/>
  <c r="L28" i="45"/>
  <c r="N28" i="45" s="1"/>
  <c r="O28" i="45" s="1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E30" i="45" s="1"/>
  <c r="D20" i="45"/>
  <c r="N20" i="45" s="1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N15" i="45" s="1"/>
  <c r="O15" i="45" s="1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 s="1"/>
  <c r="N6" i="45"/>
  <c r="O6" i="45" s="1"/>
  <c r="M5" i="45"/>
  <c r="M30" i="45" s="1"/>
  <c r="L5" i="45"/>
  <c r="L30" i="45" s="1"/>
  <c r="K5" i="45"/>
  <c r="K30" i="45" s="1"/>
  <c r="J5" i="45"/>
  <c r="N5" i="45" s="1"/>
  <c r="O5" i="45" s="1"/>
  <c r="I5" i="45"/>
  <c r="I30" i="45" s="1"/>
  <c r="H5" i="45"/>
  <c r="H30" i="45" s="1"/>
  <c r="G5" i="45"/>
  <c r="F5" i="45"/>
  <c r="E5" i="45"/>
  <c r="D5" i="45"/>
  <c r="D30" i="45" s="1"/>
  <c r="J31" i="44"/>
  <c r="N30" i="44"/>
  <c r="O30" i="44" s="1"/>
  <c r="N29" i="44"/>
  <c r="O29" i="44" s="1"/>
  <c r="M28" i="44"/>
  <c r="L28" i="44"/>
  <c r="K28" i="44"/>
  <c r="J28" i="44"/>
  <c r="N28" i="44" s="1"/>
  <c r="O28" i="44" s="1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N25" i="44" s="1"/>
  <c r="O25" i="44" s="1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N15" i="44" s="1"/>
  <c r="O15" i="44" s="1"/>
  <c r="G15" i="44"/>
  <c r="F15" i="44"/>
  <c r="E15" i="44"/>
  <c r="D15" i="44"/>
  <c r="N14" i="44"/>
  <c r="O14" i="44" s="1"/>
  <c r="N13" i="44"/>
  <c r="O13" i="44" s="1"/>
  <c r="N12" i="44"/>
  <c r="O12" i="44" s="1"/>
  <c r="M11" i="44"/>
  <c r="M31" i="44" s="1"/>
  <c r="L11" i="44"/>
  <c r="L31" i="44" s="1"/>
  <c r="K11" i="44"/>
  <c r="K31" i="44" s="1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31" i="44" s="1"/>
  <c r="H5" i="44"/>
  <c r="N5" i="44" s="1"/>
  <c r="O5" i="44" s="1"/>
  <c r="G5" i="44"/>
  <c r="G31" i="44" s="1"/>
  <c r="F5" i="44"/>
  <c r="F31" i="44" s="1"/>
  <c r="E5" i="44"/>
  <c r="E31" i="44" s="1"/>
  <c r="D5" i="44"/>
  <c r="D31" i="44" s="1"/>
  <c r="L30" i="43"/>
  <c r="M30" i="43"/>
  <c r="N29" i="43"/>
  <c r="O29" i="43" s="1"/>
  <c r="M28" i="43"/>
  <c r="L28" i="43"/>
  <c r="K28" i="43"/>
  <c r="J28" i="43"/>
  <c r="I28" i="43"/>
  <c r="H28" i="43"/>
  <c r="G28" i="43"/>
  <c r="F28" i="43"/>
  <c r="N28" i="43" s="1"/>
  <c r="O28" i="43" s="1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 s="1"/>
  <c r="M20" i="43"/>
  <c r="L20" i="43"/>
  <c r="K20" i="43"/>
  <c r="K30" i="43" s="1"/>
  <c r="J20" i="43"/>
  <c r="N20" i="43" s="1"/>
  <c r="O20" i="43" s="1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N11" i="43" s="1"/>
  <c r="O11" i="43" s="1"/>
  <c r="G11" i="43"/>
  <c r="F11" i="43"/>
  <c r="E11" i="43"/>
  <c r="D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30" i="43" s="1"/>
  <c r="I5" i="43"/>
  <c r="I30" i="43" s="1"/>
  <c r="H5" i="43"/>
  <c r="H30" i="43" s="1"/>
  <c r="G5" i="43"/>
  <c r="G30" i="43" s="1"/>
  <c r="F5" i="43"/>
  <c r="F30" i="43" s="1"/>
  <c r="E5" i="43"/>
  <c r="E30" i="43" s="1"/>
  <c r="D5" i="43"/>
  <c r="D30" i="43" s="1"/>
  <c r="N30" i="43" s="1"/>
  <c r="O30" i="43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 s="1"/>
  <c r="M20" i="42"/>
  <c r="L20" i="42"/>
  <c r="K20" i="42"/>
  <c r="J20" i="42"/>
  <c r="I20" i="42"/>
  <c r="H20" i="42"/>
  <c r="N20" i="42" s="1"/>
  <c r="O20" i="42" s="1"/>
  <c r="G20" i="42"/>
  <c r="G31" i="42" s="1"/>
  <c r="F20" i="42"/>
  <c r="F31" i="42" s="1"/>
  <c r="E20" i="42"/>
  <c r="D20" i="42"/>
  <c r="N19" i="42"/>
  <c r="O19" i="42" s="1"/>
  <c r="N18" i="42"/>
  <c r="O18" i="42" s="1"/>
  <c r="N17" i="42"/>
  <c r="O17" i="42" s="1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E31" i="42" s="1"/>
  <c r="D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1" i="42" s="1"/>
  <c r="L5" i="42"/>
  <c r="L31" i="42" s="1"/>
  <c r="K5" i="42"/>
  <c r="K31" i="42" s="1"/>
  <c r="J5" i="42"/>
  <c r="J31" i="42" s="1"/>
  <c r="I5" i="42"/>
  <c r="I31" i="42" s="1"/>
  <c r="H5" i="42"/>
  <c r="H31" i="42" s="1"/>
  <c r="G5" i="42"/>
  <c r="F5" i="42"/>
  <c r="E5" i="42"/>
  <c r="D5" i="42"/>
  <c r="D31" i="42" s="1"/>
  <c r="F30" i="41"/>
  <c r="N29" i="41"/>
  <c r="O29" i="41" s="1"/>
  <c r="M28" i="41"/>
  <c r="L28" i="41"/>
  <c r="N28" i="41" s="1"/>
  <c r="O28" i="41" s="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E30" i="41" s="1"/>
  <c r="D20" i="41"/>
  <c r="N20" i="41" s="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N16" i="41" s="1"/>
  <c r="O16" i="41" s="1"/>
  <c r="G16" i="41"/>
  <c r="G30" i="41" s="1"/>
  <c r="F16" i="41"/>
  <c r="E16" i="41"/>
  <c r="D16" i="41"/>
  <c r="N15" i="41"/>
  <c r="O15" i="41" s="1"/>
  <c r="N14" i="41"/>
  <c r="O14" i="41" s="1"/>
  <c r="N13" i="41"/>
  <c r="O13" i="41" s="1"/>
  <c r="M12" i="41"/>
  <c r="L12" i="41"/>
  <c r="N12" i="41" s="1"/>
  <c r="O12" i="41" s="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0" i="41" s="1"/>
  <c r="L5" i="41"/>
  <c r="L30" i="41" s="1"/>
  <c r="K5" i="41"/>
  <c r="K30" i="41" s="1"/>
  <c r="J5" i="41"/>
  <c r="N5" i="41" s="1"/>
  <c r="O5" i="41" s="1"/>
  <c r="I5" i="41"/>
  <c r="I30" i="41" s="1"/>
  <c r="H5" i="41"/>
  <c r="H30" i="41" s="1"/>
  <c r="G5" i="41"/>
  <c r="F5" i="41"/>
  <c r="E5" i="41"/>
  <c r="D5" i="41"/>
  <c r="D30" i="41" s="1"/>
  <c r="N26" i="40"/>
  <c r="O26" i="40" s="1"/>
  <c r="M25" i="40"/>
  <c r="L25" i="40"/>
  <c r="K25" i="40"/>
  <c r="K27" i="40"/>
  <c r="J25" i="40"/>
  <c r="I25" i="40"/>
  <c r="H25" i="40"/>
  <c r="G25" i="40"/>
  <c r="F25" i="40"/>
  <c r="E25" i="40"/>
  <c r="D25" i="40"/>
  <c r="N25" i="40" s="1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H27" i="40" s="1"/>
  <c r="G10" i="40"/>
  <c r="G27" i="40" s="1"/>
  <c r="F10" i="40"/>
  <c r="E10" i="40"/>
  <c r="D10" i="40"/>
  <c r="N9" i="40"/>
  <c r="O9" i="40" s="1"/>
  <c r="N8" i="40"/>
  <c r="O8" i="40" s="1"/>
  <c r="N7" i="40"/>
  <c r="O7" i="40" s="1"/>
  <c r="N6" i="40"/>
  <c r="O6" i="40"/>
  <c r="M5" i="40"/>
  <c r="L5" i="40"/>
  <c r="L27" i="40" s="1"/>
  <c r="K5" i="40"/>
  <c r="J5" i="40"/>
  <c r="J27" i="40" s="1"/>
  <c r="I5" i="40"/>
  <c r="H5" i="40"/>
  <c r="G5" i="40"/>
  <c r="F5" i="40"/>
  <c r="F27" i="40" s="1"/>
  <c r="E5" i="40"/>
  <c r="D5" i="40"/>
  <c r="D27" i="40" s="1"/>
  <c r="N27" i="40" s="1"/>
  <c r="O27" i="40" s="1"/>
  <c r="N30" i="39"/>
  <c r="O30" i="39" s="1"/>
  <c r="M29" i="39"/>
  <c r="L29" i="39"/>
  <c r="K29" i="39"/>
  <c r="J29" i="39"/>
  <c r="I29" i="39"/>
  <c r="H29" i="39"/>
  <c r="G29" i="39"/>
  <c r="F29" i="39"/>
  <c r="E29" i="39"/>
  <c r="N29" i="39" s="1"/>
  <c r="O29" i="39" s="1"/>
  <c r="D29" i="39"/>
  <c r="N28" i="39"/>
  <c r="O28" i="39" s="1"/>
  <c r="N27" i="39"/>
  <c r="O27" i="39" s="1"/>
  <c r="M26" i="39"/>
  <c r="L26" i="39"/>
  <c r="K26" i="39"/>
  <c r="J26" i="39"/>
  <c r="I26" i="39"/>
  <c r="N26" i="39" s="1"/>
  <c r="O26" i="39" s="1"/>
  <c r="H26" i="39"/>
  <c r="G26" i="39"/>
  <c r="F26" i="39"/>
  <c r="E26" i="39"/>
  <c r="D26" i="39"/>
  <c r="N25" i="39"/>
  <c r="O25" i="39" s="1"/>
  <c r="N24" i="39"/>
  <c r="O24" i="39" s="1"/>
  <c r="M23" i="39"/>
  <c r="L23" i="39"/>
  <c r="K23" i="39"/>
  <c r="J23" i="39"/>
  <c r="J31" i="39" s="1"/>
  <c r="I23" i="39"/>
  <c r="H23" i="39"/>
  <c r="G23" i="39"/>
  <c r="F23" i="39"/>
  <c r="E23" i="39"/>
  <c r="D23" i="39"/>
  <c r="N23" i="39" s="1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N16" i="39" s="1"/>
  <c r="O16" i="39" s="1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31" i="39"/>
  <c r="L5" i="39"/>
  <c r="L31" i="39" s="1"/>
  <c r="K5" i="39"/>
  <c r="K31" i="39" s="1"/>
  <c r="J5" i="39"/>
  <c r="I5" i="39"/>
  <c r="I31" i="39" s="1"/>
  <c r="H5" i="39"/>
  <c r="H31" i="39" s="1"/>
  <c r="G5" i="39"/>
  <c r="G31" i="39" s="1"/>
  <c r="F5" i="39"/>
  <c r="F31" i="39"/>
  <c r="E5" i="39"/>
  <c r="E31" i="39" s="1"/>
  <c r="D5" i="39"/>
  <c r="D31" i="39" s="1"/>
  <c r="N30" i="38"/>
  <c r="O30" i="38" s="1"/>
  <c r="M29" i="38"/>
  <c r="L29" i="38"/>
  <c r="K29" i="38"/>
  <c r="J29" i="38"/>
  <c r="I29" i="38"/>
  <c r="N29" i="38" s="1"/>
  <c r="O29" i="38" s="1"/>
  <c r="H29" i="38"/>
  <c r="H31" i="38" s="1"/>
  <c r="G29" i="38"/>
  <c r="F29" i="38"/>
  <c r="E29" i="38"/>
  <c r="D29" i="38"/>
  <c r="N28" i="38"/>
  <c r="O28" i="38" s="1"/>
  <c r="N27" i="38"/>
  <c r="O27" i="38" s="1"/>
  <c r="M26" i="38"/>
  <c r="L26" i="38"/>
  <c r="K26" i="38"/>
  <c r="N26" i="38" s="1"/>
  <c r="O26" i="38" s="1"/>
  <c r="J26" i="38"/>
  <c r="I26" i="38"/>
  <c r="H26" i="38"/>
  <c r="G26" i="38"/>
  <c r="F26" i="38"/>
  <c r="E26" i="38"/>
  <c r="D26" i="38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N17" i="38"/>
  <c r="O17" i="38" s="1"/>
  <c r="M16" i="38"/>
  <c r="L16" i="38"/>
  <c r="K16" i="38"/>
  <c r="K31" i="38" s="1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L31" i="38" s="1"/>
  <c r="K5" i="38"/>
  <c r="J5" i="38"/>
  <c r="J31" i="38" s="1"/>
  <c r="I5" i="38"/>
  <c r="I31" i="38" s="1"/>
  <c r="H5" i="38"/>
  <c r="G5" i="38"/>
  <c r="F5" i="38"/>
  <c r="F31" i="38"/>
  <c r="E5" i="38"/>
  <c r="N5" i="38" s="1"/>
  <c r="O5" i="38" s="1"/>
  <c r="D5" i="38"/>
  <c r="D31" i="38" s="1"/>
  <c r="N26" i="37"/>
  <c r="O26" i="37"/>
  <c r="M25" i="37"/>
  <c r="L25" i="37"/>
  <c r="K25" i="37"/>
  <c r="J25" i="37"/>
  <c r="I25" i="37"/>
  <c r="H25" i="37"/>
  <c r="G25" i="37"/>
  <c r="N25" i="37"/>
  <c r="O25" i="37" s="1"/>
  <c r="F25" i="37"/>
  <c r="E25" i="37"/>
  <c r="D25" i="37"/>
  <c r="N24" i="37"/>
  <c r="O24" i="37" s="1"/>
  <c r="N23" i="37"/>
  <c r="O23" i="37"/>
  <c r="M22" i="37"/>
  <c r="L22" i="37"/>
  <c r="K22" i="37"/>
  <c r="K27" i="37"/>
  <c r="J22" i="37"/>
  <c r="I22" i="37"/>
  <c r="H22" i="37"/>
  <c r="G22" i="37"/>
  <c r="F22" i="37"/>
  <c r="E22" i="37"/>
  <c r="N22" i="37" s="1"/>
  <c r="O22" i="37" s="1"/>
  <c r="D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H27" i="37" s="1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 s="1"/>
  <c r="M10" i="37"/>
  <c r="L10" i="37"/>
  <c r="K10" i="37"/>
  <c r="J10" i="37"/>
  <c r="I10" i="37"/>
  <c r="H10" i="37"/>
  <c r="G10" i="37"/>
  <c r="F10" i="37"/>
  <c r="E10" i="37"/>
  <c r="N10" i="37"/>
  <c r="O10" i="37" s="1"/>
  <c r="D10" i="37"/>
  <c r="N9" i="37"/>
  <c r="O9" i="37"/>
  <c r="N8" i="37"/>
  <c r="O8" i="37" s="1"/>
  <c r="N7" i="37"/>
  <c r="O7" i="37"/>
  <c r="N6" i="37"/>
  <c r="O6" i="37" s="1"/>
  <c r="M5" i="37"/>
  <c r="M27" i="37"/>
  <c r="L5" i="37"/>
  <c r="L27" i="37" s="1"/>
  <c r="K5" i="37"/>
  <c r="J5" i="37"/>
  <c r="J27" i="37" s="1"/>
  <c r="I5" i="37"/>
  <c r="I27" i="37" s="1"/>
  <c r="H5" i="37"/>
  <c r="G5" i="37"/>
  <c r="F5" i="37"/>
  <c r="F27" i="37" s="1"/>
  <c r="E5" i="37"/>
  <c r="D5" i="37"/>
  <c r="N5" i="37" s="1"/>
  <c r="O5" i="37" s="1"/>
  <c r="N30" i="36"/>
  <c r="O30" i="36"/>
  <c r="M29" i="36"/>
  <c r="L29" i="36"/>
  <c r="K29" i="36"/>
  <c r="J29" i="36"/>
  <c r="I29" i="36"/>
  <c r="H29" i="36"/>
  <c r="G29" i="36"/>
  <c r="F29" i="36"/>
  <c r="N29" i="36" s="1"/>
  <c r="O29" i="36" s="1"/>
  <c r="E29" i="36"/>
  <c r="D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M24" i="36"/>
  <c r="L24" i="36"/>
  <c r="K24" i="36"/>
  <c r="N24" i="36" s="1"/>
  <c r="O24" i="36" s="1"/>
  <c r="J24" i="36"/>
  <c r="I24" i="36"/>
  <c r="H24" i="36"/>
  <c r="G24" i="36"/>
  <c r="F24" i="36"/>
  <c r="E24" i="36"/>
  <c r="D24" i="36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/>
  <c r="N18" i="36"/>
  <c r="O18" i="36" s="1"/>
  <c r="N17" i="36"/>
  <c r="O17" i="36"/>
  <c r="M16" i="36"/>
  <c r="L16" i="36"/>
  <c r="K16" i="36"/>
  <c r="J16" i="36"/>
  <c r="I16" i="36"/>
  <c r="I31" i="36" s="1"/>
  <c r="H16" i="36"/>
  <c r="N16" i="36" s="1"/>
  <c r="O16" i="36" s="1"/>
  <c r="G16" i="36"/>
  <c r="F16" i="36"/>
  <c r="E16" i="36"/>
  <c r="D16" i="36"/>
  <c r="N15" i="36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N5" i="36" s="1"/>
  <c r="O5" i="36" s="1"/>
  <c r="L5" i="36"/>
  <c r="L31" i="36" s="1"/>
  <c r="K5" i="36"/>
  <c r="J5" i="36"/>
  <c r="I5" i="36"/>
  <c r="H5" i="36"/>
  <c r="G5" i="36"/>
  <c r="F5" i="36"/>
  <c r="E5" i="36"/>
  <c r="E31" i="36"/>
  <c r="D5" i="36"/>
  <c r="N24" i="35"/>
  <c r="O24" i="35" s="1"/>
  <c r="M23" i="35"/>
  <c r="L23" i="35"/>
  <c r="K23" i="35"/>
  <c r="J23" i="35"/>
  <c r="I23" i="35"/>
  <c r="H23" i="35"/>
  <c r="G23" i="35"/>
  <c r="F23" i="35"/>
  <c r="E23" i="35"/>
  <c r="N23" i="35" s="1"/>
  <c r="O23" i="35" s="1"/>
  <c r="D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/>
  <c r="M17" i="35"/>
  <c r="M25" i="35" s="1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G25" i="35" s="1"/>
  <c r="F14" i="35"/>
  <c r="F25" i="35" s="1"/>
  <c r="E14" i="35"/>
  <c r="D14" i="35"/>
  <c r="N13" i="35"/>
  <c r="O13" i="35" s="1"/>
  <c r="N12" i="35"/>
  <c r="O12" i="35" s="1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 s="1"/>
  <c r="N7" i="35"/>
  <c r="O7" i="35" s="1"/>
  <c r="N6" i="35"/>
  <c r="O6" i="35" s="1"/>
  <c r="M5" i="35"/>
  <c r="L5" i="35"/>
  <c r="L25" i="35" s="1"/>
  <c r="K5" i="35"/>
  <c r="K25" i="35"/>
  <c r="J5" i="35"/>
  <c r="J25" i="35" s="1"/>
  <c r="I5" i="35"/>
  <c r="I25" i="35" s="1"/>
  <c r="H5" i="35"/>
  <c r="G5" i="35"/>
  <c r="F5" i="35"/>
  <c r="E5" i="35"/>
  <c r="E25" i="35" s="1"/>
  <c r="D5" i="35"/>
  <c r="N24" i="34"/>
  <c r="O24" i="34" s="1"/>
  <c r="M23" i="34"/>
  <c r="L23" i="34"/>
  <c r="K23" i="34"/>
  <c r="J23" i="34"/>
  <c r="N23" i="34" s="1"/>
  <c r="O23" i="34" s="1"/>
  <c r="I23" i="34"/>
  <c r="H23" i="34"/>
  <c r="G23" i="34"/>
  <c r="F23" i="34"/>
  <c r="E23" i="34"/>
  <c r="D23" i="34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F25" i="34" s="1"/>
  <c r="E17" i="34"/>
  <c r="D17" i="34"/>
  <c r="N17" i="34" s="1"/>
  <c r="O17" i="34" s="1"/>
  <c r="N16" i="34"/>
  <c r="O16" i="34" s="1"/>
  <c r="N15" i="34"/>
  <c r="O15" i="34"/>
  <c r="M14" i="34"/>
  <c r="L14" i="34"/>
  <c r="K14" i="34"/>
  <c r="N14" i="34" s="1"/>
  <c r="O14" i="34" s="1"/>
  <c r="J14" i="34"/>
  <c r="I14" i="34"/>
  <c r="H14" i="34"/>
  <c r="G14" i="34"/>
  <c r="F14" i="34"/>
  <c r="E14" i="34"/>
  <c r="D14" i="34"/>
  <c r="N13" i="34"/>
  <c r="O13" i="34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D25" i="34" s="1"/>
  <c r="N9" i="34"/>
  <c r="O9" i="34" s="1"/>
  <c r="N8" i="34"/>
  <c r="O8" i="34" s="1"/>
  <c r="N7" i="34"/>
  <c r="O7" i="34" s="1"/>
  <c r="N6" i="34"/>
  <c r="O6" i="34"/>
  <c r="M5" i="34"/>
  <c r="L5" i="34"/>
  <c r="L25" i="34"/>
  <c r="K5" i="34"/>
  <c r="N5" i="34" s="1"/>
  <c r="O5" i="34" s="1"/>
  <c r="J5" i="34"/>
  <c r="J25" i="34" s="1"/>
  <c r="I5" i="34"/>
  <c r="H5" i="34"/>
  <c r="H25" i="34" s="1"/>
  <c r="G5" i="34"/>
  <c r="G25" i="34" s="1"/>
  <c r="F5" i="34"/>
  <c r="E5" i="34"/>
  <c r="E25" i="34" s="1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2" i="33"/>
  <c r="E27" i="33" s="1"/>
  <c r="F22" i="33"/>
  <c r="G22" i="33"/>
  <c r="H22" i="33"/>
  <c r="I22" i="33"/>
  <c r="J22" i="33"/>
  <c r="K22" i="33"/>
  <c r="L22" i="33"/>
  <c r="M22" i="33"/>
  <c r="E19" i="33"/>
  <c r="F19" i="33"/>
  <c r="F27" i="33" s="1"/>
  <c r="G19" i="33"/>
  <c r="H19" i="33"/>
  <c r="I19" i="33"/>
  <c r="J19" i="33"/>
  <c r="K19" i="33"/>
  <c r="L19" i="33"/>
  <c r="M19" i="33"/>
  <c r="E14" i="33"/>
  <c r="F14" i="33"/>
  <c r="G14" i="33"/>
  <c r="G27" i="33"/>
  <c r="H14" i="33"/>
  <c r="N14" i="33" s="1"/>
  <c r="O14" i="33" s="1"/>
  <c r="I14" i="33"/>
  <c r="J14" i="33"/>
  <c r="K14" i="33"/>
  <c r="L14" i="33"/>
  <c r="M14" i="33"/>
  <c r="E10" i="33"/>
  <c r="F10" i="33"/>
  <c r="G10" i="33"/>
  <c r="H10" i="33"/>
  <c r="H27" i="33" s="1"/>
  <c r="I10" i="33"/>
  <c r="J10" i="33"/>
  <c r="K10" i="33"/>
  <c r="L10" i="33"/>
  <c r="M10" i="33"/>
  <c r="E5" i="33"/>
  <c r="F5" i="33"/>
  <c r="G5" i="33"/>
  <c r="H5" i="33"/>
  <c r="I5" i="33"/>
  <c r="I27" i="33" s="1"/>
  <c r="J5" i="33"/>
  <c r="J27" i="33" s="1"/>
  <c r="K5" i="33"/>
  <c r="L5" i="33"/>
  <c r="L27" i="33" s="1"/>
  <c r="M5" i="33"/>
  <c r="M27" i="33" s="1"/>
  <c r="D22" i="33"/>
  <c r="N22" i="33" s="1"/>
  <c r="O22" i="33" s="1"/>
  <c r="D19" i="33"/>
  <c r="N19" i="33" s="1"/>
  <c r="O19" i="33" s="1"/>
  <c r="D14" i="33"/>
  <c r="D10" i="33"/>
  <c r="D27" i="33" s="1"/>
  <c r="D5" i="33"/>
  <c r="N5" i="33" s="1"/>
  <c r="O5" i="33" s="1"/>
  <c r="N26" i="33"/>
  <c r="O26" i="33" s="1"/>
  <c r="N23" i="33"/>
  <c r="N24" i="33"/>
  <c r="O24" i="33" s="1"/>
  <c r="N21" i="33"/>
  <c r="O21" i="33" s="1"/>
  <c r="N20" i="33"/>
  <c r="O20" i="33"/>
  <c r="O23" i="33"/>
  <c r="N12" i="33"/>
  <c r="O12" i="33" s="1"/>
  <c r="N13" i="33"/>
  <c r="O13" i="33" s="1"/>
  <c r="N7" i="33"/>
  <c r="O7" i="33" s="1"/>
  <c r="N8" i="33"/>
  <c r="O8" i="33"/>
  <c r="N9" i="33"/>
  <c r="O9" i="33" s="1"/>
  <c r="N6" i="33"/>
  <c r="O6" i="33"/>
  <c r="N15" i="33"/>
  <c r="O15" i="33" s="1"/>
  <c r="N16" i="33"/>
  <c r="O16" i="33" s="1"/>
  <c r="N17" i="33"/>
  <c r="O17" i="33" s="1"/>
  <c r="N18" i="33"/>
  <c r="O18" i="33"/>
  <c r="N11" i="33"/>
  <c r="O11" i="33" s="1"/>
  <c r="H25" i="35"/>
  <c r="G31" i="38"/>
  <c r="E27" i="37"/>
  <c r="G31" i="36"/>
  <c r="I25" i="34"/>
  <c r="M25" i="34"/>
  <c r="M31" i="38"/>
  <c r="N20" i="39"/>
  <c r="O20" i="39" s="1"/>
  <c r="N12" i="39"/>
  <c r="O12" i="39" s="1"/>
  <c r="N22" i="40"/>
  <c r="O22" i="40"/>
  <c r="G27" i="37"/>
  <c r="N19" i="37"/>
  <c r="O19" i="37" s="1"/>
  <c r="K27" i="33"/>
  <c r="D25" i="35"/>
  <c r="D31" i="36"/>
  <c r="J31" i="36"/>
  <c r="H31" i="36"/>
  <c r="D27" i="37"/>
  <c r="N23" i="38"/>
  <c r="O23" i="38" s="1"/>
  <c r="N12" i="36"/>
  <c r="O12" i="36"/>
  <c r="E27" i="40"/>
  <c r="I27" i="40"/>
  <c r="M27" i="40"/>
  <c r="N23" i="41"/>
  <c r="O23" i="41"/>
  <c r="N25" i="41"/>
  <c r="O25" i="41" s="1"/>
  <c r="N29" i="42"/>
  <c r="O29" i="42" s="1"/>
  <c r="N5" i="42"/>
  <c r="O5" i="42" s="1"/>
  <c r="N20" i="44"/>
  <c r="O20" i="44" s="1"/>
  <c r="N23" i="45"/>
  <c r="O23" i="45" s="1"/>
  <c r="N25" i="45"/>
  <c r="O25" i="45" s="1"/>
  <c r="N11" i="45"/>
  <c r="O11" i="45"/>
  <c r="N15" i="46"/>
  <c r="O15" i="46"/>
  <c r="N5" i="46"/>
  <c r="O5" i="46" s="1"/>
  <c r="O32" i="49" l="1"/>
  <c r="P32" i="49" s="1"/>
  <c r="N31" i="36"/>
  <c r="O31" i="36" s="1"/>
  <c r="N31" i="39"/>
  <c r="O31" i="39" s="1"/>
  <c r="N27" i="37"/>
  <c r="O27" i="37" s="1"/>
  <c r="O30" i="48"/>
  <c r="P30" i="48" s="1"/>
  <c r="N31" i="42"/>
  <c r="O31" i="42" s="1"/>
  <c r="N30" i="45"/>
  <c r="O30" i="45" s="1"/>
  <c r="N30" i="41"/>
  <c r="O30" i="41" s="1"/>
  <c r="N25" i="35"/>
  <c r="O25" i="35" s="1"/>
  <c r="N27" i="33"/>
  <c r="O27" i="33" s="1"/>
  <c r="N31" i="44"/>
  <c r="O31" i="44" s="1"/>
  <c r="K25" i="34"/>
  <c r="N25" i="34" s="1"/>
  <c r="O25" i="34" s="1"/>
  <c r="F31" i="36"/>
  <c r="H31" i="44"/>
  <c r="N14" i="35"/>
  <c r="O14" i="35" s="1"/>
  <c r="N10" i="34"/>
  <c r="O10" i="34" s="1"/>
  <c r="N10" i="33"/>
  <c r="O10" i="33" s="1"/>
  <c r="O5" i="48"/>
  <c r="P5" i="48" s="1"/>
  <c r="N11" i="44"/>
  <c r="O11" i="44" s="1"/>
  <c r="E31" i="38"/>
  <c r="N31" i="38" s="1"/>
  <c r="O31" i="38" s="1"/>
  <c r="N5" i="35"/>
  <c r="O5" i="35" s="1"/>
  <c r="N5" i="43"/>
  <c r="O5" i="43" s="1"/>
  <c r="M31" i="36"/>
  <c r="N16" i="38"/>
  <c r="O16" i="38" s="1"/>
  <c r="J30" i="41"/>
  <c r="J30" i="45"/>
  <c r="F28" i="46"/>
  <c r="N28" i="46" s="1"/>
  <c r="O28" i="46" s="1"/>
  <c r="N5" i="39"/>
  <c r="O5" i="39" s="1"/>
  <c r="N5" i="40"/>
  <c r="O5" i="40" s="1"/>
  <c r="K31" i="36"/>
  <c r="I30" i="48"/>
  <c r="N10" i="40"/>
  <c r="O10" i="40" s="1"/>
</calcChain>
</file>

<file path=xl/sharedStrings.xml><?xml version="1.0" encoding="utf-8"?>
<sst xmlns="http://schemas.openxmlformats.org/spreadsheetml/2006/main" count="773" uniqueCount="99">
  <si>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</si>
  <si>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</si>
  <si>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</si>
  <si>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</si>
  <si>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</si>
  <si>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</si>
  <si>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</si>
  <si>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</si>
  <si>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</si>
  <si>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</si>
  <si>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</si>
  <si>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</si>
  <si>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</si>
  <si>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</si>
  <si>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</si>
  <si>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</si>
  <si>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</si>
  <si>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</si>
  <si>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</si>
  <si>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</si>
  <si>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</si>
  <si>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</si>
  <si>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</si>
  <si>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</si>
  <si>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</si>
  <si>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</si>
  <si>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</si>
  <si>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</si>
  <si>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</si>
  <si>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</si>
  <si>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</si>
  <si>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</si>
  <si>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</si>
  <si>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</si>
  <si>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Airports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</si>
  <si>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</si>
  <si>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</si>
  <si>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</si>
  <si>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</si>
  <si>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</si>
  <si>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</si>
  <si>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Zephyrhills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</si>
  <si>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</si>
  <si>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</si>
  <si>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</si>
  <si>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</si>
  <si>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</si>
  <si>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</si>
  <si>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Comprehensive Planning</t>
  </si>
  <si>
    <t>Non-Court Information Systems</t>
  </si>
  <si>
    <t>Flood Control / Stormwater Management</t>
  </si>
  <si>
    <t>Other Physical Environment</t>
  </si>
  <si>
    <t>Economic Environment</t>
  </si>
  <si>
    <t>Other Economic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</si>
  <si>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</si>
  <si>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</si>
  <si>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</si>
  <si>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</si>
  <si>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Industry Development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</si>
  <si>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</si>
  <si>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</si>
  <si>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</si>
  <si>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</si>
  <si>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</si>
  <si>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</si>
  <si>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</si>
  <si>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</si>
  <si>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</si>
  <si>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</si>
  <si>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</si>
  <si>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</si>
  <si>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</si>
  <si>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</si>
  <si>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</si>
  <si>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</si>
  <si>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</si>
  <si>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</si>
  <si>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</si>
  <si>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</si>
  <si>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Employment Development</t>
  </si>
  <si>
    <t>Non-Operating Interest Expense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</si>
  <si>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</si>
  <si>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</si>
  <si>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</si>
  <si>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</si>
  <si>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</si>
  <si>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</si>
  <si>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</si>
  <si>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</si>
  <si>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</si>
  <si>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</si>
  <si>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Employment Opportunity and Development</t>
  </si>
  <si>
    <t>Inter-fund Group Transfers Out</t>
  </si>
  <si>
    <t>Local Fiscal Year Ended September 30, 2022</t>
  </si>
  <si>
    <t>Legal Counsel</t>
  </si>
  <si>
    <t>Debt Service Payments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</si>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</sst>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3838579</v>
      </c>
      <c r="E5" s="24">
        <f>SUM(E6:E12)</f>
        <v>590153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4428732</v>
      </c>
      <c r="P5" s="30">
        <f>(O5/P$34)</f>
        <v>229.02890831049282</v>
      </c>
      <c r="Q5" s="6"/>
    </row>
    <row r="6" spans="1:134">
      <c r="A6" s="12"/>
      <c r="B6" s="42">
        <v>511</v>
      </c>
      <c r="C6" s="19" t="s">
        <v>19</v>
      </c>
      <c r="D6" s="43">
        <v>175393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175393</v>
      </c>
      <c r="P6" s="44">
        <f>(O6/P$34)</f>
        <v>9.0703314888555617</v>
      </c>
      <c r="Q6" s="9"/>
    </row>
    <row r="7" spans="1:134">
      <c r="A7" s="12"/>
      <c r="B7" s="42">
        <v>512</v>
      </c>
      <c r="C7" s="19" t="s">
        <v>20</v>
      </c>
      <c r="D7" s="43">
        <v>801056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801056</v>
      </c>
      <c r="P7" s="44">
        <f>(O7/P$34)</f>
        <v>41.426074365206595</v>
      </c>
      <c r="Q7" s="9"/>
    </row>
    <row r="8" spans="1:134">
      <c r="A8" s="12"/>
      <c r="B8" s="42">
        <v>513</v>
      </c>
      <c r="C8" s="19" t="s">
        <v>21</v>
      </c>
      <c r="D8" s="43">
        <v>1457571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1457571</v>
      </c>
      <c r="P8" s="44">
        <f>(O8/P$34)</f>
        <v>75.37730775197808</v>
      </c>
      <c r="Q8" s="9"/>
    </row>
    <row r="9" spans="1:134">
      <c r="A9" s="12"/>
      <c r="B9" s="42">
        <v>514</v>
      </c>
      <c r="C9" s="19" t="s">
        <v>94</v>
      </c>
      <c r="D9" s="43">
        <v>118781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118781</v>
      </c>
      <c r="P9" s="44">
        <f>(O9/P$34)</f>
        <v>6.1426798365827171</v>
      </c>
      <c r="Q9" s="9"/>
    </row>
    <row r="10" spans="1:134">
      <c r="A10" s="12"/>
      <c r="B10" s="42">
        <v>515</v>
      </c>
      <c r="C10" s="19" t="s">
        <v>48</v>
      </c>
      <c r="D10" s="43">
        <v>535233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535233</v>
      </c>
      <c r="P10" s="44">
        <f>(O10/P$34)</f>
        <v>27.67921601075658</v>
      </c>
      <c r="Q10" s="9"/>
    </row>
    <row r="11" spans="1:134">
      <c r="A11" s="12"/>
      <c r="B11" s="42">
        <v>516</v>
      </c>
      <c r="C11" s="19" t="s">
        <v>49</v>
      </c>
      <c r="D11" s="43">
        <v>750545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750545</v>
      </c>
      <c r="P11" s="44">
        <f>(O11/P$34)</f>
        <v>38.813931840513007</v>
      </c>
      <c r="Q11" s="9"/>
    </row>
    <row r="12" spans="1:134">
      <c r="A12" s="12"/>
      <c r="B12" s="42">
        <v>517</v>
      </c>
      <c r="C12" s="19" t="s">
        <v>95</v>
      </c>
      <c r="D12" s="43">
        <v>0</v>
      </c>
      <c r="E12" s="43">
        <v>590153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590153</v>
      </c>
      <c r="P12" s="44">
        <f>(O12/P$34)</f>
        <v>30.519367016600299</v>
      </c>
      <c r="Q12" s="9"/>
    </row>
    <row r="13" spans="1:134" ht="15.75">
      <c r="A13" s="26" t="s">
        <v>23</v>
      </c>
      <c r="B13" s="27"/>
      <c r="C13" s="28"/>
      <c r="D13" s="29">
        <f>SUM(D14:D16)</f>
        <v>7782625</v>
      </c>
      <c r="E13" s="29">
        <f>SUM(E14:E16)</f>
        <v>329680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8112305</v>
      </c>
      <c r="P13" s="41">
        <f>(O13/P$34)</f>
        <v>419.52241816207271</v>
      </c>
      <c r="Q13" s="10"/>
    </row>
    <row r="14" spans="1:134">
      <c r="A14" s="12"/>
      <c r="B14" s="42">
        <v>521</v>
      </c>
      <c r="C14" s="19" t="s">
        <v>24</v>
      </c>
      <c r="D14" s="43">
        <v>5728275</v>
      </c>
      <c r="E14" s="43">
        <v>329637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6057912</v>
      </c>
      <c r="P14" s="44">
        <f>(O14/P$34)</f>
        <v>313.28086052645187</v>
      </c>
      <c r="Q14" s="9"/>
    </row>
    <row r="15" spans="1:134">
      <c r="A15" s="12"/>
      <c r="B15" s="42">
        <v>522</v>
      </c>
      <c r="C15" s="19" t="s">
        <v>25</v>
      </c>
      <c r="D15" s="43">
        <v>765690</v>
      </c>
      <c r="E15" s="43">
        <v>43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765733</v>
      </c>
      <c r="P15" s="44">
        <f>(O15/P$34)</f>
        <v>39.5993690851735</v>
      </c>
      <c r="Q15" s="9"/>
    </row>
    <row r="16" spans="1:134">
      <c r="A16" s="12"/>
      <c r="B16" s="42">
        <v>524</v>
      </c>
      <c r="C16" s="19" t="s">
        <v>26</v>
      </c>
      <c r="D16" s="43">
        <v>1288660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1288660</v>
      </c>
      <c r="P16" s="44">
        <f>(O16/P$34)</f>
        <v>66.642188550447329</v>
      </c>
      <c r="Q16" s="9"/>
    </row>
    <row r="17" spans="1:120" ht="15.75">
      <c r="A17" s="26" t="s">
        <v>27</v>
      </c>
      <c r="B17" s="27"/>
      <c r="C17" s="28"/>
      <c r="D17" s="29">
        <f>SUM(D18:D21)</f>
        <v>400162</v>
      </c>
      <c r="E17" s="29">
        <f>SUM(E18:E21)</f>
        <v>6993</v>
      </c>
      <c r="F17" s="29">
        <f>SUM(F18:F21)</f>
        <v>0</v>
      </c>
      <c r="G17" s="29">
        <f>SUM(G18:G21)</f>
        <v>0</v>
      </c>
      <c r="H17" s="29">
        <f>SUM(H18:H21)</f>
        <v>0</v>
      </c>
      <c r="I17" s="29">
        <f>SUM(I18:I21)</f>
        <v>12503779</v>
      </c>
      <c r="J17" s="29">
        <f>SUM(J18:J21)</f>
        <v>0</v>
      </c>
      <c r="K17" s="29">
        <f>SUM(K18:K21)</f>
        <v>0</v>
      </c>
      <c r="L17" s="29">
        <f>SUM(L18:L21)</f>
        <v>0</v>
      </c>
      <c r="M17" s="29">
        <f>SUM(M18:M21)</f>
        <v>0</v>
      </c>
      <c r="N17" s="29">
        <f>SUM(N18:N21)</f>
        <v>0</v>
      </c>
      <c r="O17" s="40">
        <f>SUM(D17:N17)</f>
        <v>12910934</v>
      </c>
      <c r="P17" s="41">
        <f>(O17/P$34)</f>
        <v>667.68030201168744</v>
      </c>
      <c r="Q17" s="10"/>
    </row>
    <row r="18" spans="1:120">
      <c r="A18" s="12"/>
      <c r="B18" s="42">
        <v>534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1949220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9" si="2">SUM(D18:N18)</f>
        <v>1949220</v>
      </c>
      <c r="P18" s="44">
        <f>(O18/P$34)</f>
        <v>100.80260640223406</v>
      </c>
      <c r="Q18" s="9"/>
    </row>
    <row r="19" spans="1:120">
      <c r="A19" s="12"/>
      <c r="B19" s="42">
        <v>536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10554559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10554559</v>
      </c>
      <c r="P19" s="44">
        <f>(O19/P$34)</f>
        <v>545.82194756166939</v>
      </c>
      <c r="Q19" s="9"/>
    </row>
    <row r="20" spans="1:120">
      <c r="A20" s="12"/>
      <c r="B20" s="42">
        <v>538</v>
      </c>
      <c r="C20" s="19" t="s">
        <v>50</v>
      </c>
      <c r="D20" s="43">
        <v>20601</v>
      </c>
      <c r="E20" s="43">
        <v>6993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27594</v>
      </c>
      <c r="P20" s="44">
        <f>(O20/P$34)</f>
        <v>1.427005223147334</v>
      </c>
      <c r="Q20" s="9"/>
    </row>
    <row r="21" spans="1:120">
      <c r="A21" s="12"/>
      <c r="B21" s="42">
        <v>539</v>
      </c>
      <c r="C21" s="19" t="s">
        <v>51</v>
      </c>
      <c r="D21" s="43">
        <v>379561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379561</v>
      </c>
      <c r="P21" s="44">
        <f>(O21/P$34)</f>
        <v>19.628742824636706</v>
      </c>
      <c r="Q21" s="9"/>
    </row>
    <row r="22" spans="1:120" ht="15.75">
      <c r="A22" s="26" t="s">
        <v>32</v>
      </c>
      <c r="B22" s="27"/>
      <c r="C22" s="28"/>
      <c r="D22" s="29">
        <f>SUM(D23:D24)</f>
        <v>1041348</v>
      </c>
      <c r="E22" s="29">
        <f>SUM(E23:E24)</f>
        <v>5152824</v>
      </c>
      <c r="F22" s="29">
        <f>SUM(F23:F24)</f>
        <v>0</v>
      </c>
      <c r="G22" s="29">
        <f>SUM(G23:G24)</f>
        <v>0</v>
      </c>
      <c r="H22" s="29">
        <f>SUM(H23:H24)</f>
        <v>0</v>
      </c>
      <c r="I22" s="29">
        <f>SUM(I23:I24)</f>
        <v>2834950</v>
      </c>
      <c r="J22" s="29">
        <f>SUM(J23:J24)</f>
        <v>0</v>
      </c>
      <c r="K22" s="29">
        <f>SUM(K23:K24)</f>
        <v>0</v>
      </c>
      <c r="L22" s="29">
        <f>SUM(L23:L24)</f>
        <v>0</v>
      </c>
      <c r="M22" s="29">
        <f>SUM(M23:M24)</f>
        <v>0</v>
      </c>
      <c r="N22" s="29">
        <f>SUM(N23:N24)</f>
        <v>0</v>
      </c>
      <c r="O22" s="29">
        <f t="shared" si="2"/>
        <v>9029122</v>
      </c>
      <c r="P22" s="41">
        <f>(O22/P$34)</f>
        <v>466.93499508713865</v>
      </c>
      <c r="Q22" s="10"/>
    </row>
    <row r="23" spans="1:120">
      <c r="A23" s="12"/>
      <c r="B23" s="42">
        <v>541</v>
      </c>
      <c r="C23" s="19" t="s">
        <v>33</v>
      </c>
      <c r="D23" s="43">
        <v>1041348</v>
      </c>
      <c r="E23" s="43">
        <v>5152824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6194172</v>
      </c>
      <c r="P23" s="44">
        <f>(O23/P$34)</f>
        <v>320.32745513781867</v>
      </c>
      <c r="Q23" s="9"/>
    </row>
    <row r="24" spans="1:120">
      <c r="A24" s="12"/>
      <c r="B24" s="42">
        <v>542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2834950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2834950</v>
      </c>
      <c r="P24" s="44">
        <f>(O24/P$34)</f>
        <v>146.60753994931994</v>
      </c>
      <c r="Q24" s="9"/>
    </row>
    <row r="25" spans="1:120" ht="15.75">
      <c r="A25" s="26" t="s">
        <v>52</v>
      </c>
      <c r="B25" s="27"/>
      <c r="C25" s="28"/>
      <c r="D25" s="29">
        <f>SUM(D26:D26)</f>
        <v>0</v>
      </c>
      <c r="E25" s="29">
        <f>SUM(E26:E26)</f>
        <v>421942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 t="shared" si="2"/>
        <v>421942</v>
      </c>
      <c r="P25" s="41">
        <f>(O25/P$34)</f>
        <v>21.820447846098155</v>
      </c>
      <c r="Q25" s="10"/>
    </row>
    <row r="26" spans="1:120">
      <c r="A26" s="45"/>
      <c r="B26" s="46">
        <v>551</v>
      </c>
      <c r="C26" s="47" t="s">
        <v>91</v>
      </c>
      <c r="D26" s="43">
        <v>0</v>
      </c>
      <c r="E26" s="43">
        <v>421942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421942</v>
      </c>
      <c r="P26" s="44">
        <f>(O26/P$34)</f>
        <v>21.820447846098155</v>
      </c>
      <c r="Q26" s="9"/>
    </row>
    <row r="27" spans="1:120" ht="15.75">
      <c r="A27" s="26" t="s">
        <v>35</v>
      </c>
      <c r="B27" s="27"/>
      <c r="C27" s="28"/>
      <c r="D27" s="29">
        <f>SUM(D28:D29)</f>
        <v>1489963</v>
      </c>
      <c r="E27" s="29">
        <f>SUM(E28:E29)</f>
        <v>649576</v>
      </c>
      <c r="F27" s="29">
        <f>SUM(F28:F29)</f>
        <v>0</v>
      </c>
      <c r="G27" s="29">
        <f>SUM(G28:G29)</f>
        <v>0</v>
      </c>
      <c r="H27" s="29">
        <f>SUM(H28:H29)</f>
        <v>0</v>
      </c>
      <c r="I27" s="29">
        <f>SUM(I28:I29)</f>
        <v>0</v>
      </c>
      <c r="J27" s="29">
        <f>SUM(J28:J29)</f>
        <v>0</v>
      </c>
      <c r="K27" s="29">
        <f>SUM(K28:K29)</f>
        <v>0</v>
      </c>
      <c r="L27" s="29">
        <f>SUM(L28:L29)</f>
        <v>0</v>
      </c>
      <c r="M27" s="29">
        <f>SUM(M28:M29)</f>
        <v>0</v>
      </c>
      <c r="N27" s="29">
        <f>SUM(N28:N29)</f>
        <v>0</v>
      </c>
      <c r="O27" s="29">
        <f>SUM(D27:N27)</f>
        <v>2139539</v>
      </c>
      <c r="P27" s="41">
        <f>(O27/P$34)</f>
        <v>110.64482598127941</v>
      </c>
      <c r="Q27" s="9"/>
    </row>
    <row r="28" spans="1:120">
      <c r="A28" s="12"/>
      <c r="B28" s="42">
        <v>571</v>
      </c>
      <c r="C28" s="19" t="s">
        <v>36</v>
      </c>
      <c r="D28" s="43">
        <v>374648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374648</v>
      </c>
      <c r="P28" s="44">
        <f>(O28/P$34)</f>
        <v>19.374670321145988</v>
      </c>
      <c r="Q28" s="9"/>
    </row>
    <row r="29" spans="1:120">
      <c r="A29" s="12"/>
      <c r="B29" s="42">
        <v>572</v>
      </c>
      <c r="C29" s="19" t="s">
        <v>37</v>
      </c>
      <c r="D29" s="43">
        <v>1115315</v>
      </c>
      <c r="E29" s="43">
        <v>649576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2"/>
        <v>1764891</v>
      </c>
      <c r="P29" s="44">
        <f>(O29/P$34)</f>
        <v>91.270155660133426</v>
      </c>
      <c r="Q29" s="9"/>
    </row>
    <row r="30" spans="1:120" ht="15.75">
      <c r="A30" s="26" t="s">
        <v>39</v>
      </c>
      <c r="B30" s="27"/>
      <c r="C30" s="28"/>
      <c r="D30" s="29">
        <f>SUM(D31:D31)</f>
        <v>18740</v>
      </c>
      <c r="E30" s="29">
        <f>SUM(E31:E31)</f>
        <v>0</v>
      </c>
      <c r="F30" s="29">
        <f>SUM(F31:F31)</f>
        <v>0</v>
      </c>
      <c r="G30" s="29">
        <f>SUM(G31:G31)</f>
        <v>0</v>
      </c>
      <c r="H30" s="29">
        <f>SUM(H31:H31)</f>
        <v>0</v>
      </c>
      <c r="I30" s="29">
        <f>SUM(I31:I31)</f>
        <v>0</v>
      </c>
      <c r="J30" s="29">
        <f>SUM(J31:J31)</f>
        <v>0</v>
      </c>
      <c r="K30" s="29">
        <f>SUM(K31:K31)</f>
        <v>0</v>
      </c>
      <c r="L30" s="29">
        <f>SUM(L31:L31)</f>
        <v>0</v>
      </c>
      <c r="M30" s="29">
        <f>SUM(M31:M31)</f>
        <v>0</v>
      </c>
      <c r="N30" s="29">
        <f>SUM(N31:N31)</f>
        <v>0</v>
      </c>
      <c r="O30" s="29">
        <f>SUM(D30:N30)</f>
        <v>18740</v>
      </c>
      <c r="P30" s="41">
        <f>(O30/P$34)</f>
        <v>0.96912654496561002</v>
      </c>
      <c r="Q30" s="9"/>
    </row>
    <row r="31" spans="1:120" ht="15.75" thickBot="1">
      <c r="A31" s="12"/>
      <c r="B31" s="42">
        <v>581</v>
      </c>
      <c r="C31" s="19" t="s">
        <v>92</v>
      </c>
      <c r="D31" s="43">
        <v>18740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18740</v>
      </c>
      <c r="P31" s="44">
        <f>(O31/P$34)</f>
        <v>0.96912654496561002</v>
      </c>
      <c r="Q31" s="9"/>
    </row>
    <row r="32" spans="1:120" ht="16.5" thickBot="1">
      <c r="A32" s="13" t="s">
        <v>10</v>
      </c>
      <c r="B32" s="21"/>
      <c r="C32" s="20"/>
      <c r="D32" s="14">
        <f>SUM(D5,D13,D17,D22,D25,D27,D30)</f>
        <v>14571417</v>
      </c>
      <c r="E32" s="14">
        <f t="shared" ref="E32:N32" si="3">SUM(E5,E13,E17,E22,E25,E27,E30)</f>
        <v>7151168</v>
      </c>
      <c r="F32" s="14">
        <f t="shared" si="3"/>
        <v>0</v>
      </c>
      <c r="G32" s="14">
        <f t="shared" si="3"/>
        <v>0</v>
      </c>
      <c r="H32" s="14">
        <f t="shared" si="3"/>
        <v>0</v>
      </c>
      <c r="I32" s="14">
        <f t="shared" si="3"/>
        <v>15338729</v>
      </c>
      <c r="J32" s="14">
        <f t="shared" si="3"/>
        <v>0</v>
      </c>
      <c r="K32" s="14">
        <f t="shared" si="3"/>
        <v>0</v>
      </c>
      <c r="L32" s="14">
        <f t="shared" si="3"/>
        <v>0</v>
      </c>
      <c r="M32" s="14">
        <f t="shared" si="3"/>
        <v>0</v>
      </c>
      <c r="N32" s="14">
        <f t="shared" si="3"/>
        <v>0</v>
      </c>
      <c r="O32" s="14">
        <f>SUM(D32:N32)</f>
        <v>37061314</v>
      </c>
      <c r="P32" s="35">
        <f>(O32/P$34)</f>
        <v>1916.6010239437348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98</v>
      </c>
      <c r="N34" s="93"/>
      <c r="O34" s="93"/>
      <c r="P34" s="39">
        <v>19337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3104030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9" si="1">SUM(D5:M5)</f>
        <v>3104030</v>
      </c>
      <c r="O5" s="61">
        <f t="shared" ref="O5:O31" si="2">(N5/O$33)</f>
        <v>210.69983708932935</v>
      </c>
      <c r="P5" s="62"/>
    </row>
    <row r="6" spans="1:133">
      <c r="A6" s="64"/>
      <c r="B6" s="65">
        <v>511</v>
      </c>
      <c r="C6" s="66" t="s">
        <v>19</v>
      </c>
      <c r="D6" s="67">
        <v>201574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201574</v>
      </c>
      <c r="O6" s="68">
        <f t="shared" si="2"/>
        <v>13.682731468911214</v>
      </c>
      <c r="P6" s="69"/>
    </row>
    <row r="7" spans="1:133">
      <c r="A7" s="64"/>
      <c r="B7" s="65">
        <v>512</v>
      </c>
      <c r="C7" s="66" t="s">
        <v>20</v>
      </c>
      <c r="D7" s="67">
        <v>607658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607658</v>
      </c>
      <c r="O7" s="68">
        <f t="shared" si="2"/>
        <v>41.247488460494161</v>
      </c>
      <c r="P7" s="69"/>
    </row>
    <row r="8" spans="1:133">
      <c r="A8" s="64"/>
      <c r="B8" s="65">
        <v>513</v>
      </c>
      <c r="C8" s="66" t="s">
        <v>21</v>
      </c>
      <c r="D8" s="67">
        <v>1543767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1543767</v>
      </c>
      <c r="O8" s="68">
        <f t="shared" si="2"/>
        <v>104.7900488732012</v>
      </c>
      <c r="P8" s="69"/>
    </row>
    <row r="9" spans="1:133">
      <c r="A9" s="64"/>
      <c r="B9" s="65">
        <v>515</v>
      </c>
      <c r="C9" s="66" t="s">
        <v>48</v>
      </c>
      <c r="D9" s="67">
        <v>185165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185165</v>
      </c>
      <c r="O9" s="68">
        <f t="shared" si="2"/>
        <v>12.568897637795276</v>
      </c>
      <c r="P9" s="69"/>
    </row>
    <row r="10" spans="1:133">
      <c r="A10" s="64"/>
      <c r="B10" s="65">
        <v>516</v>
      </c>
      <c r="C10" s="66" t="s">
        <v>49</v>
      </c>
      <c r="D10" s="67">
        <v>369465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369465</v>
      </c>
      <c r="O10" s="68">
        <f t="shared" si="2"/>
        <v>25.079079554710834</v>
      </c>
      <c r="P10" s="69"/>
    </row>
    <row r="11" spans="1:133">
      <c r="A11" s="64"/>
      <c r="B11" s="65">
        <v>519</v>
      </c>
      <c r="C11" s="66" t="s">
        <v>61</v>
      </c>
      <c r="D11" s="67">
        <v>196401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196401</v>
      </c>
      <c r="O11" s="68">
        <f t="shared" si="2"/>
        <v>13.331591094216671</v>
      </c>
      <c r="P11" s="69"/>
    </row>
    <row r="12" spans="1:133" ht="15.75">
      <c r="A12" s="70" t="s">
        <v>23</v>
      </c>
      <c r="B12" s="71"/>
      <c r="C12" s="72"/>
      <c r="D12" s="73">
        <f t="shared" ref="D12:M12" si="3">SUM(D13:D15)</f>
        <v>6623090</v>
      </c>
      <c r="E12" s="73">
        <f t="shared" si="3"/>
        <v>231829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6854919</v>
      </c>
      <c r="O12" s="75">
        <f t="shared" si="2"/>
        <v>465.30810480586479</v>
      </c>
      <c r="P12" s="76"/>
    </row>
    <row r="13" spans="1:133">
      <c r="A13" s="64"/>
      <c r="B13" s="65">
        <v>521</v>
      </c>
      <c r="C13" s="66" t="s">
        <v>24</v>
      </c>
      <c r="D13" s="67">
        <v>3105380</v>
      </c>
      <c r="E13" s="67">
        <v>231829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3337209</v>
      </c>
      <c r="O13" s="68">
        <f t="shared" si="2"/>
        <v>226.52789845234864</v>
      </c>
      <c r="P13" s="69"/>
    </row>
    <row r="14" spans="1:133">
      <c r="A14" s="64"/>
      <c r="B14" s="65">
        <v>522</v>
      </c>
      <c r="C14" s="66" t="s">
        <v>25</v>
      </c>
      <c r="D14" s="67">
        <v>3173451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3173451</v>
      </c>
      <c r="O14" s="68">
        <f t="shared" si="2"/>
        <v>215.41209611729568</v>
      </c>
      <c r="P14" s="69"/>
    </row>
    <row r="15" spans="1:133">
      <c r="A15" s="64"/>
      <c r="B15" s="65">
        <v>524</v>
      </c>
      <c r="C15" s="66" t="s">
        <v>26</v>
      </c>
      <c r="D15" s="67">
        <v>344259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344259</v>
      </c>
      <c r="O15" s="68">
        <f t="shared" si="2"/>
        <v>23.368110236220474</v>
      </c>
      <c r="P15" s="69"/>
    </row>
    <row r="16" spans="1:133" ht="15.75">
      <c r="A16" s="70" t="s">
        <v>27</v>
      </c>
      <c r="B16" s="71"/>
      <c r="C16" s="72"/>
      <c r="D16" s="73">
        <f t="shared" ref="D16:M16" si="4">SUM(D17:D19)</f>
        <v>53536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7623218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7676754</v>
      </c>
      <c r="O16" s="75">
        <f t="shared" si="2"/>
        <v>521.09380939451535</v>
      </c>
      <c r="P16" s="76"/>
    </row>
    <row r="17" spans="1:119">
      <c r="A17" s="64"/>
      <c r="B17" s="65">
        <v>534</v>
      </c>
      <c r="C17" s="66" t="s">
        <v>62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1276965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1276965</v>
      </c>
      <c r="O17" s="68">
        <f t="shared" si="2"/>
        <v>86.679676893836543</v>
      </c>
      <c r="P17" s="69"/>
    </row>
    <row r="18" spans="1:119">
      <c r="A18" s="64"/>
      <c r="B18" s="65">
        <v>536</v>
      </c>
      <c r="C18" s="66" t="s">
        <v>63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6346253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6346253</v>
      </c>
      <c r="O18" s="68">
        <f t="shared" si="2"/>
        <v>430.78013847407004</v>
      </c>
      <c r="P18" s="69"/>
    </row>
    <row r="19" spans="1:119">
      <c r="A19" s="64"/>
      <c r="B19" s="65">
        <v>538</v>
      </c>
      <c r="C19" s="66" t="s">
        <v>64</v>
      </c>
      <c r="D19" s="67">
        <v>53536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53536</v>
      </c>
      <c r="O19" s="68">
        <f t="shared" si="2"/>
        <v>3.6339940266087427</v>
      </c>
      <c r="P19" s="69"/>
    </row>
    <row r="20" spans="1:119" ht="15.75">
      <c r="A20" s="70" t="s">
        <v>32</v>
      </c>
      <c r="B20" s="71"/>
      <c r="C20" s="72"/>
      <c r="D20" s="73">
        <f t="shared" ref="D20:M20" si="5">SUM(D21:D22)</f>
        <v>733722</v>
      </c>
      <c r="E20" s="73">
        <f t="shared" si="5"/>
        <v>376597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1878282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ref="N20:N25" si="6">SUM(D20:M20)</f>
        <v>2988601</v>
      </c>
      <c r="O20" s="75">
        <f t="shared" si="2"/>
        <v>202.86458050502307</v>
      </c>
      <c r="P20" s="76"/>
    </row>
    <row r="21" spans="1:119">
      <c r="A21" s="64"/>
      <c r="B21" s="65">
        <v>541</v>
      </c>
      <c r="C21" s="66" t="s">
        <v>65</v>
      </c>
      <c r="D21" s="67">
        <v>733722</v>
      </c>
      <c r="E21" s="67">
        <v>376597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1110319</v>
      </c>
      <c r="O21" s="68">
        <f t="shared" si="2"/>
        <v>75.367838718436062</v>
      </c>
      <c r="P21" s="69"/>
    </row>
    <row r="22" spans="1:119">
      <c r="A22" s="64"/>
      <c r="B22" s="65">
        <v>542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1878282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1878282</v>
      </c>
      <c r="O22" s="68">
        <f t="shared" si="2"/>
        <v>127.49674178658702</v>
      </c>
      <c r="P22" s="69"/>
    </row>
    <row r="23" spans="1:119" ht="15.75">
      <c r="A23" s="70" t="s">
        <v>52</v>
      </c>
      <c r="B23" s="71"/>
      <c r="C23" s="72"/>
      <c r="D23" s="73">
        <f t="shared" ref="D23:M23" si="7">SUM(D24:D25)</f>
        <v>74285</v>
      </c>
      <c r="E23" s="73">
        <f t="shared" si="7"/>
        <v>104708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6"/>
        <v>178993</v>
      </c>
      <c r="O23" s="75">
        <f t="shared" si="2"/>
        <v>12.149945696443117</v>
      </c>
      <c r="P23" s="76"/>
    </row>
    <row r="24" spans="1:119">
      <c r="A24" s="64"/>
      <c r="B24" s="65">
        <v>552</v>
      </c>
      <c r="C24" s="66" t="s">
        <v>58</v>
      </c>
      <c r="D24" s="67">
        <v>74285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74285</v>
      </c>
      <c r="O24" s="68">
        <f t="shared" si="2"/>
        <v>5.042424653814825</v>
      </c>
      <c r="P24" s="69"/>
    </row>
    <row r="25" spans="1:119">
      <c r="A25" s="64"/>
      <c r="B25" s="65">
        <v>559</v>
      </c>
      <c r="C25" s="66" t="s">
        <v>53</v>
      </c>
      <c r="D25" s="67">
        <v>0</v>
      </c>
      <c r="E25" s="67">
        <v>104708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104708</v>
      </c>
      <c r="O25" s="68">
        <f t="shared" si="2"/>
        <v>7.1075210426282922</v>
      </c>
      <c r="P25" s="69"/>
    </row>
    <row r="26" spans="1:119" ht="15.75">
      <c r="A26" s="70" t="s">
        <v>35</v>
      </c>
      <c r="B26" s="71"/>
      <c r="C26" s="72"/>
      <c r="D26" s="73">
        <f t="shared" ref="D26:M26" si="8">SUM(D27:D28)</f>
        <v>2629326</v>
      </c>
      <c r="E26" s="73">
        <f t="shared" si="8"/>
        <v>12144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ref="N26:N31" si="9">SUM(D26:M26)</f>
        <v>2641470</v>
      </c>
      <c r="O26" s="75">
        <f t="shared" si="2"/>
        <v>179.30152049959273</v>
      </c>
      <c r="P26" s="69"/>
    </row>
    <row r="27" spans="1:119">
      <c r="A27" s="64"/>
      <c r="B27" s="65">
        <v>571</v>
      </c>
      <c r="C27" s="66" t="s">
        <v>36</v>
      </c>
      <c r="D27" s="67">
        <v>1839337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9"/>
        <v>1839337</v>
      </c>
      <c r="O27" s="68">
        <f t="shared" si="2"/>
        <v>124.85317675807765</v>
      </c>
      <c r="P27" s="69"/>
    </row>
    <row r="28" spans="1:119">
      <c r="A28" s="64"/>
      <c r="B28" s="65">
        <v>572</v>
      </c>
      <c r="C28" s="66" t="s">
        <v>66</v>
      </c>
      <c r="D28" s="67">
        <v>789989</v>
      </c>
      <c r="E28" s="67">
        <v>12144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802133</v>
      </c>
      <c r="O28" s="68">
        <f t="shared" si="2"/>
        <v>54.448343741515068</v>
      </c>
      <c r="P28" s="69"/>
    </row>
    <row r="29" spans="1:119" ht="15.75">
      <c r="A29" s="70" t="s">
        <v>67</v>
      </c>
      <c r="B29" s="71"/>
      <c r="C29" s="72"/>
      <c r="D29" s="73">
        <f t="shared" ref="D29:M29" si="10">SUM(D30:D30)</f>
        <v>0</v>
      </c>
      <c r="E29" s="73">
        <f t="shared" si="10"/>
        <v>1488899</v>
      </c>
      <c r="F29" s="73">
        <f t="shared" si="10"/>
        <v>0</v>
      </c>
      <c r="G29" s="73">
        <f t="shared" si="10"/>
        <v>0</v>
      </c>
      <c r="H29" s="73">
        <f t="shared" si="10"/>
        <v>0</v>
      </c>
      <c r="I29" s="73">
        <f t="shared" si="10"/>
        <v>0</v>
      </c>
      <c r="J29" s="73">
        <f t="shared" si="10"/>
        <v>0</v>
      </c>
      <c r="K29" s="73">
        <f t="shared" si="10"/>
        <v>0</v>
      </c>
      <c r="L29" s="73">
        <f t="shared" si="10"/>
        <v>0</v>
      </c>
      <c r="M29" s="73">
        <f t="shared" si="10"/>
        <v>0</v>
      </c>
      <c r="N29" s="73">
        <f t="shared" si="9"/>
        <v>1488899</v>
      </c>
      <c r="O29" s="75">
        <f t="shared" si="2"/>
        <v>101.0656394243823</v>
      </c>
      <c r="P29" s="69"/>
    </row>
    <row r="30" spans="1:119" ht="15.75" thickBot="1">
      <c r="A30" s="64"/>
      <c r="B30" s="65">
        <v>581</v>
      </c>
      <c r="C30" s="66" t="s">
        <v>68</v>
      </c>
      <c r="D30" s="67">
        <v>0</v>
      </c>
      <c r="E30" s="67">
        <v>1488899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1488899</v>
      </c>
      <c r="O30" s="68">
        <f t="shared" si="2"/>
        <v>101.0656394243823</v>
      </c>
      <c r="P30" s="69"/>
    </row>
    <row r="31" spans="1:119" ht="16.5" thickBot="1">
      <c r="A31" s="77" t="s">
        <v>10</v>
      </c>
      <c r="B31" s="78"/>
      <c r="C31" s="79"/>
      <c r="D31" s="80">
        <f>SUM(D5,D12,D16,D20,D23,D26,D29)</f>
        <v>13217989</v>
      </c>
      <c r="E31" s="80">
        <f t="shared" ref="E31:M31" si="11">SUM(E5,E12,E16,E20,E23,E26,E29)</f>
        <v>2214177</v>
      </c>
      <c r="F31" s="80">
        <f t="shared" si="11"/>
        <v>0</v>
      </c>
      <c r="G31" s="80">
        <f t="shared" si="11"/>
        <v>0</v>
      </c>
      <c r="H31" s="80">
        <f t="shared" si="11"/>
        <v>0</v>
      </c>
      <c r="I31" s="80">
        <f t="shared" si="11"/>
        <v>9501500</v>
      </c>
      <c r="J31" s="80">
        <f t="shared" si="11"/>
        <v>0</v>
      </c>
      <c r="K31" s="80">
        <f t="shared" si="11"/>
        <v>0</v>
      </c>
      <c r="L31" s="80">
        <f t="shared" si="11"/>
        <v>0</v>
      </c>
      <c r="M31" s="80">
        <f t="shared" si="11"/>
        <v>0</v>
      </c>
      <c r="N31" s="80">
        <f t="shared" si="9"/>
        <v>24933666</v>
      </c>
      <c r="O31" s="81">
        <f t="shared" si="2"/>
        <v>1692.4834374151508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69</v>
      </c>
      <c r="M33" s="117"/>
      <c r="N33" s="117"/>
      <c r="O33" s="91">
        <v>14732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46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2670410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2670410</v>
      </c>
      <c r="O5" s="30">
        <f t="shared" ref="O5:O31" si="2">(N5/O$33)</f>
        <v>187.70014760666339</v>
      </c>
      <c r="P5" s="6"/>
    </row>
    <row r="6" spans="1:133">
      <c r="A6" s="12"/>
      <c r="B6" s="42">
        <v>511</v>
      </c>
      <c r="C6" s="19" t="s">
        <v>19</v>
      </c>
      <c r="D6" s="43">
        <v>92361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92361</v>
      </c>
      <c r="O6" s="44">
        <f t="shared" si="2"/>
        <v>6.4919519224010687</v>
      </c>
      <c r="P6" s="9"/>
    </row>
    <row r="7" spans="1:133">
      <c r="A7" s="12"/>
      <c r="B7" s="42">
        <v>512</v>
      </c>
      <c r="C7" s="19" t="s">
        <v>20</v>
      </c>
      <c r="D7" s="43">
        <v>448865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448865</v>
      </c>
      <c r="O7" s="44">
        <f t="shared" si="2"/>
        <v>31.550221409995078</v>
      </c>
      <c r="P7" s="9"/>
    </row>
    <row r="8" spans="1:133">
      <c r="A8" s="12"/>
      <c r="B8" s="42">
        <v>513</v>
      </c>
      <c r="C8" s="19" t="s">
        <v>21</v>
      </c>
      <c r="D8" s="43">
        <v>1449524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1449524</v>
      </c>
      <c r="O8" s="44">
        <f t="shared" si="2"/>
        <v>101.88542911365712</v>
      </c>
      <c r="P8" s="9"/>
    </row>
    <row r="9" spans="1:133">
      <c r="A9" s="12"/>
      <c r="B9" s="42">
        <v>515</v>
      </c>
      <c r="C9" s="19" t="s">
        <v>48</v>
      </c>
      <c r="D9" s="43">
        <v>137682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137682</v>
      </c>
      <c r="O9" s="44">
        <f t="shared" si="2"/>
        <v>9.6775145849441202</v>
      </c>
      <c r="P9" s="9"/>
    </row>
    <row r="10" spans="1:133">
      <c r="A10" s="12"/>
      <c r="B10" s="42">
        <v>516</v>
      </c>
      <c r="C10" s="19" t="s">
        <v>49</v>
      </c>
      <c r="D10" s="43">
        <v>373116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373116</v>
      </c>
      <c r="O10" s="44">
        <f t="shared" si="2"/>
        <v>26.2259084838687</v>
      </c>
      <c r="P10" s="9"/>
    </row>
    <row r="11" spans="1:133">
      <c r="A11" s="12"/>
      <c r="B11" s="42">
        <v>519</v>
      </c>
      <c r="C11" s="19" t="s">
        <v>22</v>
      </c>
      <c r="D11" s="43">
        <v>168862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168862</v>
      </c>
      <c r="O11" s="44">
        <f t="shared" si="2"/>
        <v>11.869122091797287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5479790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5479790</v>
      </c>
      <c r="O12" s="41">
        <f t="shared" si="2"/>
        <v>385.16834188514798</v>
      </c>
      <c r="P12" s="10"/>
    </row>
    <row r="13" spans="1:133">
      <c r="A13" s="12"/>
      <c r="B13" s="42">
        <v>521</v>
      </c>
      <c r="C13" s="19" t="s">
        <v>24</v>
      </c>
      <c r="D13" s="43">
        <v>3012781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3012781</v>
      </c>
      <c r="O13" s="44">
        <f t="shared" si="2"/>
        <v>211.76502424966614</v>
      </c>
      <c r="P13" s="9"/>
    </row>
    <row r="14" spans="1:133">
      <c r="A14" s="12"/>
      <c r="B14" s="42">
        <v>522</v>
      </c>
      <c r="C14" s="19" t="s">
        <v>25</v>
      </c>
      <c r="D14" s="43">
        <v>2139211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2139211</v>
      </c>
      <c r="O14" s="44">
        <f t="shared" si="2"/>
        <v>150.36276094749419</v>
      </c>
      <c r="P14" s="9"/>
    </row>
    <row r="15" spans="1:133">
      <c r="A15" s="12"/>
      <c r="B15" s="42">
        <v>524</v>
      </c>
      <c r="C15" s="19" t="s">
        <v>26</v>
      </c>
      <c r="D15" s="43">
        <v>327798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327798</v>
      </c>
      <c r="O15" s="44">
        <f t="shared" si="2"/>
        <v>23.040556687987628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113039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6973811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7086850</v>
      </c>
      <c r="O16" s="41">
        <f t="shared" si="2"/>
        <v>498.12680115273776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1107748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1107748</v>
      </c>
      <c r="O17" s="44">
        <f t="shared" si="2"/>
        <v>77.862374358613906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5866063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5866063</v>
      </c>
      <c r="O18" s="44">
        <f t="shared" si="2"/>
        <v>412.31904125957686</v>
      </c>
      <c r="P18" s="9"/>
    </row>
    <row r="19" spans="1:119">
      <c r="A19" s="12"/>
      <c r="B19" s="42">
        <v>538</v>
      </c>
      <c r="C19" s="19" t="s">
        <v>50</v>
      </c>
      <c r="D19" s="43">
        <v>113039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113039</v>
      </c>
      <c r="O19" s="44">
        <f t="shared" si="2"/>
        <v>7.9453855345469879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671673</v>
      </c>
      <c r="E20" s="29">
        <f t="shared" si="5"/>
        <v>1452129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2009893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ref="N20:N25" si="6">SUM(D20:M20)</f>
        <v>4133695</v>
      </c>
      <c r="O20" s="41">
        <f t="shared" si="2"/>
        <v>290.5528220988262</v>
      </c>
      <c r="P20" s="10"/>
    </row>
    <row r="21" spans="1:119">
      <c r="A21" s="12"/>
      <c r="B21" s="42">
        <v>541</v>
      </c>
      <c r="C21" s="19" t="s">
        <v>33</v>
      </c>
      <c r="D21" s="43">
        <v>671673</v>
      </c>
      <c r="E21" s="43">
        <v>1452129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2123802</v>
      </c>
      <c r="O21" s="44">
        <f t="shared" si="2"/>
        <v>149.2796794826738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2009893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2009893</v>
      </c>
      <c r="O22" s="44">
        <f t="shared" si="2"/>
        <v>141.2731426161524</v>
      </c>
      <c r="P22" s="9"/>
    </row>
    <row r="23" spans="1:119" ht="15.75">
      <c r="A23" s="26" t="s">
        <v>52</v>
      </c>
      <c r="B23" s="27"/>
      <c r="C23" s="28"/>
      <c r="D23" s="29">
        <f t="shared" ref="D23:M23" si="7">SUM(D24:D25)</f>
        <v>60500</v>
      </c>
      <c r="E23" s="29">
        <f t="shared" si="7"/>
        <v>106221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6"/>
        <v>166721</v>
      </c>
      <c r="O23" s="41">
        <f t="shared" si="2"/>
        <v>11.718633584030364</v>
      </c>
      <c r="P23" s="10"/>
    </row>
    <row r="24" spans="1:119">
      <c r="A24" s="45"/>
      <c r="B24" s="46">
        <v>552</v>
      </c>
      <c r="C24" s="47" t="s">
        <v>58</v>
      </c>
      <c r="D24" s="43">
        <v>60500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60500</v>
      </c>
      <c r="O24" s="44">
        <f t="shared" si="2"/>
        <v>4.2524776832782738</v>
      </c>
      <c r="P24" s="9"/>
    </row>
    <row r="25" spans="1:119">
      <c r="A25" s="45"/>
      <c r="B25" s="46">
        <v>559</v>
      </c>
      <c r="C25" s="47" t="s">
        <v>53</v>
      </c>
      <c r="D25" s="43">
        <v>0</v>
      </c>
      <c r="E25" s="43">
        <v>106221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106221</v>
      </c>
      <c r="O25" s="44">
        <f t="shared" si="2"/>
        <v>7.4661559007520912</v>
      </c>
      <c r="P25" s="9"/>
    </row>
    <row r="26" spans="1:119" ht="15.75">
      <c r="A26" s="26" t="s">
        <v>35</v>
      </c>
      <c r="B26" s="27"/>
      <c r="C26" s="28"/>
      <c r="D26" s="29">
        <f t="shared" ref="D26:M26" si="8">SUM(D27:D28)</f>
        <v>1121016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ref="N26:N31" si="9">SUM(D26:M26)</f>
        <v>1121016</v>
      </c>
      <c r="O26" s="41">
        <f t="shared" si="2"/>
        <v>78.794967315667392</v>
      </c>
      <c r="P26" s="9"/>
    </row>
    <row r="27" spans="1:119">
      <c r="A27" s="12"/>
      <c r="B27" s="42">
        <v>571</v>
      </c>
      <c r="C27" s="19" t="s">
        <v>36</v>
      </c>
      <c r="D27" s="43">
        <v>384787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384787</v>
      </c>
      <c r="O27" s="44">
        <f t="shared" si="2"/>
        <v>27.046250087861107</v>
      </c>
      <c r="P27" s="9"/>
    </row>
    <row r="28" spans="1:119">
      <c r="A28" s="12"/>
      <c r="B28" s="42">
        <v>572</v>
      </c>
      <c r="C28" s="19" t="s">
        <v>37</v>
      </c>
      <c r="D28" s="43">
        <v>736229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9"/>
        <v>736229</v>
      </c>
      <c r="O28" s="44">
        <f t="shared" si="2"/>
        <v>51.748717227806281</v>
      </c>
      <c r="P28" s="9"/>
    </row>
    <row r="29" spans="1:119" ht="15.75">
      <c r="A29" s="26" t="s">
        <v>39</v>
      </c>
      <c r="B29" s="27"/>
      <c r="C29" s="28"/>
      <c r="D29" s="29">
        <f t="shared" ref="D29:M29" si="10">SUM(D30:D30)</f>
        <v>0</v>
      </c>
      <c r="E29" s="29">
        <f t="shared" si="10"/>
        <v>892131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9"/>
        <v>892131</v>
      </c>
      <c r="O29" s="41">
        <f t="shared" si="2"/>
        <v>62.706895339846767</v>
      </c>
      <c r="P29" s="9"/>
    </row>
    <row r="30" spans="1:119" ht="15.75" thickBot="1">
      <c r="A30" s="12"/>
      <c r="B30" s="42">
        <v>581</v>
      </c>
      <c r="C30" s="19" t="s">
        <v>38</v>
      </c>
      <c r="D30" s="43">
        <v>0</v>
      </c>
      <c r="E30" s="43">
        <v>892131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892131</v>
      </c>
      <c r="O30" s="44">
        <f t="shared" si="2"/>
        <v>62.706895339846767</v>
      </c>
      <c r="P30" s="9"/>
    </row>
    <row r="31" spans="1:119" ht="16.5" thickBot="1">
      <c r="A31" s="13" t="s">
        <v>10</v>
      </c>
      <c r="B31" s="21"/>
      <c r="C31" s="20"/>
      <c r="D31" s="14">
        <f>SUM(D5,D12,D16,D20,D23,D26,D29)</f>
        <v>10116428</v>
      </c>
      <c r="E31" s="14">
        <f t="shared" ref="E31:M31" si="11">SUM(E5,E12,E16,E20,E23,E26,E29)</f>
        <v>2450481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8983704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4">
        <f t="shared" si="11"/>
        <v>0</v>
      </c>
      <c r="N31" s="14">
        <f t="shared" si="9"/>
        <v>21550613</v>
      </c>
      <c r="O31" s="35">
        <f t="shared" si="2"/>
        <v>1514.7686089829199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59</v>
      </c>
      <c r="M33" s="93"/>
      <c r="N33" s="93"/>
      <c r="O33" s="39">
        <v>14227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2562842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2562842</v>
      </c>
      <c r="O5" s="30">
        <f t="shared" ref="O5:O31" si="2">(N5/O$33)</f>
        <v>187.04145380236463</v>
      </c>
      <c r="P5" s="6"/>
    </row>
    <row r="6" spans="1:133">
      <c r="A6" s="12"/>
      <c r="B6" s="42">
        <v>511</v>
      </c>
      <c r="C6" s="19" t="s">
        <v>19</v>
      </c>
      <c r="D6" s="43">
        <v>90483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90483</v>
      </c>
      <c r="O6" s="44">
        <f t="shared" si="2"/>
        <v>6.603634505911546</v>
      </c>
      <c r="P6" s="9"/>
    </row>
    <row r="7" spans="1:133">
      <c r="A7" s="12"/>
      <c r="B7" s="42">
        <v>512</v>
      </c>
      <c r="C7" s="19" t="s">
        <v>20</v>
      </c>
      <c r="D7" s="43">
        <v>572611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572611</v>
      </c>
      <c r="O7" s="44">
        <f t="shared" si="2"/>
        <v>41.79032258064516</v>
      </c>
      <c r="P7" s="9"/>
    </row>
    <row r="8" spans="1:133">
      <c r="A8" s="12"/>
      <c r="B8" s="42">
        <v>513</v>
      </c>
      <c r="C8" s="19" t="s">
        <v>21</v>
      </c>
      <c r="D8" s="43">
        <v>1288850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1288850</v>
      </c>
      <c r="O8" s="44">
        <f t="shared" si="2"/>
        <v>94.062910524011087</v>
      </c>
      <c r="P8" s="9"/>
    </row>
    <row r="9" spans="1:133">
      <c r="A9" s="12"/>
      <c r="B9" s="42">
        <v>515</v>
      </c>
      <c r="C9" s="19" t="s">
        <v>48</v>
      </c>
      <c r="D9" s="43">
        <v>177632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177632</v>
      </c>
      <c r="O9" s="44">
        <f t="shared" si="2"/>
        <v>12.96394686907021</v>
      </c>
      <c r="P9" s="9"/>
    </row>
    <row r="10" spans="1:133">
      <c r="A10" s="12"/>
      <c r="B10" s="42">
        <v>516</v>
      </c>
      <c r="C10" s="19" t="s">
        <v>49</v>
      </c>
      <c r="D10" s="43">
        <v>261290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261290</v>
      </c>
      <c r="O10" s="44">
        <f t="shared" si="2"/>
        <v>19.069478908188586</v>
      </c>
      <c r="P10" s="9"/>
    </row>
    <row r="11" spans="1:133">
      <c r="A11" s="12"/>
      <c r="B11" s="42">
        <v>519</v>
      </c>
      <c r="C11" s="19" t="s">
        <v>22</v>
      </c>
      <c r="D11" s="43">
        <v>171976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171976</v>
      </c>
      <c r="O11" s="44">
        <f t="shared" si="2"/>
        <v>12.551160414538023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5301642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5301642</v>
      </c>
      <c r="O12" s="41">
        <f t="shared" si="2"/>
        <v>386.92468252809806</v>
      </c>
      <c r="P12" s="10"/>
    </row>
    <row r="13" spans="1:133">
      <c r="A13" s="12"/>
      <c r="B13" s="42">
        <v>521</v>
      </c>
      <c r="C13" s="19" t="s">
        <v>24</v>
      </c>
      <c r="D13" s="43">
        <v>2847668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2847668</v>
      </c>
      <c r="O13" s="44">
        <f t="shared" si="2"/>
        <v>207.82863815501386</v>
      </c>
      <c r="P13" s="9"/>
    </row>
    <row r="14" spans="1:133">
      <c r="A14" s="12"/>
      <c r="B14" s="42">
        <v>522</v>
      </c>
      <c r="C14" s="19" t="s">
        <v>25</v>
      </c>
      <c r="D14" s="43">
        <v>2138163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2138163</v>
      </c>
      <c r="O14" s="44">
        <f t="shared" si="2"/>
        <v>156.04751131221718</v>
      </c>
      <c r="P14" s="9"/>
    </row>
    <row r="15" spans="1:133">
      <c r="A15" s="12"/>
      <c r="B15" s="42">
        <v>524</v>
      </c>
      <c r="C15" s="19" t="s">
        <v>26</v>
      </c>
      <c r="D15" s="43">
        <v>315811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315811</v>
      </c>
      <c r="O15" s="44">
        <f t="shared" si="2"/>
        <v>23.048533060867026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SUM(D17:D20)</f>
        <v>5986</v>
      </c>
      <c r="E16" s="29">
        <f t="shared" si="4"/>
        <v>81508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7097790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7185284</v>
      </c>
      <c r="O16" s="41">
        <f t="shared" si="2"/>
        <v>524.39673040432058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1014806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1014806</v>
      </c>
      <c r="O17" s="44">
        <f t="shared" si="2"/>
        <v>74.062618595825427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6082984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6082984</v>
      </c>
      <c r="O18" s="44">
        <f t="shared" si="2"/>
        <v>443.94862063932271</v>
      </c>
      <c r="P18" s="9"/>
    </row>
    <row r="19" spans="1:119">
      <c r="A19" s="12"/>
      <c r="B19" s="42">
        <v>538</v>
      </c>
      <c r="C19" s="19" t="s">
        <v>50</v>
      </c>
      <c r="D19" s="43">
        <v>5986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5986</v>
      </c>
      <c r="O19" s="44">
        <f t="shared" si="2"/>
        <v>0.43687052984965696</v>
      </c>
      <c r="P19" s="9"/>
    </row>
    <row r="20" spans="1:119">
      <c r="A20" s="12"/>
      <c r="B20" s="42">
        <v>539</v>
      </c>
      <c r="C20" s="19" t="s">
        <v>51</v>
      </c>
      <c r="D20" s="43">
        <v>0</v>
      </c>
      <c r="E20" s="43">
        <v>81508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81508</v>
      </c>
      <c r="O20" s="44">
        <f t="shared" si="2"/>
        <v>5.9486206393227263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SUM(D22:D23)</f>
        <v>704583</v>
      </c>
      <c r="E21" s="29">
        <f t="shared" si="5"/>
        <v>271051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1985711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2961345</v>
      </c>
      <c r="O21" s="41">
        <f t="shared" si="2"/>
        <v>216.1250182455116</v>
      </c>
      <c r="P21" s="10"/>
    </row>
    <row r="22" spans="1:119">
      <c r="A22" s="12"/>
      <c r="B22" s="42">
        <v>541</v>
      </c>
      <c r="C22" s="19" t="s">
        <v>33</v>
      </c>
      <c r="D22" s="43">
        <v>704583</v>
      </c>
      <c r="E22" s="43">
        <v>271051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975634</v>
      </c>
      <c r="O22" s="44">
        <f t="shared" si="2"/>
        <v>71.203765873595103</v>
      </c>
      <c r="P22" s="9"/>
    </row>
    <row r="23" spans="1:119">
      <c r="A23" s="12"/>
      <c r="B23" s="42">
        <v>542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1985711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1985711</v>
      </c>
      <c r="O23" s="44">
        <f t="shared" si="2"/>
        <v>144.92125237191649</v>
      </c>
      <c r="P23" s="9"/>
    </row>
    <row r="24" spans="1:119" ht="15.75">
      <c r="A24" s="26" t="s">
        <v>52</v>
      </c>
      <c r="B24" s="27"/>
      <c r="C24" s="28"/>
      <c r="D24" s="29">
        <f t="shared" ref="D24:M24" si="6">SUM(D25:D25)</f>
        <v>0</v>
      </c>
      <c r="E24" s="29">
        <f t="shared" si="6"/>
        <v>12202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12202</v>
      </c>
      <c r="O24" s="41">
        <f t="shared" si="2"/>
        <v>0.89052693037512776</v>
      </c>
      <c r="P24" s="10"/>
    </row>
    <row r="25" spans="1:119">
      <c r="A25" s="45"/>
      <c r="B25" s="46">
        <v>559</v>
      </c>
      <c r="C25" s="47" t="s">
        <v>53</v>
      </c>
      <c r="D25" s="43">
        <v>0</v>
      </c>
      <c r="E25" s="43">
        <v>12202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12202</v>
      </c>
      <c r="O25" s="44">
        <f t="shared" si="2"/>
        <v>0.89052693037512776</v>
      </c>
      <c r="P25" s="9"/>
    </row>
    <row r="26" spans="1:119" ht="15.75">
      <c r="A26" s="26" t="s">
        <v>35</v>
      </c>
      <c r="B26" s="27"/>
      <c r="C26" s="28"/>
      <c r="D26" s="29">
        <f t="shared" ref="D26:M26" si="7">SUM(D27:D28)</f>
        <v>915351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915351</v>
      </c>
      <c r="O26" s="41">
        <f t="shared" si="2"/>
        <v>66.804189169464308</v>
      </c>
      <c r="P26" s="9"/>
    </row>
    <row r="27" spans="1:119">
      <c r="A27" s="12"/>
      <c r="B27" s="42">
        <v>571</v>
      </c>
      <c r="C27" s="19" t="s">
        <v>36</v>
      </c>
      <c r="D27" s="43">
        <v>240897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240897</v>
      </c>
      <c r="O27" s="44">
        <f t="shared" si="2"/>
        <v>17.581156035615237</v>
      </c>
      <c r="P27" s="9"/>
    </row>
    <row r="28" spans="1:119">
      <c r="A28" s="12"/>
      <c r="B28" s="42">
        <v>572</v>
      </c>
      <c r="C28" s="19" t="s">
        <v>37</v>
      </c>
      <c r="D28" s="43">
        <v>674454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674454</v>
      </c>
      <c r="O28" s="44">
        <f t="shared" si="2"/>
        <v>49.223033133849071</v>
      </c>
      <c r="P28" s="9"/>
    </row>
    <row r="29" spans="1:119" ht="15.75">
      <c r="A29" s="26" t="s">
        <v>39</v>
      </c>
      <c r="B29" s="27"/>
      <c r="C29" s="28"/>
      <c r="D29" s="29">
        <f t="shared" ref="D29:M29" si="8">SUM(D30:D30)</f>
        <v>0</v>
      </c>
      <c r="E29" s="29">
        <f t="shared" si="8"/>
        <v>413617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413617</v>
      </c>
      <c r="O29" s="41">
        <f t="shared" si="2"/>
        <v>30.186615092687198</v>
      </c>
      <c r="P29" s="9"/>
    </row>
    <row r="30" spans="1:119" ht="15.75" thickBot="1">
      <c r="A30" s="12"/>
      <c r="B30" s="42">
        <v>581</v>
      </c>
      <c r="C30" s="19" t="s">
        <v>38</v>
      </c>
      <c r="D30" s="43">
        <v>0</v>
      </c>
      <c r="E30" s="43">
        <v>413617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413617</v>
      </c>
      <c r="O30" s="44">
        <f t="shared" si="2"/>
        <v>30.186615092687198</v>
      </c>
      <c r="P30" s="9"/>
    </row>
    <row r="31" spans="1:119" ht="16.5" thickBot="1">
      <c r="A31" s="13" t="s">
        <v>10</v>
      </c>
      <c r="B31" s="21"/>
      <c r="C31" s="20"/>
      <c r="D31" s="14">
        <f>SUM(D5,D12,D16,D21,D24,D26,D29)</f>
        <v>9490404</v>
      </c>
      <c r="E31" s="14">
        <f t="shared" ref="E31:M31" si="9">SUM(E5,E12,E16,E21,E24,E26,E29)</f>
        <v>778378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9083501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19352283</v>
      </c>
      <c r="O31" s="35">
        <f t="shared" si="2"/>
        <v>1412.3692161728216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54</v>
      </c>
      <c r="M33" s="93"/>
      <c r="N33" s="93"/>
      <c r="O33" s="39">
        <v>13702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3123291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3123291</v>
      </c>
      <c r="O5" s="30">
        <f t="shared" ref="O5:O25" si="2">(N5/O$27)</f>
        <v>234.53412930840278</v>
      </c>
      <c r="P5" s="6"/>
    </row>
    <row r="6" spans="1:133">
      <c r="A6" s="12"/>
      <c r="B6" s="42">
        <v>511</v>
      </c>
      <c r="C6" s="19" t="s">
        <v>19</v>
      </c>
      <c r="D6" s="43">
        <v>36000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36000</v>
      </c>
      <c r="O6" s="44">
        <f t="shared" si="2"/>
        <v>2.7033115566569048</v>
      </c>
      <c r="P6" s="9"/>
    </row>
    <row r="7" spans="1:133">
      <c r="A7" s="12"/>
      <c r="B7" s="42">
        <v>512</v>
      </c>
      <c r="C7" s="19" t="s">
        <v>20</v>
      </c>
      <c r="D7" s="43">
        <v>1669207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1669207</v>
      </c>
      <c r="O7" s="44">
        <f t="shared" si="2"/>
        <v>125.34407148757228</v>
      </c>
      <c r="P7" s="9"/>
    </row>
    <row r="8" spans="1:133">
      <c r="A8" s="12"/>
      <c r="B8" s="42">
        <v>513</v>
      </c>
      <c r="C8" s="19" t="s">
        <v>21</v>
      </c>
      <c r="D8" s="43">
        <v>1237236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1237236</v>
      </c>
      <c r="O8" s="44">
        <f t="shared" si="2"/>
        <v>92.906510475332283</v>
      </c>
      <c r="P8" s="9"/>
    </row>
    <row r="9" spans="1:133">
      <c r="A9" s="12"/>
      <c r="B9" s="42">
        <v>519</v>
      </c>
      <c r="C9" s="19" t="s">
        <v>22</v>
      </c>
      <c r="D9" s="43">
        <v>180848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180848</v>
      </c>
      <c r="O9" s="44">
        <f t="shared" si="2"/>
        <v>13.58023578884133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6188126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6188126</v>
      </c>
      <c r="O10" s="41">
        <f t="shared" si="2"/>
        <v>464.67868138469623</v>
      </c>
      <c r="P10" s="10"/>
    </row>
    <row r="11" spans="1:133">
      <c r="A11" s="12"/>
      <c r="B11" s="42">
        <v>521</v>
      </c>
      <c r="C11" s="19" t="s">
        <v>24</v>
      </c>
      <c r="D11" s="43">
        <v>3446482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3446482</v>
      </c>
      <c r="O11" s="44">
        <f t="shared" si="2"/>
        <v>258.80318390027782</v>
      </c>
      <c r="P11" s="9"/>
    </row>
    <row r="12" spans="1:133">
      <c r="A12" s="12"/>
      <c r="B12" s="42">
        <v>522</v>
      </c>
      <c r="C12" s="19" t="s">
        <v>25</v>
      </c>
      <c r="D12" s="43">
        <v>2424426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2424426</v>
      </c>
      <c r="O12" s="44">
        <f t="shared" si="2"/>
        <v>182.05496733498535</v>
      </c>
      <c r="P12" s="9"/>
    </row>
    <row r="13" spans="1:133">
      <c r="A13" s="12"/>
      <c r="B13" s="42">
        <v>524</v>
      </c>
      <c r="C13" s="19" t="s">
        <v>26</v>
      </c>
      <c r="D13" s="43">
        <v>317218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317218</v>
      </c>
      <c r="O13" s="44">
        <f t="shared" si="2"/>
        <v>23.820530149433054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6995464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6995464</v>
      </c>
      <c r="O14" s="41">
        <f t="shared" si="2"/>
        <v>525.30329653825936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1152988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1152988</v>
      </c>
      <c r="O15" s="44">
        <f t="shared" si="2"/>
        <v>86.580160696853639</v>
      </c>
      <c r="P15" s="9"/>
    </row>
    <row r="16" spans="1:133">
      <c r="A16" s="12"/>
      <c r="B16" s="42">
        <v>536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5842476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5842476</v>
      </c>
      <c r="O16" s="44">
        <f t="shared" si="2"/>
        <v>438.72313584140574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SUM(D18:D19)</f>
        <v>1360415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1825956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3186371</v>
      </c>
      <c r="O17" s="41">
        <f t="shared" si="2"/>
        <v>239.27093189156716</v>
      </c>
      <c r="P17" s="10"/>
    </row>
    <row r="18" spans="1:119">
      <c r="A18" s="12"/>
      <c r="B18" s="42">
        <v>541</v>
      </c>
      <c r="C18" s="19" t="s">
        <v>33</v>
      </c>
      <c r="D18" s="43">
        <v>1360415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1360415</v>
      </c>
      <c r="O18" s="44">
        <f t="shared" si="2"/>
        <v>102.15626642637231</v>
      </c>
      <c r="P18" s="9"/>
    </row>
    <row r="19" spans="1:119">
      <c r="A19" s="12"/>
      <c r="B19" s="42">
        <v>542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1825956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1825956</v>
      </c>
      <c r="O19" s="44">
        <f t="shared" si="2"/>
        <v>137.11466546519486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1025823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1025823</v>
      </c>
      <c r="O20" s="41">
        <f t="shared" si="2"/>
        <v>77.031088082901547</v>
      </c>
      <c r="P20" s="9"/>
    </row>
    <row r="21" spans="1:119">
      <c r="A21" s="12"/>
      <c r="B21" s="42">
        <v>571</v>
      </c>
      <c r="C21" s="19" t="s">
        <v>36</v>
      </c>
      <c r="D21" s="43">
        <v>253711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253711</v>
      </c>
      <c r="O21" s="44">
        <f t="shared" si="2"/>
        <v>19.051663287527219</v>
      </c>
      <c r="P21" s="9"/>
    </row>
    <row r="22" spans="1:119">
      <c r="A22" s="12"/>
      <c r="B22" s="42">
        <v>572</v>
      </c>
      <c r="C22" s="19" t="s">
        <v>37</v>
      </c>
      <c r="D22" s="43">
        <v>772112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772112</v>
      </c>
      <c r="O22" s="44">
        <f t="shared" si="2"/>
        <v>57.979424795374335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0</v>
      </c>
      <c r="E23" s="29">
        <f t="shared" si="7"/>
        <v>906761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906761</v>
      </c>
      <c r="O23" s="41">
        <f t="shared" si="2"/>
        <v>68.090485845160316</v>
      </c>
      <c r="P23" s="9"/>
    </row>
    <row r="24" spans="1:119" ht="15.75" thickBot="1">
      <c r="A24" s="12"/>
      <c r="B24" s="42">
        <v>581</v>
      </c>
      <c r="C24" s="19" t="s">
        <v>38</v>
      </c>
      <c r="D24" s="43">
        <v>0</v>
      </c>
      <c r="E24" s="43">
        <v>906761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906761</v>
      </c>
      <c r="O24" s="44">
        <f t="shared" si="2"/>
        <v>68.090485845160316</v>
      </c>
      <c r="P24" s="9"/>
    </row>
    <row r="25" spans="1:119" ht="16.5" thickBot="1">
      <c r="A25" s="13" t="s">
        <v>10</v>
      </c>
      <c r="B25" s="21"/>
      <c r="C25" s="20"/>
      <c r="D25" s="14">
        <f>SUM(D5,D10,D14,D17,D20,D23)</f>
        <v>11697655</v>
      </c>
      <c r="E25" s="14">
        <f t="shared" ref="E25:M25" si="8">SUM(E5,E10,E14,E17,E20,E23)</f>
        <v>906761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8821420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21425836</v>
      </c>
      <c r="O25" s="35">
        <f t="shared" si="2"/>
        <v>1608.9086130509875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45</v>
      </c>
      <c r="M27" s="93"/>
      <c r="N27" s="93"/>
      <c r="O27" s="39">
        <v>13317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2785721</v>
      </c>
      <c r="E5" s="24">
        <f t="shared" si="0"/>
        <v>4170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2789891</v>
      </c>
      <c r="O5" s="30">
        <f t="shared" ref="O5:O25" si="2">(N5/O$27)</f>
        <v>209.95567429259484</v>
      </c>
      <c r="P5" s="6"/>
    </row>
    <row r="6" spans="1:133">
      <c r="A6" s="12"/>
      <c r="B6" s="42">
        <v>511</v>
      </c>
      <c r="C6" s="19" t="s">
        <v>19</v>
      </c>
      <c r="D6" s="43">
        <v>36000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36000</v>
      </c>
      <c r="O6" s="44">
        <f t="shared" si="2"/>
        <v>2.7092113184828417</v>
      </c>
      <c r="P6" s="9"/>
    </row>
    <row r="7" spans="1:133">
      <c r="A7" s="12"/>
      <c r="B7" s="42">
        <v>512</v>
      </c>
      <c r="C7" s="19" t="s">
        <v>20</v>
      </c>
      <c r="D7" s="43">
        <v>1588165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1588165</v>
      </c>
      <c r="O7" s="44">
        <f t="shared" si="2"/>
        <v>119.51873871161951</v>
      </c>
      <c r="P7" s="9"/>
    </row>
    <row r="8" spans="1:133">
      <c r="A8" s="12"/>
      <c r="B8" s="42">
        <v>513</v>
      </c>
      <c r="C8" s="19" t="s">
        <v>21</v>
      </c>
      <c r="D8" s="43">
        <v>1003077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1003077</v>
      </c>
      <c r="O8" s="44">
        <f t="shared" si="2"/>
        <v>75.487432269717033</v>
      </c>
      <c r="P8" s="9"/>
    </row>
    <row r="9" spans="1:133">
      <c r="A9" s="12"/>
      <c r="B9" s="42">
        <v>519</v>
      </c>
      <c r="C9" s="19" t="s">
        <v>22</v>
      </c>
      <c r="D9" s="43">
        <v>158479</v>
      </c>
      <c r="E9" s="43">
        <v>4170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162649</v>
      </c>
      <c r="O9" s="44">
        <f t="shared" si="2"/>
        <v>12.240291992775436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6618537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6618537</v>
      </c>
      <c r="O10" s="41">
        <f t="shared" si="2"/>
        <v>498.08375978326308</v>
      </c>
      <c r="P10" s="10"/>
    </row>
    <row r="11" spans="1:133">
      <c r="A11" s="12"/>
      <c r="B11" s="42">
        <v>521</v>
      </c>
      <c r="C11" s="19" t="s">
        <v>24</v>
      </c>
      <c r="D11" s="43">
        <v>3782872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3782872</v>
      </c>
      <c r="O11" s="44">
        <f t="shared" si="2"/>
        <v>284.68332329921736</v>
      </c>
      <c r="P11" s="9"/>
    </row>
    <row r="12" spans="1:133">
      <c r="A12" s="12"/>
      <c r="B12" s="42">
        <v>522</v>
      </c>
      <c r="C12" s="19" t="s">
        <v>25</v>
      </c>
      <c r="D12" s="43">
        <v>2523837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2523837</v>
      </c>
      <c r="O12" s="44">
        <f t="shared" si="2"/>
        <v>189.93354906682723</v>
      </c>
      <c r="P12" s="9"/>
    </row>
    <row r="13" spans="1:133">
      <c r="A13" s="12"/>
      <c r="B13" s="42">
        <v>524</v>
      </c>
      <c r="C13" s="19" t="s">
        <v>26</v>
      </c>
      <c r="D13" s="43">
        <v>311828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311828</v>
      </c>
      <c r="O13" s="44">
        <f t="shared" si="2"/>
        <v>23.466887417218544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6353620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6353620</v>
      </c>
      <c r="O14" s="41">
        <f t="shared" si="2"/>
        <v>478.14720048163758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1044997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1044997</v>
      </c>
      <c r="O15" s="44">
        <f t="shared" si="2"/>
        <v>78.642158338350384</v>
      </c>
      <c r="P15" s="9"/>
    </row>
    <row r="16" spans="1:133">
      <c r="A16" s="12"/>
      <c r="B16" s="42">
        <v>536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5308623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5308623</v>
      </c>
      <c r="O16" s="44">
        <f t="shared" si="2"/>
        <v>399.5050421432872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SUM(D18:D19)</f>
        <v>1079633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1857516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2937149</v>
      </c>
      <c r="O17" s="41">
        <f t="shared" si="2"/>
        <v>221.03770319084887</v>
      </c>
      <c r="P17" s="10"/>
    </row>
    <row r="18" spans="1:119">
      <c r="A18" s="12"/>
      <c r="B18" s="42">
        <v>541</v>
      </c>
      <c r="C18" s="19" t="s">
        <v>33</v>
      </c>
      <c r="D18" s="43">
        <v>1079633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1079633</v>
      </c>
      <c r="O18" s="44">
        <f t="shared" si="2"/>
        <v>81.248720650210714</v>
      </c>
      <c r="P18" s="9"/>
    </row>
    <row r="19" spans="1:119">
      <c r="A19" s="12"/>
      <c r="B19" s="42">
        <v>542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1857516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1857516</v>
      </c>
      <c r="O19" s="44">
        <f t="shared" si="2"/>
        <v>139.78898254063816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1139964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1139964</v>
      </c>
      <c r="O20" s="41">
        <f t="shared" si="2"/>
        <v>85.788982540638173</v>
      </c>
      <c r="P20" s="9"/>
    </row>
    <row r="21" spans="1:119">
      <c r="A21" s="12"/>
      <c r="B21" s="42">
        <v>571</v>
      </c>
      <c r="C21" s="19" t="s">
        <v>36</v>
      </c>
      <c r="D21" s="43">
        <v>270224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270224</v>
      </c>
      <c r="O21" s="44">
        <f t="shared" si="2"/>
        <v>20.335942203491872</v>
      </c>
      <c r="P21" s="9"/>
    </row>
    <row r="22" spans="1:119">
      <c r="A22" s="12"/>
      <c r="B22" s="42">
        <v>572</v>
      </c>
      <c r="C22" s="19" t="s">
        <v>37</v>
      </c>
      <c r="D22" s="43">
        <v>869740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869740</v>
      </c>
      <c r="O22" s="44">
        <f t="shared" si="2"/>
        <v>65.453040337146291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0</v>
      </c>
      <c r="E23" s="29">
        <f t="shared" si="7"/>
        <v>960468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960468</v>
      </c>
      <c r="O23" s="41">
        <f t="shared" si="2"/>
        <v>72.28085490668272</v>
      </c>
      <c r="P23" s="9"/>
    </row>
    <row r="24" spans="1:119" ht="15.75" thickBot="1">
      <c r="A24" s="12"/>
      <c r="B24" s="42">
        <v>581</v>
      </c>
      <c r="C24" s="19" t="s">
        <v>38</v>
      </c>
      <c r="D24" s="43">
        <v>0</v>
      </c>
      <c r="E24" s="43">
        <v>960468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960468</v>
      </c>
      <c r="O24" s="44">
        <f t="shared" si="2"/>
        <v>72.28085490668272</v>
      </c>
      <c r="P24" s="9"/>
    </row>
    <row r="25" spans="1:119" ht="16.5" thickBot="1">
      <c r="A25" s="13" t="s">
        <v>10</v>
      </c>
      <c r="B25" s="21"/>
      <c r="C25" s="20"/>
      <c r="D25" s="14">
        <f>SUM(D5,D10,D14,D17,D20,D23)</f>
        <v>11623855</v>
      </c>
      <c r="E25" s="14">
        <f t="shared" ref="E25:M25" si="8">SUM(E5,E10,E14,E17,E20,E23)</f>
        <v>964638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8211136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20799629</v>
      </c>
      <c r="O25" s="35">
        <f t="shared" si="2"/>
        <v>1565.2941751956653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43</v>
      </c>
      <c r="M27" s="93"/>
      <c r="N27" s="93"/>
      <c r="O27" s="39">
        <v>13288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thickBot="1">
      <c r="A29" s="97" t="s">
        <v>46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2522051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2522051</v>
      </c>
      <c r="O5" s="30">
        <f t="shared" ref="O5:O27" si="2">(N5/O$29)</f>
        <v>202.83504905903169</v>
      </c>
      <c r="P5" s="6"/>
    </row>
    <row r="6" spans="1:133">
      <c r="A6" s="12"/>
      <c r="B6" s="42">
        <v>511</v>
      </c>
      <c r="C6" s="19" t="s">
        <v>19</v>
      </c>
      <c r="D6" s="43">
        <v>35500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35500</v>
      </c>
      <c r="O6" s="44">
        <f t="shared" si="2"/>
        <v>2.8550747949171624</v>
      </c>
      <c r="P6" s="9"/>
    </row>
    <row r="7" spans="1:133">
      <c r="A7" s="12"/>
      <c r="B7" s="42">
        <v>512</v>
      </c>
      <c r="C7" s="19" t="s">
        <v>20</v>
      </c>
      <c r="D7" s="43">
        <v>1119543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1119543</v>
      </c>
      <c r="O7" s="44">
        <f t="shared" si="2"/>
        <v>90.038845102139291</v>
      </c>
      <c r="P7" s="9"/>
    </row>
    <row r="8" spans="1:133">
      <c r="A8" s="12"/>
      <c r="B8" s="42">
        <v>513</v>
      </c>
      <c r="C8" s="19" t="s">
        <v>21</v>
      </c>
      <c r="D8" s="43">
        <v>1206359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1206359</v>
      </c>
      <c r="O8" s="44">
        <f t="shared" si="2"/>
        <v>97.020990831590794</v>
      </c>
      <c r="P8" s="9"/>
    </row>
    <row r="9" spans="1:133">
      <c r="A9" s="12"/>
      <c r="B9" s="42">
        <v>519</v>
      </c>
      <c r="C9" s="19" t="s">
        <v>22</v>
      </c>
      <c r="D9" s="43">
        <v>160649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160649</v>
      </c>
      <c r="O9" s="44">
        <f t="shared" si="2"/>
        <v>12.920138330384431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6821024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6821024</v>
      </c>
      <c r="O10" s="41">
        <f t="shared" si="2"/>
        <v>548.57841402605754</v>
      </c>
      <c r="P10" s="10"/>
    </row>
    <row r="11" spans="1:133">
      <c r="A11" s="12"/>
      <c r="B11" s="42">
        <v>521</v>
      </c>
      <c r="C11" s="19" t="s">
        <v>24</v>
      </c>
      <c r="D11" s="43">
        <v>3860416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3860416</v>
      </c>
      <c r="O11" s="44">
        <f t="shared" si="2"/>
        <v>310.47257519704038</v>
      </c>
      <c r="P11" s="9"/>
    </row>
    <row r="12" spans="1:133">
      <c r="A12" s="12"/>
      <c r="B12" s="42">
        <v>522</v>
      </c>
      <c r="C12" s="19" t="s">
        <v>25</v>
      </c>
      <c r="D12" s="43">
        <v>2620483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2620483</v>
      </c>
      <c r="O12" s="44">
        <f t="shared" si="2"/>
        <v>210.75140743123694</v>
      </c>
      <c r="P12" s="9"/>
    </row>
    <row r="13" spans="1:133">
      <c r="A13" s="12"/>
      <c r="B13" s="42">
        <v>524</v>
      </c>
      <c r="C13" s="19" t="s">
        <v>26</v>
      </c>
      <c r="D13" s="43">
        <v>340125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340125</v>
      </c>
      <c r="O13" s="44">
        <f t="shared" si="2"/>
        <v>27.354431397780282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6316063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6316063</v>
      </c>
      <c r="O14" s="41">
        <f t="shared" si="2"/>
        <v>507.96710632137689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1194508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1194508</v>
      </c>
      <c r="O15" s="44">
        <f t="shared" si="2"/>
        <v>96.067878397941129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1335529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1335529</v>
      </c>
      <c r="O16" s="44">
        <f t="shared" si="2"/>
        <v>107.40944185298376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2678845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2678845</v>
      </c>
      <c r="O17" s="44">
        <f t="shared" si="2"/>
        <v>215.44515039408074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1107181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1107181</v>
      </c>
      <c r="O18" s="44">
        <f t="shared" si="2"/>
        <v>89.044635676371243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1301350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1617058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2918408</v>
      </c>
      <c r="O19" s="41">
        <f t="shared" si="2"/>
        <v>234.71191893196075</v>
      </c>
      <c r="P19" s="10"/>
    </row>
    <row r="20" spans="1:119">
      <c r="A20" s="12"/>
      <c r="B20" s="42">
        <v>541</v>
      </c>
      <c r="C20" s="19" t="s">
        <v>33</v>
      </c>
      <c r="D20" s="43">
        <v>1301350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1301350</v>
      </c>
      <c r="O20" s="44">
        <f t="shared" si="2"/>
        <v>104.66060801029435</v>
      </c>
      <c r="P20" s="9"/>
    </row>
    <row r="21" spans="1:119">
      <c r="A21" s="12"/>
      <c r="B21" s="42">
        <v>542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1617058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1617058</v>
      </c>
      <c r="O21" s="44">
        <f t="shared" si="2"/>
        <v>130.05131092166638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1205278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1205278</v>
      </c>
      <c r="O22" s="41">
        <f t="shared" si="2"/>
        <v>96.934051793469521</v>
      </c>
      <c r="P22" s="9"/>
    </row>
    <row r="23" spans="1:119">
      <c r="A23" s="12"/>
      <c r="B23" s="42">
        <v>571</v>
      </c>
      <c r="C23" s="19" t="s">
        <v>36</v>
      </c>
      <c r="D23" s="43">
        <v>305285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305285</v>
      </c>
      <c r="O23" s="44">
        <f t="shared" si="2"/>
        <v>24.552436866655942</v>
      </c>
      <c r="P23" s="9"/>
    </row>
    <row r="24" spans="1:119">
      <c r="A24" s="12"/>
      <c r="B24" s="42">
        <v>572</v>
      </c>
      <c r="C24" s="19" t="s">
        <v>37</v>
      </c>
      <c r="D24" s="43">
        <v>899993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899993</v>
      </c>
      <c r="O24" s="44">
        <f t="shared" si="2"/>
        <v>72.381614926813569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99440</v>
      </c>
      <c r="E25" s="29">
        <f t="shared" si="7"/>
        <v>1141387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1240827</v>
      </c>
      <c r="O25" s="41">
        <f t="shared" si="2"/>
        <v>99.793067395850088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99440</v>
      </c>
      <c r="E26" s="43">
        <v>1141387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1240827</v>
      </c>
      <c r="O26" s="44">
        <f t="shared" si="2"/>
        <v>99.793067395850088</v>
      </c>
      <c r="P26" s="9"/>
    </row>
    <row r="27" spans="1:119" ht="16.5" thickBot="1">
      <c r="A27" s="13" t="s">
        <v>10</v>
      </c>
      <c r="B27" s="21"/>
      <c r="C27" s="20"/>
      <c r="D27" s="14">
        <f>SUM(D5,D10,D14,D19,D22,D25)</f>
        <v>11949143</v>
      </c>
      <c r="E27" s="14">
        <f t="shared" ref="E27:M27" si="8">SUM(E5,E10,E14,E19,E22,E25)</f>
        <v>1141387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7933121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21023651</v>
      </c>
      <c r="O27" s="35">
        <f t="shared" si="2"/>
        <v>1690.8196075277465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40</v>
      </c>
      <c r="M29" s="93"/>
      <c r="N29" s="93"/>
      <c r="O29" s="39">
        <v>12434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2985108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2985108</v>
      </c>
      <c r="O5" s="30">
        <f t="shared" ref="O5:O27" si="2">(N5/O$29)</f>
        <v>237.47875894988067</v>
      </c>
      <c r="P5" s="6"/>
    </row>
    <row r="6" spans="1:133">
      <c r="A6" s="12"/>
      <c r="B6" s="42">
        <v>511</v>
      </c>
      <c r="C6" s="19" t="s">
        <v>19</v>
      </c>
      <c r="D6" s="43">
        <v>33200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33200</v>
      </c>
      <c r="O6" s="44">
        <f t="shared" si="2"/>
        <v>2.6412092283214004</v>
      </c>
      <c r="P6" s="9"/>
    </row>
    <row r="7" spans="1:133">
      <c r="A7" s="12"/>
      <c r="B7" s="42">
        <v>512</v>
      </c>
      <c r="C7" s="19" t="s">
        <v>20</v>
      </c>
      <c r="D7" s="43">
        <v>1263073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1263073</v>
      </c>
      <c r="O7" s="44">
        <f t="shared" si="2"/>
        <v>100.48313444709626</v>
      </c>
      <c r="P7" s="9"/>
    </row>
    <row r="8" spans="1:133">
      <c r="A8" s="12"/>
      <c r="B8" s="42">
        <v>513</v>
      </c>
      <c r="C8" s="19" t="s">
        <v>21</v>
      </c>
      <c r="D8" s="43">
        <v>1139787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1139787</v>
      </c>
      <c r="O8" s="44">
        <f t="shared" si="2"/>
        <v>90.675178997613372</v>
      </c>
      <c r="P8" s="9"/>
    </row>
    <row r="9" spans="1:133">
      <c r="A9" s="12"/>
      <c r="B9" s="42">
        <v>519</v>
      </c>
      <c r="C9" s="19" t="s">
        <v>22</v>
      </c>
      <c r="D9" s="43">
        <v>549048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549048</v>
      </c>
      <c r="O9" s="44">
        <f t="shared" si="2"/>
        <v>43.679236276849643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7688558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7688558</v>
      </c>
      <c r="O10" s="41">
        <f t="shared" si="2"/>
        <v>611.65934765314239</v>
      </c>
      <c r="P10" s="10"/>
    </row>
    <row r="11" spans="1:133">
      <c r="A11" s="12"/>
      <c r="B11" s="42">
        <v>521</v>
      </c>
      <c r="C11" s="19" t="s">
        <v>24</v>
      </c>
      <c r="D11" s="43">
        <v>4307628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4307628</v>
      </c>
      <c r="O11" s="44">
        <f t="shared" si="2"/>
        <v>342.69116945107396</v>
      </c>
      <c r="P11" s="9"/>
    </row>
    <row r="12" spans="1:133">
      <c r="A12" s="12"/>
      <c r="B12" s="42">
        <v>522</v>
      </c>
      <c r="C12" s="19" t="s">
        <v>25</v>
      </c>
      <c r="D12" s="43">
        <v>2986869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2986869</v>
      </c>
      <c r="O12" s="44">
        <f t="shared" si="2"/>
        <v>237.61885441527446</v>
      </c>
      <c r="P12" s="9"/>
    </row>
    <row r="13" spans="1:133">
      <c r="A13" s="12"/>
      <c r="B13" s="42">
        <v>524</v>
      </c>
      <c r="C13" s="19" t="s">
        <v>26</v>
      </c>
      <c r="D13" s="43">
        <v>394061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394061</v>
      </c>
      <c r="O13" s="44">
        <f t="shared" si="2"/>
        <v>31.349323786793953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5491373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5491373</v>
      </c>
      <c r="O14" s="41">
        <f t="shared" si="2"/>
        <v>436.86340493237867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1212185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1212185</v>
      </c>
      <c r="O15" s="44">
        <f t="shared" si="2"/>
        <v>96.434765314240252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991921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991921</v>
      </c>
      <c r="O16" s="44">
        <f t="shared" si="2"/>
        <v>78.911774065234681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2139585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2139585</v>
      </c>
      <c r="O17" s="44">
        <f t="shared" si="2"/>
        <v>170.21360381861575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1147682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1147682</v>
      </c>
      <c r="O18" s="44">
        <f t="shared" si="2"/>
        <v>91.303261734287986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1339709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1931253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3270962</v>
      </c>
      <c r="O19" s="41">
        <f t="shared" si="2"/>
        <v>260.21972951471759</v>
      </c>
      <c r="P19" s="10"/>
    </row>
    <row r="20" spans="1:119">
      <c r="A20" s="12"/>
      <c r="B20" s="42">
        <v>541</v>
      </c>
      <c r="C20" s="19" t="s">
        <v>33</v>
      </c>
      <c r="D20" s="43">
        <v>1339709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1339709</v>
      </c>
      <c r="O20" s="44">
        <f t="shared" si="2"/>
        <v>106.57987271280827</v>
      </c>
      <c r="P20" s="9"/>
    </row>
    <row r="21" spans="1:119">
      <c r="A21" s="12"/>
      <c r="B21" s="42">
        <v>542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1931253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1931253</v>
      </c>
      <c r="O21" s="44">
        <f t="shared" si="2"/>
        <v>153.6398568019093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1239460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1239460</v>
      </c>
      <c r="O22" s="41">
        <f t="shared" si="2"/>
        <v>98.604614160700081</v>
      </c>
      <c r="P22" s="9"/>
    </row>
    <row r="23" spans="1:119">
      <c r="A23" s="12"/>
      <c r="B23" s="42">
        <v>571</v>
      </c>
      <c r="C23" s="19" t="s">
        <v>36</v>
      </c>
      <c r="D23" s="43">
        <v>339712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339712</v>
      </c>
      <c r="O23" s="44">
        <f t="shared" si="2"/>
        <v>27.025616547334923</v>
      </c>
      <c r="P23" s="9"/>
    </row>
    <row r="24" spans="1:119">
      <c r="A24" s="12"/>
      <c r="B24" s="42">
        <v>572</v>
      </c>
      <c r="C24" s="19" t="s">
        <v>37</v>
      </c>
      <c r="D24" s="43">
        <v>899748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899748</v>
      </c>
      <c r="O24" s="44">
        <f t="shared" si="2"/>
        <v>71.578997613365161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1422490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1422490</v>
      </c>
      <c r="O25" s="41">
        <f t="shared" si="2"/>
        <v>113.16547334924424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1422490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1422490</v>
      </c>
      <c r="O26" s="44">
        <f t="shared" si="2"/>
        <v>113.16547334924424</v>
      </c>
      <c r="P26" s="9"/>
    </row>
    <row r="27" spans="1:119" ht="16.5" thickBot="1">
      <c r="A27" s="13" t="s">
        <v>10</v>
      </c>
      <c r="B27" s="21"/>
      <c r="C27" s="20"/>
      <c r="D27" s="14">
        <f>SUM(D5,D10,D14,D19,D22,D25)</f>
        <v>13252835</v>
      </c>
      <c r="E27" s="14">
        <f t="shared" ref="E27:M27" si="8">SUM(E5,E10,E14,E19,E22,E25)</f>
        <v>1422490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7422626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22097951</v>
      </c>
      <c r="O27" s="35">
        <f t="shared" si="2"/>
        <v>1757.9913285600637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>
        <v>4</v>
      </c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56</v>
      </c>
      <c r="M29" s="93"/>
      <c r="N29" s="93"/>
      <c r="O29" s="39">
        <v>12570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2791738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2791738</v>
      </c>
      <c r="O5" s="30">
        <f t="shared" ref="O5:O27" si="2">(N5/O$29)</f>
        <v>219.30384917517674</v>
      </c>
      <c r="P5" s="6"/>
    </row>
    <row r="6" spans="1:133">
      <c r="A6" s="12"/>
      <c r="B6" s="42">
        <v>511</v>
      </c>
      <c r="C6" s="19" t="s">
        <v>19</v>
      </c>
      <c r="D6" s="43">
        <v>30600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30600</v>
      </c>
      <c r="O6" s="44">
        <f t="shared" si="2"/>
        <v>2.4037706205813039</v>
      </c>
      <c r="P6" s="9"/>
    </row>
    <row r="7" spans="1:133">
      <c r="A7" s="12"/>
      <c r="B7" s="42">
        <v>512</v>
      </c>
      <c r="C7" s="19" t="s">
        <v>20</v>
      </c>
      <c r="D7" s="43">
        <v>1250704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1250704</v>
      </c>
      <c r="O7" s="44">
        <f t="shared" si="2"/>
        <v>98.248546739984292</v>
      </c>
      <c r="P7" s="9"/>
    </row>
    <row r="8" spans="1:133">
      <c r="A8" s="12"/>
      <c r="B8" s="42">
        <v>513</v>
      </c>
      <c r="C8" s="19" t="s">
        <v>21</v>
      </c>
      <c r="D8" s="43">
        <v>1297015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1297015</v>
      </c>
      <c r="O8" s="44">
        <f t="shared" si="2"/>
        <v>101.88648860958367</v>
      </c>
      <c r="P8" s="9"/>
    </row>
    <row r="9" spans="1:133">
      <c r="A9" s="12"/>
      <c r="B9" s="42">
        <v>519</v>
      </c>
      <c r="C9" s="19" t="s">
        <v>22</v>
      </c>
      <c r="D9" s="43">
        <v>213419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213419</v>
      </c>
      <c r="O9" s="44">
        <f t="shared" si="2"/>
        <v>16.765043205027496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7154411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7154411</v>
      </c>
      <c r="O10" s="41">
        <f t="shared" si="2"/>
        <v>562.01186174391205</v>
      </c>
      <c r="P10" s="10"/>
    </row>
    <row r="11" spans="1:133">
      <c r="A11" s="12"/>
      <c r="B11" s="42">
        <v>521</v>
      </c>
      <c r="C11" s="19" t="s">
        <v>24</v>
      </c>
      <c r="D11" s="43">
        <v>4426133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4426133</v>
      </c>
      <c r="O11" s="44">
        <f t="shared" si="2"/>
        <v>347.69308719560092</v>
      </c>
      <c r="P11" s="9"/>
    </row>
    <row r="12" spans="1:133">
      <c r="A12" s="12"/>
      <c r="B12" s="42">
        <v>522</v>
      </c>
      <c r="C12" s="19" t="s">
        <v>25</v>
      </c>
      <c r="D12" s="43">
        <v>2330969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2330969</v>
      </c>
      <c r="O12" s="44">
        <f t="shared" si="2"/>
        <v>183.10832678711705</v>
      </c>
      <c r="P12" s="9"/>
    </row>
    <row r="13" spans="1:133">
      <c r="A13" s="12"/>
      <c r="B13" s="42">
        <v>524</v>
      </c>
      <c r="C13" s="19" t="s">
        <v>26</v>
      </c>
      <c r="D13" s="43">
        <v>397309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397309</v>
      </c>
      <c r="O13" s="44">
        <f t="shared" si="2"/>
        <v>31.210447761194029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5510621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5510621</v>
      </c>
      <c r="O14" s="41">
        <f t="shared" si="2"/>
        <v>432.88460329929302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1459744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1459744</v>
      </c>
      <c r="O15" s="44">
        <f t="shared" si="2"/>
        <v>114.66959937156324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1089653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1089653</v>
      </c>
      <c r="O16" s="44">
        <f t="shared" si="2"/>
        <v>85.597250589159472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982699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982699</v>
      </c>
      <c r="O17" s="44">
        <f t="shared" si="2"/>
        <v>77.1955223880597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1978525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1978525</v>
      </c>
      <c r="O18" s="44">
        <f t="shared" si="2"/>
        <v>155.4222309505106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1868505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1729437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3597942</v>
      </c>
      <c r="O19" s="41">
        <f t="shared" si="2"/>
        <v>282.63487824037708</v>
      </c>
      <c r="P19" s="10"/>
    </row>
    <row r="20" spans="1:119">
      <c r="A20" s="12"/>
      <c r="B20" s="42">
        <v>541</v>
      </c>
      <c r="C20" s="19" t="s">
        <v>33</v>
      </c>
      <c r="D20" s="43">
        <v>1868505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1868505</v>
      </c>
      <c r="O20" s="44">
        <f t="shared" si="2"/>
        <v>146.77965435978004</v>
      </c>
      <c r="P20" s="9"/>
    </row>
    <row r="21" spans="1:119">
      <c r="A21" s="12"/>
      <c r="B21" s="42">
        <v>542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1729437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1729437</v>
      </c>
      <c r="O21" s="44">
        <f t="shared" si="2"/>
        <v>135.85522388059701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1489061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1489061</v>
      </c>
      <c r="O22" s="41">
        <f t="shared" si="2"/>
        <v>116.9725844461901</v>
      </c>
      <c r="P22" s="9"/>
    </row>
    <row r="23" spans="1:119">
      <c r="A23" s="12"/>
      <c r="B23" s="42">
        <v>571</v>
      </c>
      <c r="C23" s="19" t="s">
        <v>36</v>
      </c>
      <c r="D23" s="43">
        <v>306793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306793</v>
      </c>
      <c r="O23" s="44">
        <f t="shared" si="2"/>
        <v>24.1</v>
      </c>
      <c r="P23" s="9"/>
    </row>
    <row r="24" spans="1:119">
      <c r="A24" s="12"/>
      <c r="B24" s="42">
        <v>572</v>
      </c>
      <c r="C24" s="19" t="s">
        <v>37</v>
      </c>
      <c r="D24" s="43">
        <v>1182268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1182268</v>
      </c>
      <c r="O24" s="44">
        <f t="shared" si="2"/>
        <v>92.872584446190103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1352931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1352931</v>
      </c>
      <c r="O25" s="41">
        <f t="shared" si="2"/>
        <v>106.27894736842106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1352931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1352931</v>
      </c>
      <c r="O26" s="44">
        <f t="shared" si="2"/>
        <v>106.27894736842106</v>
      </c>
      <c r="P26" s="9"/>
    </row>
    <row r="27" spans="1:119" ht="16.5" thickBot="1">
      <c r="A27" s="13" t="s">
        <v>10</v>
      </c>
      <c r="B27" s="21"/>
      <c r="C27" s="20"/>
      <c r="D27" s="14">
        <f>SUM(D5,D10,D14,D19,D22,D25)</f>
        <v>13303715</v>
      </c>
      <c r="E27" s="14">
        <f t="shared" ref="E27:M27" si="8">SUM(E5,E10,E14,E19,E22,E25)</f>
        <v>1352931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7240058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21896704</v>
      </c>
      <c r="O27" s="35">
        <f t="shared" si="2"/>
        <v>1720.08672427337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71</v>
      </c>
      <c r="M29" s="93"/>
      <c r="N29" s="93"/>
      <c r="O29" s="39">
        <v>12730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4145914.98</v>
      </c>
      <c r="E5" s="24">
        <f t="shared" si="0"/>
        <v>590307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4736221.9800000004</v>
      </c>
      <c r="P5" s="30">
        <f t="shared" ref="P5:P32" si="1">(O5/P$34)</f>
        <v>254.21190381622031</v>
      </c>
      <c r="Q5" s="6"/>
    </row>
    <row r="6" spans="1:134">
      <c r="A6" s="12"/>
      <c r="B6" s="42">
        <v>511</v>
      </c>
      <c r="C6" s="19" t="s">
        <v>19</v>
      </c>
      <c r="D6" s="43">
        <v>189476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189476</v>
      </c>
      <c r="P6" s="44">
        <f t="shared" si="1"/>
        <v>10.169931834040041</v>
      </c>
      <c r="Q6" s="9"/>
    </row>
    <row r="7" spans="1:134">
      <c r="A7" s="12"/>
      <c r="B7" s="42">
        <v>512</v>
      </c>
      <c r="C7" s="19" t="s">
        <v>20</v>
      </c>
      <c r="D7" s="43">
        <v>757440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757440</v>
      </c>
      <c r="P7" s="44">
        <f t="shared" si="1"/>
        <v>40.654822607482153</v>
      </c>
      <c r="Q7" s="9"/>
    </row>
    <row r="8" spans="1:134">
      <c r="A8" s="12"/>
      <c r="B8" s="42">
        <v>513</v>
      </c>
      <c r="C8" s="19" t="s">
        <v>21</v>
      </c>
      <c r="D8" s="43">
        <v>2039187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2039187</v>
      </c>
      <c r="P8" s="44">
        <f t="shared" si="1"/>
        <v>109.45129085932049</v>
      </c>
      <c r="Q8" s="9"/>
    </row>
    <row r="9" spans="1:134">
      <c r="A9" s="12"/>
      <c r="B9" s="42">
        <v>514</v>
      </c>
      <c r="C9" s="19" t="s">
        <v>94</v>
      </c>
      <c r="D9" s="43">
        <v>76152.98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76152.98</v>
      </c>
      <c r="P9" s="44">
        <f t="shared" si="1"/>
        <v>4.0874338468144487</v>
      </c>
      <c r="Q9" s="9"/>
    </row>
    <row r="10" spans="1:134">
      <c r="A10" s="12"/>
      <c r="B10" s="42">
        <v>515</v>
      </c>
      <c r="C10" s="19" t="s">
        <v>48</v>
      </c>
      <c r="D10" s="43">
        <v>448832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448832</v>
      </c>
      <c r="P10" s="44">
        <f t="shared" si="1"/>
        <v>24.090601685363104</v>
      </c>
      <c r="Q10" s="9"/>
    </row>
    <row r="11" spans="1:134">
      <c r="A11" s="12"/>
      <c r="B11" s="42">
        <v>516</v>
      </c>
      <c r="C11" s="19" t="s">
        <v>49</v>
      </c>
      <c r="D11" s="43">
        <v>634827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634827</v>
      </c>
      <c r="P11" s="44">
        <f t="shared" si="1"/>
        <v>34.073694380333855</v>
      </c>
      <c r="Q11" s="9"/>
    </row>
    <row r="12" spans="1:134">
      <c r="A12" s="12"/>
      <c r="B12" s="42">
        <v>517</v>
      </c>
      <c r="C12" s="19" t="s">
        <v>95</v>
      </c>
      <c r="D12" s="43">
        <v>0</v>
      </c>
      <c r="E12" s="43">
        <v>590307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590307</v>
      </c>
      <c r="P12" s="44">
        <f t="shared" si="1"/>
        <v>31.684128602866192</v>
      </c>
      <c r="Q12" s="9"/>
    </row>
    <row r="13" spans="1:134" ht="15.75">
      <c r="A13" s="26" t="s">
        <v>23</v>
      </c>
      <c r="B13" s="27"/>
      <c r="C13" s="28"/>
      <c r="D13" s="29">
        <f t="shared" ref="D13:N13" si="3">SUM(D14:D16)</f>
        <v>7001226</v>
      </c>
      <c r="E13" s="29">
        <f t="shared" si="3"/>
        <v>519131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7520357</v>
      </c>
      <c r="P13" s="41">
        <f t="shared" si="1"/>
        <v>403.64752294562828</v>
      </c>
      <c r="Q13" s="10"/>
    </row>
    <row r="14" spans="1:134">
      <c r="A14" s="12"/>
      <c r="B14" s="42">
        <v>521</v>
      </c>
      <c r="C14" s="19" t="s">
        <v>24</v>
      </c>
      <c r="D14" s="43">
        <v>5015073</v>
      </c>
      <c r="E14" s="43">
        <v>470159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5485232</v>
      </c>
      <c r="P14" s="44">
        <f t="shared" si="1"/>
        <v>294.41425581020877</v>
      </c>
      <c r="Q14" s="9"/>
    </row>
    <row r="15" spans="1:134">
      <c r="A15" s="12"/>
      <c r="B15" s="42">
        <v>522</v>
      </c>
      <c r="C15" s="19" t="s">
        <v>25</v>
      </c>
      <c r="D15" s="43">
        <v>1129670</v>
      </c>
      <c r="E15" s="43">
        <v>48972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1178642</v>
      </c>
      <c r="P15" s="44">
        <f t="shared" si="1"/>
        <v>63.262412108850839</v>
      </c>
      <c r="Q15" s="9"/>
    </row>
    <row r="16" spans="1:134">
      <c r="A16" s="12"/>
      <c r="B16" s="42">
        <v>524</v>
      </c>
      <c r="C16" s="19" t="s">
        <v>26</v>
      </c>
      <c r="D16" s="43">
        <v>856483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856483</v>
      </c>
      <c r="P16" s="44">
        <f t="shared" si="1"/>
        <v>45.970855026568621</v>
      </c>
      <c r="Q16" s="9"/>
    </row>
    <row r="17" spans="1:120" ht="15.75">
      <c r="A17" s="26" t="s">
        <v>27</v>
      </c>
      <c r="B17" s="27"/>
      <c r="C17" s="28"/>
      <c r="D17" s="29">
        <f t="shared" ref="D17:N17" si="5">SUM(D18:D21)</f>
        <v>443891</v>
      </c>
      <c r="E17" s="29">
        <f t="shared" si="5"/>
        <v>27046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11972375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12443312</v>
      </c>
      <c r="P17" s="41">
        <f t="shared" si="1"/>
        <v>667.88213193065326</v>
      </c>
      <c r="Q17" s="10"/>
    </row>
    <row r="18" spans="1:120">
      <c r="A18" s="12"/>
      <c r="B18" s="42">
        <v>534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1967673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9" si="6">SUM(D18:N18)</f>
        <v>1967673</v>
      </c>
      <c r="P18" s="44">
        <f t="shared" si="1"/>
        <v>105.61284955182224</v>
      </c>
      <c r="Q18" s="9"/>
    </row>
    <row r="19" spans="1:120">
      <c r="A19" s="12"/>
      <c r="B19" s="42">
        <v>536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10004702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10004702</v>
      </c>
      <c r="P19" s="44">
        <f t="shared" si="1"/>
        <v>536.99221727228814</v>
      </c>
      <c r="Q19" s="9"/>
    </row>
    <row r="20" spans="1:120">
      <c r="A20" s="12"/>
      <c r="B20" s="42">
        <v>538</v>
      </c>
      <c r="C20" s="19" t="s">
        <v>50</v>
      </c>
      <c r="D20" s="43">
        <v>111521</v>
      </c>
      <c r="E20" s="43">
        <v>27046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138567</v>
      </c>
      <c r="P20" s="44">
        <f t="shared" si="1"/>
        <v>7.437442971391766</v>
      </c>
      <c r="Q20" s="9"/>
    </row>
    <row r="21" spans="1:120">
      <c r="A21" s="12"/>
      <c r="B21" s="42">
        <v>539</v>
      </c>
      <c r="C21" s="19" t="s">
        <v>51</v>
      </c>
      <c r="D21" s="43">
        <v>332370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332370</v>
      </c>
      <c r="P21" s="44">
        <f t="shared" si="1"/>
        <v>17.839622135151092</v>
      </c>
      <c r="Q21" s="9"/>
    </row>
    <row r="22" spans="1:120" ht="15.75">
      <c r="A22" s="26" t="s">
        <v>32</v>
      </c>
      <c r="B22" s="27"/>
      <c r="C22" s="28"/>
      <c r="D22" s="29">
        <f t="shared" ref="D22:N22" si="7">SUM(D23:D24)</f>
        <v>948611</v>
      </c>
      <c r="E22" s="29">
        <f t="shared" si="7"/>
        <v>3386910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2396627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6732148</v>
      </c>
      <c r="P22" s="41">
        <f t="shared" si="1"/>
        <v>361.34120551768558</v>
      </c>
      <c r="Q22" s="10"/>
    </row>
    <row r="23" spans="1:120">
      <c r="A23" s="12"/>
      <c r="B23" s="42">
        <v>541</v>
      </c>
      <c r="C23" s="19" t="s">
        <v>33</v>
      </c>
      <c r="D23" s="43">
        <v>948611</v>
      </c>
      <c r="E23" s="43">
        <v>3386910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4335521</v>
      </c>
      <c r="P23" s="44">
        <f t="shared" si="1"/>
        <v>232.70468573882241</v>
      </c>
      <c r="Q23" s="9"/>
    </row>
    <row r="24" spans="1:120">
      <c r="A24" s="12"/>
      <c r="B24" s="42">
        <v>542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2396627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2396627</v>
      </c>
      <c r="P24" s="44">
        <f t="shared" si="1"/>
        <v>128.63651977886317</v>
      </c>
      <c r="Q24" s="9"/>
    </row>
    <row r="25" spans="1:120" ht="15.75">
      <c r="A25" s="26" t="s">
        <v>52</v>
      </c>
      <c r="B25" s="27"/>
      <c r="C25" s="28"/>
      <c r="D25" s="29">
        <f t="shared" ref="D25:N25" si="8">SUM(D26:D26)</f>
        <v>0</v>
      </c>
      <c r="E25" s="29">
        <f t="shared" si="8"/>
        <v>257736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257736</v>
      </c>
      <c r="P25" s="41">
        <f t="shared" si="1"/>
        <v>13.833717996886909</v>
      </c>
      <c r="Q25" s="10"/>
    </row>
    <row r="26" spans="1:120">
      <c r="A26" s="45"/>
      <c r="B26" s="46">
        <v>551</v>
      </c>
      <c r="C26" s="47" t="s">
        <v>91</v>
      </c>
      <c r="D26" s="43">
        <v>0</v>
      </c>
      <c r="E26" s="43">
        <v>257736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257736</v>
      </c>
      <c r="P26" s="44">
        <f t="shared" si="1"/>
        <v>13.833717996886909</v>
      </c>
      <c r="Q26" s="9"/>
    </row>
    <row r="27" spans="1:120" ht="15.75">
      <c r="A27" s="26" t="s">
        <v>35</v>
      </c>
      <c r="B27" s="27"/>
      <c r="C27" s="28"/>
      <c r="D27" s="29">
        <f t="shared" ref="D27:N27" si="9">SUM(D28:D29)</f>
        <v>1381726</v>
      </c>
      <c r="E27" s="29">
        <f t="shared" si="9"/>
        <v>250701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1632427</v>
      </c>
      <c r="P27" s="41">
        <f t="shared" si="1"/>
        <v>87.61886103805486</v>
      </c>
      <c r="Q27" s="9"/>
    </row>
    <row r="28" spans="1:120">
      <c r="A28" s="12"/>
      <c r="B28" s="42">
        <v>571</v>
      </c>
      <c r="C28" s="19" t="s">
        <v>36</v>
      </c>
      <c r="D28" s="43">
        <v>387337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387337</v>
      </c>
      <c r="P28" s="44">
        <f t="shared" si="1"/>
        <v>20.789920025763511</v>
      </c>
      <c r="Q28" s="9"/>
    </row>
    <row r="29" spans="1:120">
      <c r="A29" s="12"/>
      <c r="B29" s="42">
        <v>572</v>
      </c>
      <c r="C29" s="19" t="s">
        <v>37</v>
      </c>
      <c r="D29" s="43">
        <v>994389</v>
      </c>
      <c r="E29" s="43">
        <v>250701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1245090</v>
      </c>
      <c r="P29" s="44">
        <f t="shared" si="1"/>
        <v>66.828941012291338</v>
      </c>
      <c r="Q29" s="9"/>
    </row>
    <row r="30" spans="1:120" ht="15.75">
      <c r="A30" s="26" t="s">
        <v>39</v>
      </c>
      <c r="B30" s="27"/>
      <c r="C30" s="28"/>
      <c r="D30" s="29">
        <f t="shared" ref="D30:N30" si="10">SUM(D31:D31)</f>
        <v>97140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97140</v>
      </c>
      <c r="P30" s="41">
        <f t="shared" si="1"/>
        <v>5.2138908271160966</v>
      </c>
      <c r="Q30" s="9"/>
    </row>
    <row r="31" spans="1:120" ht="15.75" thickBot="1">
      <c r="A31" s="12"/>
      <c r="B31" s="42">
        <v>581</v>
      </c>
      <c r="C31" s="19" t="s">
        <v>92</v>
      </c>
      <c r="D31" s="43">
        <v>97140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97140</v>
      </c>
      <c r="P31" s="44">
        <f t="shared" si="1"/>
        <v>5.2138908271160966</v>
      </c>
      <c r="Q31" s="9"/>
    </row>
    <row r="32" spans="1:120" ht="16.5" thickBot="1">
      <c r="A32" s="13" t="s">
        <v>10</v>
      </c>
      <c r="B32" s="21"/>
      <c r="C32" s="20"/>
      <c r="D32" s="14">
        <f>SUM(D5,D13,D17,D22,D25,D27,D30)</f>
        <v>14018508.98</v>
      </c>
      <c r="E32" s="14">
        <f t="shared" ref="E32:N32" si="11">SUM(E5,E13,E17,E22,E25,E27,E30)</f>
        <v>5031831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14369002</v>
      </c>
      <c r="J32" s="14">
        <f t="shared" si="11"/>
        <v>0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33419341.98</v>
      </c>
      <c r="P32" s="35">
        <f t="shared" si="1"/>
        <v>1793.7492340722451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96</v>
      </c>
      <c r="N34" s="93"/>
      <c r="O34" s="93"/>
      <c r="P34" s="39">
        <v>18631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4088833</v>
      </c>
      <c r="E5" s="24">
        <f t="shared" si="0"/>
        <v>590427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0" si="1">SUM(D5:N5)</f>
        <v>4679260</v>
      </c>
      <c r="P5" s="30">
        <f t="shared" ref="P5:P30" si="2">(O5/P$32)</f>
        <v>263.05711715763437</v>
      </c>
      <c r="Q5" s="6"/>
    </row>
    <row r="6" spans="1:134">
      <c r="A6" s="12"/>
      <c r="B6" s="42">
        <v>511</v>
      </c>
      <c r="C6" s="19" t="s">
        <v>19</v>
      </c>
      <c r="D6" s="43">
        <v>208248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208248</v>
      </c>
      <c r="P6" s="44">
        <f t="shared" si="2"/>
        <v>11.707218349449066</v>
      </c>
      <c r="Q6" s="9"/>
    </row>
    <row r="7" spans="1:134">
      <c r="A7" s="12"/>
      <c r="B7" s="42">
        <v>512</v>
      </c>
      <c r="C7" s="19" t="s">
        <v>20</v>
      </c>
      <c r="D7" s="43">
        <v>784815</v>
      </c>
      <c r="E7" s="43">
        <v>590427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1375242</v>
      </c>
      <c r="P7" s="44">
        <f t="shared" si="2"/>
        <v>77.312907578142571</v>
      </c>
      <c r="Q7" s="9"/>
    </row>
    <row r="8" spans="1:134">
      <c r="A8" s="12"/>
      <c r="B8" s="42">
        <v>513</v>
      </c>
      <c r="C8" s="19" t="s">
        <v>21</v>
      </c>
      <c r="D8" s="43">
        <v>2072044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2072044</v>
      </c>
      <c r="P8" s="44">
        <f t="shared" si="2"/>
        <v>116.48549583989207</v>
      </c>
      <c r="Q8" s="9"/>
    </row>
    <row r="9" spans="1:134">
      <c r="A9" s="12"/>
      <c r="B9" s="42">
        <v>515</v>
      </c>
      <c r="C9" s="19" t="s">
        <v>48</v>
      </c>
      <c r="D9" s="43">
        <v>436361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436361</v>
      </c>
      <c r="P9" s="44">
        <f t="shared" si="2"/>
        <v>24.531200809534518</v>
      </c>
      <c r="Q9" s="9"/>
    </row>
    <row r="10" spans="1:134">
      <c r="A10" s="12"/>
      <c r="B10" s="42">
        <v>519</v>
      </c>
      <c r="C10" s="19" t="s">
        <v>22</v>
      </c>
      <c r="D10" s="43">
        <v>587365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587365</v>
      </c>
      <c r="P10" s="44">
        <f t="shared" si="2"/>
        <v>33.020294580616145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7188845</v>
      </c>
      <c r="E11" s="29">
        <f t="shared" si="3"/>
        <v>566872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7755717</v>
      </c>
      <c r="P11" s="41">
        <f t="shared" si="2"/>
        <v>436.00837643355072</v>
      </c>
      <c r="Q11" s="10"/>
    </row>
    <row r="12" spans="1:134">
      <c r="A12" s="12"/>
      <c r="B12" s="42">
        <v>521</v>
      </c>
      <c r="C12" s="19" t="s">
        <v>24</v>
      </c>
      <c r="D12" s="43">
        <v>4553337</v>
      </c>
      <c r="E12" s="43">
        <v>566872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5120209</v>
      </c>
      <c r="P12" s="44">
        <f t="shared" si="2"/>
        <v>287.84624465932092</v>
      </c>
      <c r="Q12" s="9"/>
    </row>
    <row r="13" spans="1:134">
      <c r="A13" s="12"/>
      <c r="B13" s="42">
        <v>522</v>
      </c>
      <c r="C13" s="19" t="s">
        <v>25</v>
      </c>
      <c r="D13" s="43">
        <v>1899902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1899902</v>
      </c>
      <c r="P13" s="44">
        <f t="shared" si="2"/>
        <v>106.80807285810658</v>
      </c>
      <c r="Q13" s="9"/>
    </row>
    <row r="14" spans="1:134">
      <c r="A14" s="12"/>
      <c r="B14" s="42">
        <v>524</v>
      </c>
      <c r="C14" s="19" t="s">
        <v>26</v>
      </c>
      <c r="D14" s="43">
        <v>735606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735606</v>
      </c>
      <c r="P14" s="44">
        <f t="shared" si="2"/>
        <v>41.354058916123229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SUM(D16:D19)</f>
        <v>368882</v>
      </c>
      <c r="E15" s="29">
        <f t="shared" si="4"/>
        <v>75000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11510677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11954559</v>
      </c>
      <c r="P15" s="41">
        <f t="shared" si="2"/>
        <v>672.05751068135817</v>
      </c>
      <c r="Q15" s="10"/>
    </row>
    <row r="16" spans="1:134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1816161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1816161</v>
      </c>
      <c r="P16" s="44">
        <f t="shared" si="2"/>
        <v>102.10034854958398</v>
      </c>
      <c r="Q16" s="9"/>
    </row>
    <row r="17" spans="1:120">
      <c r="A17" s="12"/>
      <c r="B17" s="42">
        <v>536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9694516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9694516</v>
      </c>
      <c r="P17" s="44">
        <f t="shared" si="2"/>
        <v>545.00314818979086</v>
      </c>
      <c r="Q17" s="9"/>
    </row>
    <row r="18" spans="1:120">
      <c r="A18" s="12"/>
      <c r="B18" s="42">
        <v>538</v>
      </c>
      <c r="C18" s="19" t="s">
        <v>50</v>
      </c>
      <c r="D18" s="43">
        <v>98378</v>
      </c>
      <c r="E18" s="43">
        <v>75000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173378</v>
      </c>
      <c r="P18" s="44">
        <f t="shared" si="2"/>
        <v>9.7469080278839666</v>
      </c>
      <c r="Q18" s="9"/>
    </row>
    <row r="19" spans="1:120">
      <c r="A19" s="12"/>
      <c r="B19" s="42">
        <v>539</v>
      </c>
      <c r="C19" s="19" t="s">
        <v>51</v>
      </c>
      <c r="D19" s="43">
        <v>270504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270504</v>
      </c>
      <c r="P19" s="44">
        <f t="shared" si="2"/>
        <v>15.207105914099392</v>
      </c>
      <c r="Q19" s="9"/>
    </row>
    <row r="20" spans="1:120" ht="15.75">
      <c r="A20" s="26" t="s">
        <v>32</v>
      </c>
      <c r="B20" s="27"/>
      <c r="C20" s="28"/>
      <c r="D20" s="29">
        <f t="shared" ref="D20:N20" si="5">SUM(D21:D22)</f>
        <v>880055</v>
      </c>
      <c r="E20" s="29">
        <f t="shared" si="5"/>
        <v>3701596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2087777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6669428</v>
      </c>
      <c r="P20" s="41">
        <f t="shared" si="2"/>
        <v>374.93973465257477</v>
      </c>
      <c r="Q20" s="10"/>
    </row>
    <row r="21" spans="1:120">
      <c r="A21" s="12"/>
      <c r="B21" s="42">
        <v>541</v>
      </c>
      <c r="C21" s="19" t="s">
        <v>33</v>
      </c>
      <c r="D21" s="43">
        <v>880055</v>
      </c>
      <c r="E21" s="43">
        <v>3701596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4581651</v>
      </c>
      <c r="P21" s="44">
        <f t="shared" si="2"/>
        <v>257.56976613447267</v>
      </c>
      <c r="Q21" s="9"/>
    </row>
    <row r="22" spans="1:120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2087777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2087777</v>
      </c>
      <c r="P22" s="44">
        <f t="shared" si="2"/>
        <v>117.3699685181021</v>
      </c>
      <c r="Q22" s="9"/>
    </row>
    <row r="23" spans="1:120" ht="15.75">
      <c r="A23" s="26" t="s">
        <v>52</v>
      </c>
      <c r="B23" s="27"/>
      <c r="C23" s="28"/>
      <c r="D23" s="29">
        <f t="shared" ref="D23:N23" si="6">SUM(D24:D24)</f>
        <v>0</v>
      </c>
      <c r="E23" s="29">
        <f t="shared" si="6"/>
        <v>259081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259081</v>
      </c>
      <c r="P23" s="41">
        <f t="shared" si="2"/>
        <v>14.5649314144367</v>
      </c>
      <c r="Q23" s="10"/>
    </row>
    <row r="24" spans="1:120">
      <c r="A24" s="45"/>
      <c r="B24" s="46">
        <v>551</v>
      </c>
      <c r="C24" s="47" t="s">
        <v>91</v>
      </c>
      <c r="D24" s="43">
        <v>0</v>
      </c>
      <c r="E24" s="43">
        <v>259081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259081</v>
      </c>
      <c r="P24" s="44">
        <f t="shared" si="2"/>
        <v>14.5649314144367</v>
      </c>
      <c r="Q24" s="9"/>
    </row>
    <row r="25" spans="1:120" ht="15.75">
      <c r="A25" s="26" t="s">
        <v>35</v>
      </c>
      <c r="B25" s="27"/>
      <c r="C25" s="28"/>
      <c r="D25" s="29">
        <f t="shared" ref="D25:N25" si="7">SUM(D26:D27)</f>
        <v>1387324</v>
      </c>
      <c r="E25" s="29">
        <f t="shared" si="7"/>
        <v>456135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1843459</v>
      </c>
      <c r="P25" s="41">
        <f t="shared" si="2"/>
        <v>103.63497863728357</v>
      </c>
      <c r="Q25" s="9"/>
    </row>
    <row r="26" spans="1:120">
      <c r="A26" s="12"/>
      <c r="B26" s="42">
        <v>571</v>
      </c>
      <c r="C26" s="19" t="s">
        <v>36</v>
      </c>
      <c r="D26" s="43">
        <v>356424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356424</v>
      </c>
      <c r="P26" s="44">
        <f t="shared" si="2"/>
        <v>20.037328536091746</v>
      </c>
      <c r="Q26" s="9"/>
    </row>
    <row r="27" spans="1:120">
      <c r="A27" s="12"/>
      <c r="B27" s="42">
        <v>572</v>
      </c>
      <c r="C27" s="19" t="s">
        <v>37</v>
      </c>
      <c r="D27" s="43">
        <v>1030900</v>
      </c>
      <c r="E27" s="43">
        <v>456135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1487035</v>
      </c>
      <c r="P27" s="44">
        <f t="shared" si="2"/>
        <v>83.597650101191817</v>
      </c>
      <c r="Q27" s="9"/>
    </row>
    <row r="28" spans="1:120" ht="15.75">
      <c r="A28" s="26" t="s">
        <v>39</v>
      </c>
      <c r="B28" s="27"/>
      <c r="C28" s="28"/>
      <c r="D28" s="29">
        <f t="shared" ref="D28:N28" si="8">SUM(D29:D29)</f>
        <v>18740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1"/>
        <v>18740</v>
      </c>
      <c r="P28" s="41">
        <f t="shared" si="2"/>
        <v>1.0535192264447943</v>
      </c>
      <c r="Q28" s="9"/>
    </row>
    <row r="29" spans="1:120" ht="15.75" thickBot="1">
      <c r="A29" s="12"/>
      <c r="B29" s="42">
        <v>581</v>
      </c>
      <c r="C29" s="19" t="s">
        <v>92</v>
      </c>
      <c r="D29" s="43">
        <v>18740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18740</v>
      </c>
      <c r="P29" s="44">
        <f t="shared" si="2"/>
        <v>1.0535192264447943</v>
      </c>
      <c r="Q29" s="9"/>
    </row>
    <row r="30" spans="1:120" ht="16.5" thickBot="1">
      <c r="A30" s="13" t="s">
        <v>10</v>
      </c>
      <c r="B30" s="21"/>
      <c r="C30" s="20"/>
      <c r="D30" s="14">
        <f>SUM(D5,D11,D15,D20,D23,D25,D28)</f>
        <v>13932679</v>
      </c>
      <c r="E30" s="14">
        <f t="shared" ref="E30:N30" si="9">SUM(E5,E11,E15,E20,E23,E25,E28)</f>
        <v>5649111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13598454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1"/>
        <v>33180244</v>
      </c>
      <c r="P30" s="35">
        <f t="shared" si="2"/>
        <v>1865.316168203283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87</v>
      </c>
      <c r="N32" s="93"/>
      <c r="O32" s="93"/>
      <c r="P32" s="39">
        <v>17788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3726750</v>
      </c>
      <c r="E5" s="24">
        <f t="shared" si="0"/>
        <v>629006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4355756</v>
      </c>
      <c r="O5" s="30">
        <f t="shared" ref="O5:O28" si="2">(N5/O$30)</f>
        <v>254.84179733208518</v>
      </c>
      <c r="P5" s="6"/>
    </row>
    <row r="6" spans="1:133">
      <c r="A6" s="12"/>
      <c r="B6" s="42">
        <v>511</v>
      </c>
      <c r="C6" s="19" t="s">
        <v>19</v>
      </c>
      <c r="D6" s="43">
        <v>111094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111094</v>
      </c>
      <c r="O6" s="44">
        <f t="shared" si="2"/>
        <v>6.4997659723847416</v>
      </c>
      <c r="P6" s="9"/>
    </row>
    <row r="7" spans="1:133">
      <c r="A7" s="12"/>
      <c r="B7" s="42">
        <v>512</v>
      </c>
      <c r="C7" s="19" t="s">
        <v>20</v>
      </c>
      <c r="D7" s="43">
        <v>810828</v>
      </c>
      <c r="E7" s="43">
        <v>629006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1439834</v>
      </c>
      <c r="O7" s="44">
        <f t="shared" si="2"/>
        <v>84.24022934706295</v>
      </c>
      <c r="P7" s="9"/>
    </row>
    <row r="8" spans="1:133">
      <c r="A8" s="12"/>
      <c r="B8" s="42">
        <v>513</v>
      </c>
      <c r="C8" s="19" t="s">
        <v>21</v>
      </c>
      <c r="D8" s="43">
        <v>1809223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1809223</v>
      </c>
      <c r="O8" s="44">
        <f t="shared" si="2"/>
        <v>105.85203604025276</v>
      </c>
      <c r="P8" s="9"/>
    </row>
    <row r="9" spans="1:133">
      <c r="A9" s="12"/>
      <c r="B9" s="42">
        <v>515</v>
      </c>
      <c r="C9" s="19" t="s">
        <v>48</v>
      </c>
      <c r="D9" s="43">
        <v>370910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370910</v>
      </c>
      <c r="O9" s="44">
        <f t="shared" si="2"/>
        <v>21.70079569389188</v>
      </c>
      <c r="P9" s="9"/>
    </row>
    <row r="10" spans="1:133">
      <c r="A10" s="12"/>
      <c r="B10" s="42">
        <v>519</v>
      </c>
      <c r="C10" s="19" t="s">
        <v>61</v>
      </c>
      <c r="D10" s="43">
        <v>624695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624695</v>
      </c>
      <c r="O10" s="44">
        <f t="shared" si="2"/>
        <v>36.54897027849286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8104434</v>
      </c>
      <c r="E11" s="29">
        <f t="shared" si="3"/>
        <v>439356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8543790</v>
      </c>
      <c r="O11" s="41">
        <f t="shared" si="2"/>
        <v>499.87069974256963</v>
      </c>
      <c r="P11" s="10"/>
    </row>
    <row r="12" spans="1:133">
      <c r="A12" s="12"/>
      <c r="B12" s="42">
        <v>521</v>
      </c>
      <c r="C12" s="19" t="s">
        <v>24</v>
      </c>
      <c r="D12" s="43">
        <v>4501910</v>
      </c>
      <c r="E12" s="43">
        <v>73824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4575734</v>
      </c>
      <c r="O12" s="44">
        <f t="shared" si="2"/>
        <v>267.71202901942428</v>
      </c>
      <c r="P12" s="9"/>
    </row>
    <row r="13" spans="1:133">
      <c r="A13" s="12"/>
      <c r="B13" s="42">
        <v>522</v>
      </c>
      <c r="C13" s="19" t="s">
        <v>25</v>
      </c>
      <c r="D13" s="43">
        <v>3035154</v>
      </c>
      <c r="E13" s="43">
        <v>365532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3400686</v>
      </c>
      <c r="O13" s="44">
        <f t="shared" si="2"/>
        <v>198.96360870582728</v>
      </c>
      <c r="P13" s="9"/>
    </row>
    <row r="14" spans="1:133">
      <c r="A14" s="12"/>
      <c r="B14" s="42">
        <v>524</v>
      </c>
      <c r="C14" s="19" t="s">
        <v>26</v>
      </c>
      <c r="D14" s="43">
        <v>567370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567370</v>
      </c>
      <c r="O14" s="44">
        <f t="shared" si="2"/>
        <v>33.195062017318044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290301</v>
      </c>
      <c r="E15" s="29">
        <f t="shared" si="4"/>
        <v>80064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11026113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11396478</v>
      </c>
      <c r="O15" s="41">
        <f t="shared" si="2"/>
        <v>666.77264217177628</v>
      </c>
      <c r="P15" s="10"/>
    </row>
    <row r="16" spans="1:133">
      <c r="A16" s="12"/>
      <c r="B16" s="42">
        <v>534</v>
      </c>
      <c r="C16" s="19" t="s">
        <v>62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1975399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1975399</v>
      </c>
      <c r="O16" s="44">
        <f t="shared" si="2"/>
        <v>115.57447928855605</v>
      </c>
      <c r="P16" s="9"/>
    </row>
    <row r="17" spans="1:119">
      <c r="A17" s="12"/>
      <c r="B17" s="42">
        <v>536</v>
      </c>
      <c r="C17" s="19" t="s">
        <v>63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9050714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9050714</v>
      </c>
      <c r="O17" s="44">
        <f t="shared" si="2"/>
        <v>529.52925345190738</v>
      </c>
      <c r="P17" s="9"/>
    </row>
    <row r="18" spans="1:119">
      <c r="A18" s="12"/>
      <c r="B18" s="42">
        <v>538</v>
      </c>
      <c r="C18" s="19" t="s">
        <v>64</v>
      </c>
      <c r="D18" s="43">
        <v>16825</v>
      </c>
      <c r="E18" s="43">
        <v>80064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96889</v>
      </c>
      <c r="O18" s="44">
        <f t="shared" si="2"/>
        <v>5.6686754036976366</v>
      </c>
      <c r="P18" s="9"/>
    </row>
    <row r="19" spans="1:119">
      <c r="A19" s="12"/>
      <c r="B19" s="42">
        <v>539</v>
      </c>
      <c r="C19" s="19" t="s">
        <v>51</v>
      </c>
      <c r="D19" s="43">
        <v>273476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273476</v>
      </c>
      <c r="O19" s="44">
        <f t="shared" si="2"/>
        <v>16.00023402761526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829728</v>
      </c>
      <c r="E20" s="29">
        <f t="shared" si="5"/>
        <v>1889673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2010630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4730031</v>
      </c>
      <c r="O20" s="41">
        <f t="shared" si="2"/>
        <v>276.73946875731338</v>
      </c>
      <c r="P20" s="10"/>
    </row>
    <row r="21" spans="1:119">
      <c r="A21" s="12"/>
      <c r="B21" s="42">
        <v>541</v>
      </c>
      <c r="C21" s="19" t="s">
        <v>65</v>
      </c>
      <c r="D21" s="43">
        <v>829728</v>
      </c>
      <c r="E21" s="43">
        <v>1889673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2719401</v>
      </c>
      <c r="O21" s="44">
        <f t="shared" si="2"/>
        <v>159.10373274046339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2010630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2010630</v>
      </c>
      <c r="O22" s="44">
        <f t="shared" si="2"/>
        <v>117.63573601684999</v>
      </c>
      <c r="P22" s="9"/>
    </row>
    <row r="23" spans="1:119" ht="15.75">
      <c r="A23" s="26" t="s">
        <v>52</v>
      </c>
      <c r="B23" s="27"/>
      <c r="C23" s="28"/>
      <c r="D23" s="29">
        <f t="shared" ref="D23:M23" si="6">SUM(D24:D24)</f>
        <v>0</v>
      </c>
      <c r="E23" s="29">
        <f t="shared" si="6"/>
        <v>221801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221801</v>
      </c>
      <c r="O23" s="41">
        <f t="shared" si="2"/>
        <v>12.976889772993212</v>
      </c>
      <c r="P23" s="10"/>
    </row>
    <row r="24" spans="1:119">
      <c r="A24" s="45"/>
      <c r="B24" s="46">
        <v>551</v>
      </c>
      <c r="C24" s="47" t="s">
        <v>79</v>
      </c>
      <c r="D24" s="43">
        <v>0</v>
      </c>
      <c r="E24" s="43">
        <v>221801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221801</v>
      </c>
      <c r="O24" s="44">
        <f t="shared" si="2"/>
        <v>12.976889772993212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1292180</v>
      </c>
      <c r="E25" s="29">
        <f t="shared" si="7"/>
        <v>4102590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5394770</v>
      </c>
      <c r="O25" s="41">
        <f t="shared" si="2"/>
        <v>315.63128949216008</v>
      </c>
      <c r="P25" s="9"/>
    </row>
    <row r="26" spans="1:119">
      <c r="A26" s="12"/>
      <c r="B26" s="42">
        <v>571</v>
      </c>
      <c r="C26" s="19" t="s">
        <v>36</v>
      </c>
      <c r="D26" s="43">
        <v>355552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355552</v>
      </c>
      <c r="O26" s="44">
        <f t="shared" si="2"/>
        <v>20.802246665106484</v>
      </c>
      <c r="P26" s="9"/>
    </row>
    <row r="27" spans="1:119" ht="15.75" thickBot="1">
      <c r="A27" s="12"/>
      <c r="B27" s="42">
        <v>572</v>
      </c>
      <c r="C27" s="19" t="s">
        <v>66</v>
      </c>
      <c r="D27" s="43">
        <v>936628</v>
      </c>
      <c r="E27" s="43">
        <v>4102590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5039218</v>
      </c>
      <c r="O27" s="44">
        <f t="shared" si="2"/>
        <v>294.82904282705357</v>
      </c>
      <c r="P27" s="9"/>
    </row>
    <row r="28" spans="1:119" ht="16.5" thickBot="1">
      <c r="A28" s="13" t="s">
        <v>10</v>
      </c>
      <c r="B28" s="21"/>
      <c r="C28" s="20"/>
      <c r="D28" s="14">
        <f>SUM(D5,D11,D15,D20,D23,D25)</f>
        <v>14243393</v>
      </c>
      <c r="E28" s="14">
        <f t="shared" ref="E28:M28" si="8">SUM(E5,E11,E15,E20,E23,E25)</f>
        <v>7362490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13036743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34642626</v>
      </c>
      <c r="O28" s="35">
        <f t="shared" si="2"/>
        <v>2026.8327872688976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85</v>
      </c>
      <c r="M30" s="93"/>
      <c r="N30" s="93"/>
      <c r="O30" s="39">
        <v>17092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6020275</v>
      </c>
      <c r="E5" s="24">
        <f t="shared" si="0"/>
        <v>602202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6622477</v>
      </c>
      <c r="O5" s="30">
        <f t="shared" ref="O5:O30" si="2">(N5/O$32)</f>
        <v>397.26916616676664</v>
      </c>
      <c r="P5" s="6"/>
    </row>
    <row r="6" spans="1:133">
      <c r="A6" s="12"/>
      <c r="B6" s="42">
        <v>511</v>
      </c>
      <c r="C6" s="19" t="s">
        <v>19</v>
      </c>
      <c r="D6" s="43">
        <v>96812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96812</v>
      </c>
      <c r="O6" s="44">
        <f t="shared" si="2"/>
        <v>5.8075584883023392</v>
      </c>
      <c r="P6" s="9"/>
    </row>
    <row r="7" spans="1:133">
      <c r="A7" s="12"/>
      <c r="B7" s="42">
        <v>512</v>
      </c>
      <c r="C7" s="19" t="s">
        <v>20</v>
      </c>
      <c r="D7" s="43">
        <v>1973734</v>
      </c>
      <c r="E7" s="43">
        <v>602202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2575936</v>
      </c>
      <c r="O7" s="44">
        <f t="shared" si="2"/>
        <v>154.52525494901019</v>
      </c>
      <c r="P7" s="9"/>
    </row>
    <row r="8" spans="1:133">
      <c r="A8" s="12"/>
      <c r="B8" s="42">
        <v>513</v>
      </c>
      <c r="C8" s="19" t="s">
        <v>21</v>
      </c>
      <c r="D8" s="43">
        <v>1752397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1752397</v>
      </c>
      <c r="O8" s="44">
        <f t="shared" si="2"/>
        <v>105.12279544091182</v>
      </c>
      <c r="P8" s="9"/>
    </row>
    <row r="9" spans="1:133">
      <c r="A9" s="12"/>
      <c r="B9" s="42">
        <v>515</v>
      </c>
      <c r="C9" s="19" t="s">
        <v>48</v>
      </c>
      <c r="D9" s="43">
        <v>420655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420655</v>
      </c>
      <c r="O9" s="44">
        <f t="shared" si="2"/>
        <v>25.234253149370126</v>
      </c>
      <c r="P9" s="9"/>
    </row>
    <row r="10" spans="1:133">
      <c r="A10" s="12"/>
      <c r="B10" s="42">
        <v>519</v>
      </c>
      <c r="C10" s="19" t="s">
        <v>61</v>
      </c>
      <c r="D10" s="43">
        <v>1776677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1776677</v>
      </c>
      <c r="O10" s="44">
        <f t="shared" si="2"/>
        <v>106.57930413917217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8047181</v>
      </c>
      <c r="E11" s="29">
        <f t="shared" si="3"/>
        <v>176999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8224180</v>
      </c>
      <c r="O11" s="41">
        <f t="shared" si="2"/>
        <v>493.35212957408521</v>
      </c>
      <c r="P11" s="10"/>
    </row>
    <row r="12" spans="1:133">
      <c r="A12" s="12"/>
      <c r="B12" s="42">
        <v>521</v>
      </c>
      <c r="C12" s="19" t="s">
        <v>24</v>
      </c>
      <c r="D12" s="43">
        <v>4487257</v>
      </c>
      <c r="E12" s="43">
        <v>26999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4514256</v>
      </c>
      <c r="O12" s="44">
        <f t="shared" si="2"/>
        <v>270.80119976004801</v>
      </c>
      <c r="P12" s="9"/>
    </row>
    <row r="13" spans="1:133">
      <c r="A13" s="12"/>
      <c r="B13" s="42">
        <v>522</v>
      </c>
      <c r="C13" s="19" t="s">
        <v>25</v>
      </c>
      <c r="D13" s="43">
        <v>3000952</v>
      </c>
      <c r="E13" s="43">
        <v>150000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3150952</v>
      </c>
      <c r="O13" s="44">
        <f t="shared" si="2"/>
        <v>189.01931613677266</v>
      </c>
      <c r="P13" s="9"/>
    </row>
    <row r="14" spans="1:133">
      <c r="A14" s="12"/>
      <c r="B14" s="42">
        <v>524</v>
      </c>
      <c r="C14" s="19" t="s">
        <v>26</v>
      </c>
      <c r="D14" s="43">
        <v>558972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558972</v>
      </c>
      <c r="O14" s="44">
        <f t="shared" si="2"/>
        <v>33.531613677264545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355130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9518087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9873217</v>
      </c>
      <c r="O15" s="41">
        <f t="shared" si="2"/>
        <v>592.27456508698265</v>
      </c>
      <c r="P15" s="10"/>
    </row>
    <row r="16" spans="1:133">
      <c r="A16" s="12"/>
      <c r="B16" s="42">
        <v>534</v>
      </c>
      <c r="C16" s="19" t="s">
        <v>62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2102092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2102092</v>
      </c>
      <c r="O16" s="44">
        <f t="shared" si="2"/>
        <v>126.10029994001199</v>
      </c>
      <c r="P16" s="9"/>
    </row>
    <row r="17" spans="1:119">
      <c r="A17" s="12"/>
      <c r="B17" s="42">
        <v>536</v>
      </c>
      <c r="C17" s="19" t="s">
        <v>63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7415995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7415995</v>
      </c>
      <c r="O17" s="44">
        <f t="shared" si="2"/>
        <v>444.87072585482906</v>
      </c>
      <c r="P17" s="9"/>
    </row>
    <row r="18" spans="1:119">
      <c r="A18" s="12"/>
      <c r="B18" s="42">
        <v>538</v>
      </c>
      <c r="C18" s="19" t="s">
        <v>64</v>
      </c>
      <c r="D18" s="43">
        <v>87863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87863</v>
      </c>
      <c r="O18" s="44">
        <f t="shared" si="2"/>
        <v>5.2707258548290339</v>
      </c>
      <c r="P18" s="9"/>
    </row>
    <row r="19" spans="1:119">
      <c r="A19" s="12"/>
      <c r="B19" s="42">
        <v>539</v>
      </c>
      <c r="C19" s="19" t="s">
        <v>51</v>
      </c>
      <c r="D19" s="43">
        <v>267267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267267</v>
      </c>
      <c r="O19" s="44">
        <f t="shared" si="2"/>
        <v>16.032813437312537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1734823</v>
      </c>
      <c r="E20" s="29">
        <f t="shared" si="5"/>
        <v>2007895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2031120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5773838</v>
      </c>
      <c r="O20" s="41">
        <f t="shared" si="2"/>
        <v>346.36100779844031</v>
      </c>
      <c r="P20" s="10"/>
    </row>
    <row r="21" spans="1:119">
      <c r="A21" s="12"/>
      <c r="B21" s="42">
        <v>541</v>
      </c>
      <c r="C21" s="19" t="s">
        <v>65</v>
      </c>
      <c r="D21" s="43">
        <v>1734823</v>
      </c>
      <c r="E21" s="43">
        <v>2007895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3742718</v>
      </c>
      <c r="O21" s="44">
        <f t="shared" si="2"/>
        <v>224.51817636472705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2031120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2031120</v>
      </c>
      <c r="O22" s="44">
        <f t="shared" si="2"/>
        <v>121.84283143371326</v>
      </c>
      <c r="P22" s="9"/>
    </row>
    <row r="23" spans="1:119" ht="15.75">
      <c r="A23" s="26" t="s">
        <v>52</v>
      </c>
      <c r="B23" s="27"/>
      <c r="C23" s="28"/>
      <c r="D23" s="29">
        <f t="shared" ref="D23:M23" si="6">SUM(D24:D24)</f>
        <v>0</v>
      </c>
      <c r="E23" s="29">
        <f t="shared" si="6"/>
        <v>207141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207141</v>
      </c>
      <c r="O23" s="41">
        <f t="shared" si="2"/>
        <v>12.425974805038992</v>
      </c>
      <c r="P23" s="10"/>
    </row>
    <row r="24" spans="1:119">
      <c r="A24" s="45"/>
      <c r="B24" s="46">
        <v>551</v>
      </c>
      <c r="C24" s="47" t="s">
        <v>79</v>
      </c>
      <c r="D24" s="43">
        <v>0</v>
      </c>
      <c r="E24" s="43">
        <v>207141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207141</v>
      </c>
      <c r="O24" s="44">
        <f t="shared" si="2"/>
        <v>12.425974805038992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2596821</v>
      </c>
      <c r="E25" s="29">
        <f t="shared" si="7"/>
        <v>355139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2951960</v>
      </c>
      <c r="O25" s="41">
        <f t="shared" si="2"/>
        <v>177.08218356328734</v>
      </c>
      <c r="P25" s="9"/>
    </row>
    <row r="26" spans="1:119">
      <c r="A26" s="12"/>
      <c r="B26" s="42">
        <v>571</v>
      </c>
      <c r="C26" s="19" t="s">
        <v>36</v>
      </c>
      <c r="D26" s="43">
        <v>374247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374247</v>
      </c>
      <c r="O26" s="44">
        <f t="shared" si="2"/>
        <v>22.450329934013197</v>
      </c>
      <c r="P26" s="9"/>
    </row>
    <row r="27" spans="1:119">
      <c r="A27" s="12"/>
      <c r="B27" s="42">
        <v>572</v>
      </c>
      <c r="C27" s="19" t="s">
        <v>66</v>
      </c>
      <c r="D27" s="43">
        <v>2222574</v>
      </c>
      <c r="E27" s="43">
        <v>355139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2577713</v>
      </c>
      <c r="O27" s="44">
        <f t="shared" si="2"/>
        <v>154.63185362927413</v>
      </c>
      <c r="P27" s="9"/>
    </row>
    <row r="28" spans="1:119" ht="15.75">
      <c r="A28" s="26" t="s">
        <v>67</v>
      </c>
      <c r="B28" s="27"/>
      <c r="C28" s="28"/>
      <c r="D28" s="29">
        <f t="shared" ref="D28:M28" si="8">SUM(D29:D29)</f>
        <v>519707</v>
      </c>
      <c r="E28" s="29">
        <f t="shared" si="8"/>
        <v>1965576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2485283</v>
      </c>
      <c r="O28" s="41">
        <f t="shared" si="2"/>
        <v>149.0871625674865</v>
      </c>
      <c r="P28" s="9"/>
    </row>
    <row r="29" spans="1:119" ht="15.75" thickBot="1">
      <c r="A29" s="12"/>
      <c r="B29" s="42">
        <v>581</v>
      </c>
      <c r="C29" s="19" t="s">
        <v>68</v>
      </c>
      <c r="D29" s="43">
        <v>519707</v>
      </c>
      <c r="E29" s="43">
        <v>1965576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2485283</v>
      </c>
      <c r="O29" s="44">
        <f t="shared" si="2"/>
        <v>149.0871625674865</v>
      </c>
      <c r="P29" s="9"/>
    </row>
    <row r="30" spans="1:119" ht="16.5" thickBot="1">
      <c r="A30" s="13" t="s">
        <v>10</v>
      </c>
      <c r="B30" s="21"/>
      <c r="C30" s="20"/>
      <c r="D30" s="14">
        <f>SUM(D5,D11,D15,D20,D23,D25,D28)</f>
        <v>19273937</v>
      </c>
      <c r="E30" s="14">
        <f t="shared" ref="E30:M30" si="9">SUM(E5,E11,E15,E20,E23,E25,E28)</f>
        <v>5314952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11549207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36138096</v>
      </c>
      <c r="O30" s="35">
        <f t="shared" si="2"/>
        <v>2167.8521895620875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83</v>
      </c>
      <c r="M32" s="93"/>
      <c r="N32" s="93"/>
      <c r="O32" s="39">
        <v>16670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10330245</v>
      </c>
      <c r="E5" s="24">
        <f t="shared" si="0"/>
        <v>75885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10406130</v>
      </c>
      <c r="O5" s="30">
        <f t="shared" ref="O5:O31" si="2">(N5/O$33)</f>
        <v>656.994128417198</v>
      </c>
      <c r="P5" s="6"/>
    </row>
    <row r="6" spans="1:133">
      <c r="A6" s="12"/>
      <c r="B6" s="42">
        <v>511</v>
      </c>
      <c r="C6" s="19" t="s">
        <v>19</v>
      </c>
      <c r="D6" s="43">
        <v>143995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143995</v>
      </c>
      <c r="O6" s="44">
        <f t="shared" si="2"/>
        <v>9.0911673716775052</v>
      </c>
      <c r="P6" s="9"/>
    </row>
    <row r="7" spans="1:133">
      <c r="A7" s="12"/>
      <c r="B7" s="42">
        <v>512</v>
      </c>
      <c r="C7" s="19" t="s">
        <v>20</v>
      </c>
      <c r="D7" s="43">
        <v>6655349</v>
      </c>
      <c r="E7" s="43">
        <v>75885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6731234</v>
      </c>
      <c r="O7" s="44">
        <f t="shared" si="2"/>
        <v>424.97847086305956</v>
      </c>
      <c r="P7" s="9"/>
    </row>
    <row r="8" spans="1:133">
      <c r="A8" s="12"/>
      <c r="B8" s="42">
        <v>513</v>
      </c>
      <c r="C8" s="19" t="s">
        <v>21</v>
      </c>
      <c r="D8" s="43">
        <v>1638900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1638900</v>
      </c>
      <c r="O8" s="44">
        <f t="shared" si="2"/>
        <v>103.47244144201022</v>
      </c>
      <c r="P8" s="9"/>
    </row>
    <row r="9" spans="1:133">
      <c r="A9" s="12"/>
      <c r="B9" s="42">
        <v>515</v>
      </c>
      <c r="C9" s="19" t="s">
        <v>48</v>
      </c>
      <c r="D9" s="43">
        <v>383238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383238</v>
      </c>
      <c r="O9" s="44">
        <f t="shared" si="2"/>
        <v>24.195845697329379</v>
      </c>
      <c r="P9" s="9"/>
    </row>
    <row r="10" spans="1:133">
      <c r="A10" s="12"/>
      <c r="B10" s="42">
        <v>519</v>
      </c>
      <c r="C10" s="19" t="s">
        <v>61</v>
      </c>
      <c r="D10" s="43">
        <v>1508763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1508763</v>
      </c>
      <c r="O10" s="44">
        <f t="shared" si="2"/>
        <v>95.256203043121403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7533294</v>
      </c>
      <c r="E11" s="29">
        <f t="shared" si="3"/>
        <v>226846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7760140</v>
      </c>
      <c r="O11" s="41">
        <f t="shared" si="2"/>
        <v>489.93875876002272</v>
      </c>
      <c r="P11" s="10"/>
    </row>
    <row r="12" spans="1:133">
      <c r="A12" s="12"/>
      <c r="B12" s="42">
        <v>521</v>
      </c>
      <c r="C12" s="19" t="s">
        <v>24</v>
      </c>
      <c r="D12" s="43">
        <v>4121164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4121164</v>
      </c>
      <c r="O12" s="44">
        <f t="shared" si="2"/>
        <v>260.19092114401161</v>
      </c>
      <c r="P12" s="9"/>
    </row>
    <row r="13" spans="1:133">
      <c r="A13" s="12"/>
      <c r="B13" s="42">
        <v>522</v>
      </c>
      <c r="C13" s="19" t="s">
        <v>25</v>
      </c>
      <c r="D13" s="43">
        <v>2930274</v>
      </c>
      <c r="E13" s="43">
        <v>226846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3157120</v>
      </c>
      <c r="O13" s="44">
        <f t="shared" si="2"/>
        <v>199.32571500726056</v>
      </c>
      <c r="P13" s="9"/>
    </row>
    <row r="14" spans="1:133">
      <c r="A14" s="12"/>
      <c r="B14" s="42">
        <v>524</v>
      </c>
      <c r="C14" s="19" t="s">
        <v>26</v>
      </c>
      <c r="D14" s="43">
        <v>481856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481856</v>
      </c>
      <c r="O14" s="44">
        <f t="shared" si="2"/>
        <v>30.422122608750552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271522</v>
      </c>
      <c r="E15" s="29">
        <f t="shared" si="4"/>
        <v>119677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10002377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10393576</v>
      </c>
      <c r="O15" s="41">
        <f t="shared" si="2"/>
        <v>656.20152787423444</v>
      </c>
      <c r="P15" s="10"/>
    </row>
    <row r="16" spans="1:133">
      <c r="A16" s="12"/>
      <c r="B16" s="42">
        <v>534</v>
      </c>
      <c r="C16" s="19" t="s">
        <v>62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1820234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1820234</v>
      </c>
      <c r="O16" s="44">
        <f t="shared" si="2"/>
        <v>114.921017741019</v>
      </c>
      <c r="P16" s="9"/>
    </row>
    <row r="17" spans="1:119">
      <c r="A17" s="12"/>
      <c r="B17" s="42">
        <v>536</v>
      </c>
      <c r="C17" s="19" t="s">
        <v>63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8182143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8182143</v>
      </c>
      <c r="O17" s="44">
        <f t="shared" si="2"/>
        <v>516.58204432097989</v>
      </c>
      <c r="P17" s="9"/>
    </row>
    <row r="18" spans="1:119">
      <c r="A18" s="12"/>
      <c r="B18" s="42">
        <v>538</v>
      </c>
      <c r="C18" s="19" t="s">
        <v>64</v>
      </c>
      <c r="D18" s="43">
        <v>37424</v>
      </c>
      <c r="E18" s="43">
        <v>119677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157101</v>
      </c>
      <c r="O18" s="44">
        <f t="shared" si="2"/>
        <v>9.9186185996590694</v>
      </c>
      <c r="P18" s="9"/>
    </row>
    <row r="19" spans="1:119">
      <c r="A19" s="12"/>
      <c r="B19" s="42">
        <v>539</v>
      </c>
      <c r="C19" s="19" t="s">
        <v>51</v>
      </c>
      <c r="D19" s="43">
        <v>234098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234098</v>
      </c>
      <c r="O19" s="44">
        <f t="shared" si="2"/>
        <v>14.779847212576552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929741</v>
      </c>
      <c r="E20" s="29">
        <f t="shared" si="5"/>
        <v>313717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1939363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3182821</v>
      </c>
      <c r="O20" s="41">
        <f t="shared" si="2"/>
        <v>200.94835532546247</v>
      </c>
      <c r="P20" s="10"/>
    </row>
    <row r="21" spans="1:119">
      <c r="A21" s="12"/>
      <c r="B21" s="42">
        <v>541</v>
      </c>
      <c r="C21" s="19" t="s">
        <v>65</v>
      </c>
      <c r="D21" s="43">
        <v>929741</v>
      </c>
      <c r="E21" s="43">
        <v>313717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1243458</v>
      </c>
      <c r="O21" s="44">
        <f t="shared" si="2"/>
        <v>78.50609255634825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1939363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1939363</v>
      </c>
      <c r="O22" s="44">
        <f t="shared" si="2"/>
        <v>122.44226276911421</v>
      </c>
      <c r="P22" s="9"/>
    </row>
    <row r="23" spans="1:119" ht="15.75">
      <c r="A23" s="26" t="s">
        <v>52</v>
      </c>
      <c r="B23" s="27"/>
      <c r="C23" s="28"/>
      <c r="D23" s="29">
        <f t="shared" ref="D23:M23" si="6">SUM(D24:D24)</f>
        <v>0</v>
      </c>
      <c r="E23" s="29">
        <f t="shared" si="6"/>
        <v>166528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166528</v>
      </c>
      <c r="O23" s="41">
        <f t="shared" si="2"/>
        <v>10.513795062819623</v>
      </c>
      <c r="P23" s="10"/>
    </row>
    <row r="24" spans="1:119">
      <c r="A24" s="45"/>
      <c r="B24" s="46">
        <v>551</v>
      </c>
      <c r="C24" s="47" t="s">
        <v>79</v>
      </c>
      <c r="D24" s="43">
        <v>0</v>
      </c>
      <c r="E24" s="43">
        <v>166528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166528</v>
      </c>
      <c r="O24" s="44">
        <f t="shared" si="2"/>
        <v>10.513795062819623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1195587</v>
      </c>
      <c r="E25" s="29">
        <f t="shared" si="7"/>
        <v>49973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1245560</v>
      </c>
      <c r="O25" s="41">
        <f t="shared" si="2"/>
        <v>78.638802954731986</v>
      </c>
      <c r="P25" s="9"/>
    </row>
    <row r="26" spans="1:119">
      <c r="A26" s="12"/>
      <c r="B26" s="42">
        <v>571</v>
      </c>
      <c r="C26" s="19" t="s">
        <v>36</v>
      </c>
      <c r="D26" s="43">
        <v>314443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314443</v>
      </c>
      <c r="O26" s="44">
        <f t="shared" si="2"/>
        <v>19.852452806364038</v>
      </c>
      <c r="P26" s="9"/>
    </row>
    <row r="27" spans="1:119">
      <c r="A27" s="12"/>
      <c r="B27" s="42">
        <v>572</v>
      </c>
      <c r="C27" s="19" t="s">
        <v>66</v>
      </c>
      <c r="D27" s="43">
        <v>881144</v>
      </c>
      <c r="E27" s="43">
        <v>49973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931117</v>
      </c>
      <c r="O27" s="44">
        <f t="shared" si="2"/>
        <v>58.786350148367951</v>
      </c>
      <c r="P27" s="9"/>
    </row>
    <row r="28" spans="1:119" ht="15.75">
      <c r="A28" s="26" t="s">
        <v>67</v>
      </c>
      <c r="B28" s="27"/>
      <c r="C28" s="28"/>
      <c r="D28" s="29">
        <f t="shared" ref="D28:M28" si="8">SUM(D29:D30)</f>
        <v>7000</v>
      </c>
      <c r="E28" s="29">
        <f t="shared" si="8"/>
        <v>77900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84900</v>
      </c>
      <c r="O28" s="41">
        <f t="shared" si="2"/>
        <v>5.3601868804848793</v>
      </c>
      <c r="P28" s="9"/>
    </row>
    <row r="29" spans="1:119">
      <c r="A29" s="12"/>
      <c r="B29" s="42">
        <v>581</v>
      </c>
      <c r="C29" s="19" t="s">
        <v>68</v>
      </c>
      <c r="D29" s="43">
        <v>0</v>
      </c>
      <c r="E29" s="43">
        <v>77900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77900</v>
      </c>
      <c r="O29" s="44">
        <f t="shared" si="2"/>
        <v>4.9182397878653958</v>
      </c>
      <c r="P29" s="9"/>
    </row>
    <row r="30" spans="1:119" ht="15.75" thickBot="1">
      <c r="A30" s="12"/>
      <c r="B30" s="42">
        <v>591</v>
      </c>
      <c r="C30" s="19" t="s">
        <v>80</v>
      </c>
      <c r="D30" s="43">
        <v>7000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7000</v>
      </c>
      <c r="O30" s="44">
        <f t="shared" si="2"/>
        <v>0.44194709261948356</v>
      </c>
      <c r="P30" s="9"/>
    </row>
    <row r="31" spans="1:119" ht="16.5" thickBot="1">
      <c r="A31" s="13" t="s">
        <v>10</v>
      </c>
      <c r="B31" s="21"/>
      <c r="C31" s="20"/>
      <c r="D31" s="14">
        <f>SUM(D5,D11,D15,D20,D23,D25,D28)</f>
        <v>20267389</v>
      </c>
      <c r="E31" s="14">
        <f t="shared" ref="E31:M31" si="9">SUM(E5,E11,E15,E20,E23,E25,E28)</f>
        <v>1030526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11941740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33239655</v>
      </c>
      <c r="O31" s="35">
        <f t="shared" si="2"/>
        <v>2098.5955552749542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81</v>
      </c>
      <c r="M33" s="93"/>
      <c r="N33" s="93"/>
      <c r="O33" s="39">
        <v>15839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5045590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5045590</v>
      </c>
      <c r="O5" s="30">
        <f t="shared" ref="O5:O30" si="2">(N5/O$32)</f>
        <v>324.03763406332286</v>
      </c>
      <c r="P5" s="6"/>
    </row>
    <row r="6" spans="1:133">
      <c r="A6" s="12"/>
      <c r="B6" s="42">
        <v>511</v>
      </c>
      <c r="C6" s="19" t="s">
        <v>19</v>
      </c>
      <c r="D6" s="43">
        <v>93611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93611</v>
      </c>
      <c r="O6" s="44">
        <f t="shared" si="2"/>
        <v>6.0118810609466315</v>
      </c>
      <c r="P6" s="9"/>
    </row>
    <row r="7" spans="1:133">
      <c r="A7" s="12"/>
      <c r="B7" s="42">
        <v>512</v>
      </c>
      <c r="C7" s="19" t="s">
        <v>20</v>
      </c>
      <c r="D7" s="43">
        <v>1622174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1622174</v>
      </c>
      <c r="O7" s="44">
        <f t="shared" si="2"/>
        <v>104.17917924346541</v>
      </c>
      <c r="P7" s="9"/>
    </row>
    <row r="8" spans="1:133">
      <c r="A8" s="12"/>
      <c r="B8" s="42">
        <v>513</v>
      </c>
      <c r="C8" s="19" t="s">
        <v>21</v>
      </c>
      <c r="D8" s="43">
        <v>1288274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1288274</v>
      </c>
      <c r="O8" s="44">
        <f t="shared" si="2"/>
        <v>82.735469783572029</v>
      </c>
      <c r="P8" s="9"/>
    </row>
    <row r="9" spans="1:133">
      <c r="A9" s="12"/>
      <c r="B9" s="42">
        <v>515</v>
      </c>
      <c r="C9" s="19" t="s">
        <v>48</v>
      </c>
      <c r="D9" s="43">
        <v>283590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283590</v>
      </c>
      <c r="O9" s="44">
        <f t="shared" si="2"/>
        <v>18.212703101920237</v>
      </c>
      <c r="P9" s="9"/>
    </row>
    <row r="10" spans="1:133">
      <c r="A10" s="12"/>
      <c r="B10" s="42">
        <v>519</v>
      </c>
      <c r="C10" s="19" t="s">
        <v>61</v>
      </c>
      <c r="D10" s="43">
        <v>1757941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1757941</v>
      </c>
      <c r="O10" s="44">
        <f t="shared" si="2"/>
        <v>112.89840087341854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7440027</v>
      </c>
      <c r="E11" s="29">
        <f t="shared" si="3"/>
        <v>286726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7726753</v>
      </c>
      <c r="O11" s="41">
        <f t="shared" si="2"/>
        <v>496.2271530409094</v>
      </c>
      <c r="P11" s="10"/>
    </row>
    <row r="12" spans="1:133">
      <c r="A12" s="12"/>
      <c r="B12" s="42">
        <v>521</v>
      </c>
      <c r="C12" s="19" t="s">
        <v>24</v>
      </c>
      <c r="D12" s="43">
        <v>3879043</v>
      </c>
      <c r="E12" s="43">
        <v>286726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4165769</v>
      </c>
      <c r="O12" s="44">
        <f t="shared" si="2"/>
        <v>267.53381285723458</v>
      </c>
      <c r="P12" s="9"/>
    </row>
    <row r="13" spans="1:133">
      <c r="A13" s="12"/>
      <c r="B13" s="42">
        <v>522</v>
      </c>
      <c r="C13" s="19" t="s">
        <v>25</v>
      </c>
      <c r="D13" s="43">
        <v>3106379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3106379</v>
      </c>
      <c r="O13" s="44">
        <f t="shared" si="2"/>
        <v>199.49772012073726</v>
      </c>
      <c r="P13" s="9"/>
    </row>
    <row r="14" spans="1:133">
      <c r="A14" s="12"/>
      <c r="B14" s="42">
        <v>524</v>
      </c>
      <c r="C14" s="19" t="s">
        <v>26</v>
      </c>
      <c r="D14" s="43">
        <v>454605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454605</v>
      </c>
      <c r="O14" s="44">
        <f t="shared" si="2"/>
        <v>29.195620062937511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237674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9892161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10129835</v>
      </c>
      <c r="O15" s="41">
        <f t="shared" si="2"/>
        <v>650.55776764498103</v>
      </c>
      <c r="P15" s="10"/>
    </row>
    <row r="16" spans="1:133">
      <c r="A16" s="12"/>
      <c r="B16" s="42">
        <v>534</v>
      </c>
      <c r="C16" s="19" t="s">
        <v>62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1742919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1742919</v>
      </c>
      <c r="O16" s="44">
        <f t="shared" si="2"/>
        <v>111.93365872455205</v>
      </c>
      <c r="P16" s="9"/>
    </row>
    <row r="17" spans="1:119">
      <c r="A17" s="12"/>
      <c r="B17" s="42">
        <v>536</v>
      </c>
      <c r="C17" s="19" t="s">
        <v>63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8149242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8149242</v>
      </c>
      <c r="O17" s="44">
        <f t="shared" si="2"/>
        <v>523.36022092351163</v>
      </c>
      <c r="P17" s="9"/>
    </row>
    <row r="18" spans="1:119">
      <c r="A18" s="12"/>
      <c r="B18" s="42">
        <v>538</v>
      </c>
      <c r="C18" s="19" t="s">
        <v>64</v>
      </c>
      <c r="D18" s="43">
        <v>3797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3797</v>
      </c>
      <c r="O18" s="44">
        <f t="shared" si="2"/>
        <v>0.24385074818572988</v>
      </c>
      <c r="P18" s="9"/>
    </row>
    <row r="19" spans="1:119">
      <c r="A19" s="12"/>
      <c r="B19" s="42">
        <v>539</v>
      </c>
      <c r="C19" s="19" t="s">
        <v>51</v>
      </c>
      <c r="D19" s="43">
        <v>233877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233877</v>
      </c>
      <c r="O19" s="44">
        <f t="shared" si="2"/>
        <v>15.020037248731617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828365</v>
      </c>
      <c r="E20" s="29">
        <f t="shared" si="5"/>
        <v>439132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1978075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3245572</v>
      </c>
      <c r="O20" s="41">
        <f t="shared" si="2"/>
        <v>208.4369661550318</v>
      </c>
      <c r="P20" s="10"/>
    </row>
    <row r="21" spans="1:119">
      <c r="A21" s="12"/>
      <c r="B21" s="42">
        <v>541</v>
      </c>
      <c r="C21" s="19" t="s">
        <v>65</v>
      </c>
      <c r="D21" s="43">
        <v>828365</v>
      </c>
      <c r="E21" s="43">
        <v>439132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1267497</v>
      </c>
      <c r="O21" s="44">
        <f t="shared" si="2"/>
        <v>81.4011303063387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1978075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1978075</v>
      </c>
      <c r="O22" s="44">
        <f t="shared" si="2"/>
        <v>127.03583584869308</v>
      </c>
      <c r="P22" s="9"/>
    </row>
    <row r="23" spans="1:119" ht="15.75">
      <c r="A23" s="26" t="s">
        <v>52</v>
      </c>
      <c r="B23" s="27"/>
      <c r="C23" s="28"/>
      <c r="D23" s="29">
        <f t="shared" ref="D23:M23" si="6">SUM(D24:D24)</f>
        <v>0</v>
      </c>
      <c r="E23" s="29">
        <f t="shared" si="6"/>
        <v>179681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179681</v>
      </c>
      <c r="O23" s="41">
        <f t="shared" si="2"/>
        <v>11.539464388928135</v>
      </c>
      <c r="P23" s="10"/>
    </row>
    <row r="24" spans="1:119">
      <c r="A24" s="45"/>
      <c r="B24" s="46">
        <v>559</v>
      </c>
      <c r="C24" s="47" t="s">
        <v>53</v>
      </c>
      <c r="D24" s="43">
        <v>0</v>
      </c>
      <c r="E24" s="43">
        <v>179681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179681</v>
      </c>
      <c r="O24" s="44">
        <f t="shared" si="2"/>
        <v>11.539464388928135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1128485</v>
      </c>
      <c r="E25" s="29">
        <f t="shared" si="7"/>
        <v>57611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1186096</v>
      </c>
      <c r="O25" s="41">
        <f t="shared" si="2"/>
        <v>76.173399267869755</v>
      </c>
      <c r="P25" s="9"/>
    </row>
    <row r="26" spans="1:119">
      <c r="A26" s="12"/>
      <c r="B26" s="42">
        <v>571</v>
      </c>
      <c r="C26" s="19" t="s">
        <v>36</v>
      </c>
      <c r="D26" s="43">
        <v>281278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281278</v>
      </c>
      <c r="O26" s="44">
        <f t="shared" si="2"/>
        <v>18.064221951062873</v>
      </c>
      <c r="P26" s="9"/>
    </row>
    <row r="27" spans="1:119">
      <c r="A27" s="12"/>
      <c r="B27" s="42">
        <v>572</v>
      </c>
      <c r="C27" s="19" t="s">
        <v>66</v>
      </c>
      <c r="D27" s="43">
        <v>847207</v>
      </c>
      <c r="E27" s="43">
        <v>57611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904818</v>
      </c>
      <c r="O27" s="44">
        <f t="shared" si="2"/>
        <v>58.109177316806885</v>
      </c>
      <c r="P27" s="9"/>
    </row>
    <row r="28" spans="1:119" ht="15.75">
      <c r="A28" s="26" t="s">
        <v>67</v>
      </c>
      <c r="B28" s="27"/>
      <c r="C28" s="28"/>
      <c r="D28" s="29">
        <f t="shared" ref="D28:M28" si="8">SUM(D29:D29)</f>
        <v>0</v>
      </c>
      <c r="E28" s="29">
        <f t="shared" si="8"/>
        <v>914284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914284</v>
      </c>
      <c r="O28" s="41">
        <f t="shared" si="2"/>
        <v>58.717102305568041</v>
      </c>
      <c r="P28" s="9"/>
    </row>
    <row r="29" spans="1:119" ht="15.75" thickBot="1">
      <c r="A29" s="12"/>
      <c r="B29" s="42">
        <v>581</v>
      </c>
      <c r="C29" s="19" t="s">
        <v>68</v>
      </c>
      <c r="D29" s="43">
        <v>0</v>
      </c>
      <c r="E29" s="43">
        <v>914284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914284</v>
      </c>
      <c r="O29" s="44">
        <f t="shared" si="2"/>
        <v>58.717102305568041</v>
      </c>
      <c r="P29" s="9"/>
    </row>
    <row r="30" spans="1:119" ht="16.5" thickBot="1">
      <c r="A30" s="13" t="s">
        <v>10</v>
      </c>
      <c r="B30" s="21"/>
      <c r="C30" s="20"/>
      <c r="D30" s="14">
        <f>SUM(D5,D11,D15,D20,D23,D25,D28)</f>
        <v>14680141</v>
      </c>
      <c r="E30" s="14">
        <f t="shared" ref="E30:M30" si="9">SUM(E5,E11,E15,E20,E23,E25,E28)</f>
        <v>1877434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11870236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28427811</v>
      </c>
      <c r="O30" s="35">
        <f t="shared" si="2"/>
        <v>1825.6894868666111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77</v>
      </c>
      <c r="M32" s="93"/>
      <c r="N32" s="93"/>
      <c r="O32" s="39">
        <v>15571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3748284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3748284</v>
      </c>
      <c r="O5" s="30">
        <f t="shared" ref="O5:O31" si="2">(N5/O$33)</f>
        <v>247.08529993408041</v>
      </c>
      <c r="P5" s="6"/>
    </row>
    <row r="6" spans="1:133">
      <c r="A6" s="12"/>
      <c r="B6" s="42">
        <v>511</v>
      </c>
      <c r="C6" s="19" t="s">
        <v>19</v>
      </c>
      <c r="D6" s="43">
        <v>104633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104633</v>
      </c>
      <c r="O6" s="44">
        <f t="shared" si="2"/>
        <v>6.8973632168754122</v>
      </c>
      <c r="P6" s="9"/>
    </row>
    <row r="7" spans="1:133">
      <c r="A7" s="12"/>
      <c r="B7" s="42">
        <v>512</v>
      </c>
      <c r="C7" s="19" t="s">
        <v>20</v>
      </c>
      <c r="D7" s="43">
        <v>841573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841573</v>
      </c>
      <c r="O7" s="44">
        <f t="shared" si="2"/>
        <v>55.476137112722476</v>
      </c>
      <c r="P7" s="9"/>
    </row>
    <row r="8" spans="1:133">
      <c r="A8" s="12"/>
      <c r="B8" s="42">
        <v>513</v>
      </c>
      <c r="C8" s="19" t="s">
        <v>21</v>
      </c>
      <c r="D8" s="43">
        <v>1772891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1772891</v>
      </c>
      <c r="O8" s="44">
        <f t="shared" si="2"/>
        <v>116.86822676334872</v>
      </c>
      <c r="P8" s="9"/>
    </row>
    <row r="9" spans="1:133">
      <c r="A9" s="12"/>
      <c r="B9" s="42">
        <v>515</v>
      </c>
      <c r="C9" s="19" t="s">
        <v>48</v>
      </c>
      <c r="D9" s="43">
        <v>284424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284424</v>
      </c>
      <c r="O9" s="44">
        <f t="shared" si="2"/>
        <v>18.749110085695452</v>
      </c>
      <c r="P9" s="9"/>
    </row>
    <row r="10" spans="1:133">
      <c r="A10" s="12"/>
      <c r="B10" s="42">
        <v>516</v>
      </c>
      <c r="C10" s="19" t="s">
        <v>49</v>
      </c>
      <c r="D10" s="43">
        <v>519116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519116</v>
      </c>
      <c r="O10" s="44">
        <f t="shared" si="2"/>
        <v>34.21990771259064</v>
      </c>
      <c r="P10" s="9"/>
    </row>
    <row r="11" spans="1:133">
      <c r="A11" s="12"/>
      <c r="B11" s="42">
        <v>519</v>
      </c>
      <c r="C11" s="19" t="s">
        <v>61</v>
      </c>
      <c r="D11" s="43">
        <v>225647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225647</v>
      </c>
      <c r="O11" s="44">
        <f t="shared" si="2"/>
        <v>14.874555042847726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6388142</v>
      </c>
      <c r="E12" s="29">
        <f t="shared" si="3"/>
        <v>231850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6619992</v>
      </c>
      <c r="O12" s="41">
        <f t="shared" si="2"/>
        <v>436.3870797626895</v>
      </c>
      <c r="P12" s="10"/>
    </row>
    <row r="13" spans="1:133">
      <c r="A13" s="12"/>
      <c r="B13" s="42">
        <v>521</v>
      </c>
      <c r="C13" s="19" t="s">
        <v>24</v>
      </c>
      <c r="D13" s="43">
        <v>3575062</v>
      </c>
      <c r="E13" s="43">
        <v>231850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3806912</v>
      </c>
      <c r="O13" s="44">
        <f t="shared" si="2"/>
        <v>250.95003295978907</v>
      </c>
      <c r="P13" s="9"/>
    </row>
    <row r="14" spans="1:133">
      <c r="A14" s="12"/>
      <c r="B14" s="42">
        <v>522</v>
      </c>
      <c r="C14" s="19" t="s">
        <v>25</v>
      </c>
      <c r="D14" s="43">
        <v>2408771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2408771</v>
      </c>
      <c r="O14" s="44">
        <f t="shared" si="2"/>
        <v>158.78516809492419</v>
      </c>
      <c r="P14" s="9"/>
    </row>
    <row r="15" spans="1:133">
      <c r="A15" s="12"/>
      <c r="B15" s="42">
        <v>524</v>
      </c>
      <c r="C15" s="19" t="s">
        <v>26</v>
      </c>
      <c r="D15" s="43">
        <v>404309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404309</v>
      </c>
      <c r="O15" s="44">
        <f t="shared" si="2"/>
        <v>26.65187870797627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28745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8212201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8240946</v>
      </c>
      <c r="O16" s="41">
        <f t="shared" si="2"/>
        <v>543.23968358602508</v>
      </c>
      <c r="P16" s="10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1663435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1663435</v>
      </c>
      <c r="O17" s="44">
        <f t="shared" si="2"/>
        <v>109.65293342122611</v>
      </c>
      <c r="P17" s="9"/>
    </row>
    <row r="18" spans="1:119">
      <c r="A18" s="12"/>
      <c r="B18" s="42">
        <v>536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6548766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6548766</v>
      </c>
      <c r="O18" s="44">
        <f t="shared" si="2"/>
        <v>431.69189189189188</v>
      </c>
      <c r="P18" s="9"/>
    </row>
    <row r="19" spans="1:119">
      <c r="A19" s="12"/>
      <c r="B19" s="42">
        <v>538</v>
      </c>
      <c r="C19" s="19" t="s">
        <v>64</v>
      </c>
      <c r="D19" s="43">
        <v>28745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28745</v>
      </c>
      <c r="O19" s="44">
        <f t="shared" si="2"/>
        <v>1.8948582729070533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1569221</v>
      </c>
      <c r="E20" s="29">
        <f t="shared" si="5"/>
        <v>388864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1943379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ref="N20:N25" si="6">SUM(D20:M20)</f>
        <v>3901464</v>
      </c>
      <c r="O20" s="41">
        <f t="shared" si="2"/>
        <v>257.18286090969019</v>
      </c>
      <c r="P20" s="10"/>
    </row>
    <row r="21" spans="1:119">
      <c r="A21" s="12"/>
      <c r="B21" s="42">
        <v>541</v>
      </c>
      <c r="C21" s="19" t="s">
        <v>65</v>
      </c>
      <c r="D21" s="43">
        <v>1569221</v>
      </c>
      <c r="E21" s="43">
        <v>388864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1958085</v>
      </c>
      <c r="O21" s="44">
        <f t="shared" si="2"/>
        <v>129.07613711272248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1943379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1943379</v>
      </c>
      <c r="O22" s="44">
        <f t="shared" si="2"/>
        <v>128.10672379696769</v>
      </c>
      <c r="P22" s="9"/>
    </row>
    <row r="23" spans="1:119" ht="15.75">
      <c r="A23" s="26" t="s">
        <v>52</v>
      </c>
      <c r="B23" s="27"/>
      <c r="C23" s="28"/>
      <c r="D23" s="29">
        <f t="shared" ref="D23:M23" si="7">SUM(D24:D25)</f>
        <v>85000</v>
      </c>
      <c r="E23" s="29">
        <f t="shared" si="7"/>
        <v>155582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6"/>
        <v>240582</v>
      </c>
      <c r="O23" s="41">
        <f t="shared" si="2"/>
        <v>15.859063941990771</v>
      </c>
      <c r="P23" s="10"/>
    </row>
    <row r="24" spans="1:119">
      <c r="A24" s="45"/>
      <c r="B24" s="46">
        <v>552</v>
      </c>
      <c r="C24" s="47" t="s">
        <v>58</v>
      </c>
      <c r="D24" s="43">
        <v>85000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85000</v>
      </c>
      <c r="O24" s="44">
        <f t="shared" si="2"/>
        <v>5.6031641397495058</v>
      </c>
      <c r="P24" s="9"/>
    </row>
    <row r="25" spans="1:119">
      <c r="A25" s="45"/>
      <c r="B25" s="46">
        <v>559</v>
      </c>
      <c r="C25" s="47" t="s">
        <v>53</v>
      </c>
      <c r="D25" s="43">
        <v>0</v>
      </c>
      <c r="E25" s="43">
        <v>155582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155582</v>
      </c>
      <c r="O25" s="44">
        <f t="shared" si="2"/>
        <v>10.255899802241265</v>
      </c>
      <c r="P25" s="9"/>
    </row>
    <row r="26" spans="1:119" ht="15.75">
      <c r="A26" s="26" t="s">
        <v>35</v>
      </c>
      <c r="B26" s="27"/>
      <c r="C26" s="28"/>
      <c r="D26" s="29">
        <f t="shared" ref="D26:M26" si="8">SUM(D27:D28)</f>
        <v>1223199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ref="N26:N31" si="9">SUM(D26:M26)</f>
        <v>1223199</v>
      </c>
      <c r="O26" s="41">
        <f t="shared" si="2"/>
        <v>80.632762030323008</v>
      </c>
      <c r="P26" s="9"/>
    </row>
    <row r="27" spans="1:119">
      <c r="A27" s="12"/>
      <c r="B27" s="42">
        <v>571</v>
      </c>
      <c r="C27" s="19" t="s">
        <v>36</v>
      </c>
      <c r="D27" s="43">
        <v>297159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297159</v>
      </c>
      <c r="O27" s="44">
        <f t="shared" si="2"/>
        <v>19.588595912986158</v>
      </c>
      <c r="P27" s="9"/>
    </row>
    <row r="28" spans="1:119">
      <c r="A28" s="12"/>
      <c r="B28" s="42">
        <v>572</v>
      </c>
      <c r="C28" s="19" t="s">
        <v>66</v>
      </c>
      <c r="D28" s="43">
        <v>926040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9"/>
        <v>926040</v>
      </c>
      <c r="O28" s="44">
        <f t="shared" si="2"/>
        <v>61.04416611733685</v>
      </c>
      <c r="P28" s="9"/>
    </row>
    <row r="29" spans="1:119" ht="15.75">
      <c r="A29" s="26" t="s">
        <v>67</v>
      </c>
      <c r="B29" s="27"/>
      <c r="C29" s="28"/>
      <c r="D29" s="29">
        <f t="shared" ref="D29:M29" si="10">SUM(D30:D30)</f>
        <v>0</v>
      </c>
      <c r="E29" s="29">
        <f t="shared" si="10"/>
        <v>521424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9"/>
        <v>521424</v>
      </c>
      <c r="O29" s="41">
        <f t="shared" si="2"/>
        <v>34.37205009887937</v>
      </c>
      <c r="P29" s="9"/>
    </row>
    <row r="30" spans="1:119" ht="15.75" thickBot="1">
      <c r="A30" s="12"/>
      <c r="B30" s="42">
        <v>581</v>
      </c>
      <c r="C30" s="19" t="s">
        <v>68</v>
      </c>
      <c r="D30" s="43">
        <v>0</v>
      </c>
      <c r="E30" s="43">
        <v>521424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521424</v>
      </c>
      <c r="O30" s="44">
        <f t="shared" si="2"/>
        <v>34.37205009887937</v>
      </c>
      <c r="P30" s="9"/>
    </row>
    <row r="31" spans="1:119" ht="16.5" thickBot="1">
      <c r="A31" s="13" t="s">
        <v>10</v>
      </c>
      <c r="B31" s="21"/>
      <c r="C31" s="20"/>
      <c r="D31" s="14">
        <f>SUM(D5,D12,D16,D20,D23,D26,D29)</f>
        <v>13042591</v>
      </c>
      <c r="E31" s="14">
        <f t="shared" ref="E31:M31" si="11">SUM(E5,E12,E16,E20,E23,E26,E29)</f>
        <v>1297720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10155580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4">
        <f t="shared" si="11"/>
        <v>0</v>
      </c>
      <c r="N31" s="14">
        <f t="shared" si="9"/>
        <v>24495891</v>
      </c>
      <c r="O31" s="35">
        <f t="shared" si="2"/>
        <v>1614.7588002636783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75</v>
      </c>
      <c r="M33" s="93"/>
      <c r="N33" s="93"/>
      <c r="O33" s="39">
        <v>15170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3164763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3164763</v>
      </c>
      <c r="O5" s="30">
        <f t="shared" ref="O5:O30" si="2">(N5/O$32)</f>
        <v>210.84363757495004</v>
      </c>
      <c r="P5" s="6"/>
    </row>
    <row r="6" spans="1:133">
      <c r="A6" s="12"/>
      <c r="B6" s="42">
        <v>511</v>
      </c>
      <c r="C6" s="19" t="s">
        <v>19</v>
      </c>
      <c r="D6" s="43">
        <v>116467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116467</v>
      </c>
      <c r="O6" s="44">
        <f t="shared" si="2"/>
        <v>7.7592938041305795</v>
      </c>
      <c r="P6" s="9"/>
    </row>
    <row r="7" spans="1:133">
      <c r="A7" s="12"/>
      <c r="B7" s="42">
        <v>512</v>
      </c>
      <c r="C7" s="19" t="s">
        <v>20</v>
      </c>
      <c r="D7" s="43">
        <v>691619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691619</v>
      </c>
      <c r="O7" s="44">
        <f t="shared" si="2"/>
        <v>46.077215189873421</v>
      </c>
      <c r="P7" s="9"/>
    </row>
    <row r="8" spans="1:133">
      <c r="A8" s="12"/>
      <c r="B8" s="42">
        <v>513</v>
      </c>
      <c r="C8" s="19" t="s">
        <v>21</v>
      </c>
      <c r="D8" s="43">
        <v>1314757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1314757</v>
      </c>
      <c r="O8" s="44">
        <f t="shared" si="2"/>
        <v>87.592071952031972</v>
      </c>
      <c r="P8" s="9"/>
    </row>
    <row r="9" spans="1:133">
      <c r="A9" s="12"/>
      <c r="B9" s="42">
        <v>515</v>
      </c>
      <c r="C9" s="19" t="s">
        <v>48</v>
      </c>
      <c r="D9" s="43">
        <v>253585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253585</v>
      </c>
      <c r="O9" s="44">
        <f t="shared" si="2"/>
        <v>16.894403730846104</v>
      </c>
      <c r="P9" s="9"/>
    </row>
    <row r="10" spans="1:133">
      <c r="A10" s="12"/>
      <c r="B10" s="42">
        <v>516</v>
      </c>
      <c r="C10" s="19" t="s">
        <v>49</v>
      </c>
      <c r="D10" s="43">
        <v>377904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377904</v>
      </c>
      <c r="O10" s="44">
        <f t="shared" si="2"/>
        <v>25.176815456362426</v>
      </c>
      <c r="P10" s="9"/>
    </row>
    <row r="11" spans="1:133">
      <c r="A11" s="12"/>
      <c r="B11" s="42">
        <v>519</v>
      </c>
      <c r="C11" s="19" t="s">
        <v>61</v>
      </c>
      <c r="D11" s="43">
        <v>410431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410431</v>
      </c>
      <c r="O11" s="44">
        <f t="shared" si="2"/>
        <v>27.343837441705528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7010253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7010253</v>
      </c>
      <c r="O12" s="41">
        <f t="shared" si="2"/>
        <v>467.03884077281811</v>
      </c>
      <c r="P12" s="10"/>
    </row>
    <row r="13" spans="1:133">
      <c r="A13" s="12"/>
      <c r="B13" s="42">
        <v>521</v>
      </c>
      <c r="C13" s="19" t="s">
        <v>24</v>
      </c>
      <c r="D13" s="43">
        <v>3626966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3626966</v>
      </c>
      <c r="O13" s="44">
        <f t="shared" si="2"/>
        <v>241.63664223850765</v>
      </c>
      <c r="P13" s="9"/>
    </row>
    <row r="14" spans="1:133">
      <c r="A14" s="12"/>
      <c r="B14" s="42">
        <v>522</v>
      </c>
      <c r="C14" s="19" t="s">
        <v>25</v>
      </c>
      <c r="D14" s="43">
        <v>3040257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3040257</v>
      </c>
      <c r="O14" s="44">
        <f t="shared" si="2"/>
        <v>202.5487674883411</v>
      </c>
      <c r="P14" s="9"/>
    </row>
    <row r="15" spans="1:133">
      <c r="A15" s="12"/>
      <c r="B15" s="42">
        <v>524</v>
      </c>
      <c r="C15" s="19" t="s">
        <v>26</v>
      </c>
      <c r="D15" s="43">
        <v>343030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343030</v>
      </c>
      <c r="O15" s="44">
        <f t="shared" si="2"/>
        <v>22.853431045969355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44186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7389024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7433210</v>
      </c>
      <c r="O16" s="41">
        <f t="shared" si="2"/>
        <v>495.2171885409727</v>
      </c>
      <c r="P16" s="10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1260131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1260131</v>
      </c>
      <c r="O17" s="44">
        <f t="shared" si="2"/>
        <v>83.952764823451034</v>
      </c>
      <c r="P17" s="9"/>
    </row>
    <row r="18" spans="1:119">
      <c r="A18" s="12"/>
      <c r="B18" s="42">
        <v>536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6128893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6128893</v>
      </c>
      <c r="O18" s="44">
        <f t="shared" si="2"/>
        <v>408.32065289806798</v>
      </c>
      <c r="P18" s="9"/>
    </row>
    <row r="19" spans="1:119">
      <c r="A19" s="12"/>
      <c r="B19" s="42">
        <v>538</v>
      </c>
      <c r="C19" s="19" t="s">
        <v>64</v>
      </c>
      <c r="D19" s="43">
        <v>44186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44186</v>
      </c>
      <c r="O19" s="44">
        <f t="shared" si="2"/>
        <v>2.9437708194536976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918266</v>
      </c>
      <c r="E20" s="29">
        <f t="shared" si="5"/>
        <v>695826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2119407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3733499</v>
      </c>
      <c r="O20" s="41">
        <f t="shared" si="2"/>
        <v>248.73411059293804</v>
      </c>
      <c r="P20" s="10"/>
    </row>
    <row r="21" spans="1:119">
      <c r="A21" s="12"/>
      <c r="B21" s="42">
        <v>541</v>
      </c>
      <c r="C21" s="19" t="s">
        <v>65</v>
      </c>
      <c r="D21" s="43">
        <v>918266</v>
      </c>
      <c r="E21" s="43">
        <v>695826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1614092</v>
      </c>
      <c r="O21" s="44">
        <f t="shared" si="2"/>
        <v>107.5344437041972</v>
      </c>
      <c r="P21" s="9"/>
    </row>
    <row r="22" spans="1:119">
      <c r="A22" s="12"/>
      <c r="B22" s="42">
        <v>542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2119407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2119407</v>
      </c>
      <c r="O22" s="44">
        <f t="shared" si="2"/>
        <v>141.19966688874084</v>
      </c>
      <c r="P22" s="9"/>
    </row>
    <row r="23" spans="1:119" ht="15.75">
      <c r="A23" s="26" t="s">
        <v>52</v>
      </c>
      <c r="B23" s="27"/>
      <c r="C23" s="28"/>
      <c r="D23" s="29">
        <f t="shared" ref="D23:M23" si="6">SUM(D24:D24)</f>
        <v>0</v>
      </c>
      <c r="E23" s="29">
        <f t="shared" si="6"/>
        <v>186799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186799</v>
      </c>
      <c r="O23" s="41">
        <f t="shared" si="2"/>
        <v>12.444970019986675</v>
      </c>
      <c r="P23" s="10"/>
    </row>
    <row r="24" spans="1:119">
      <c r="A24" s="45"/>
      <c r="B24" s="46">
        <v>559</v>
      </c>
      <c r="C24" s="47" t="s">
        <v>53</v>
      </c>
      <c r="D24" s="43">
        <v>0</v>
      </c>
      <c r="E24" s="43">
        <v>186799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186799</v>
      </c>
      <c r="O24" s="44">
        <f t="shared" si="2"/>
        <v>12.444970019986675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1989362</v>
      </c>
      <c r="E25" s="29">
        <f t="shared" si="7"/>
        <v>88708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2078070</v>
      </c>
      <c r="O25" s="41">
        <f t="shared" si="2"/>
        <v>138.44570286475684</v>
      </c>
      <c r="P25" s="9"/>
    </row>
    <row r="26" spans="1:119">
      <c r="A26" s="12"/>
      <c r="B26" s="42">
        <v>571</v>
      </c>
      <c r="C26" s="19" t="s">
        <v>36</v>
      </c>
      <c r="D26" s="43">
        <v>1189588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1189588</v>
      </c>
      <c r="O26" s="44">
        <f t="shared" si="2"/>
        <v>79.253031312458361</v>
      </c>
      <c r="P26" s="9"/>
    </row>
    <row r="27" spans="1:119">
      <c r="A27" s="12"/>
      <c r="B27" s="42">
        <v>572</v>
      </c>
      <c r="C27" s="19" t="s">
        <v>66</v>
      </c>
      <c r="D27" s="43">
        <v>799774</v>
      </c>
      <c r="E27" s="43">
        <v>88708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888482</v>
      </c>
      <c r="O27" s="44">
        <f t="shared" si="2"/>
        <v>59.192671552298471</v>
      </c>
      <c r="P27" s="9"/>
    </row>
    <row r="28" spans="1:119" ht="15.75">
      <c r="A28" s="26" t="s">
        <v>67</v>
      </c>
      <c r="B28" s="27"/>
      <c r="C28" s="28"/>
      <c r="D28" s="29">
        <f t="shared" ref="D28:M28" si="8">SUM(D29:D29)</f>
        <v>0</v>
      </c>
      <c r="E28" s="29">
        <f t="shared" si="8"/>
        <v>2111712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2111712</v>
      </c>
      <c r="O28" s="41">
        <f t="shared" si="2"/>
        <v>140.68700866089273</v>
      </c>
      <c r="P28" s="9"/>
    </row>
    <row r="29" spans="1:119" ht="15.75" thickBot="1">
      <c r="A29" s="12"/>
      <c r="B29" s="42">
        <v>581</v>
      </c>
      <c r="C29" s="19" t="s">
        <v>68</v>
      </c>
      <c r="D29" s="43">
        <v>0</v>
      </c>
      <c r="E29" s="43">
        <v>2111712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2111712</v>
      </c>
      <c r="O29" s="44">
        <f t="shared" si="2"/>
        <v>140.68700866089273</v>
      </c>
      <c r="P29" s="9"/>
    </row>
    <row r="30" spans="1:119" ht="16.5" thickBot="1">
      <c r="A30" s="13" t="s">
        <v>10</v>
      </c>
      <c r="B30" s="21"/>
      <c r="C30" s="20"/>
      <c r="D30" s="14">
        <f>SUM(D5,D12,D16,D20,D23,D25,D28)</f>
        <v>13126830</v>
      </c>
      <c r="E30" s="14">
        <f t="shared" ref="E30:M30" si="9">SUM(E5,E12,E16,E20,E23,E25,E28)</f>
        <v>3083045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9508431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25718306</v>
      </c>
      <c r="O30" s="35">
        <f t="shared" si="2"/>
        <v>1713.4114590273152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73</v>
      </c>
      <c r="M32" s="93"/>
      <c r="N32" s="93"/>
      <c r="O32" s="39">
        <v>15010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2024-07-31T20:33:35Z</cp:lastPrinted>
  <dcterms:created xsi:type="dcterms:W3CDTF">2000-08-31T21:26:31Z</dcterms:created>
  <dcterms:modified xsi:type="dcterms:W3CDTF">2024-07-31T20:33:39Z</dcterms:modified>
</cp:coreProperties>
</file>