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7" documentId="11_0A3BE101D277C6CFB8540884D95D7E7D7FE1162C" xr6:coauthVersionLast="47" xr6:coauthVersionMax="47" xr10:uidLastSave="{E3DB13B6-2528-468F-9E2E-51AEEB95014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'2008'!$A$1:$O$39</definedName>
    <definedName name="_xlnm.Print_Area" localSheetId="14">'2009'!$A$1:$O$32</definedName>
    <definedName name="_xlnm.Print_Area" localSheetId="13">'2010'!$A$1:$O$32</definedName>
    <definedName name="_xlnm.Print_Area" localSheetId="12">'2011'!$A$1:$O$35</definedName>
    <definedName name="_xlnm.Print_Area" localSheetId="11">'2012'!$A$1:$O$35</definedName>
    <definedName name="_xlnm.Print_Area" localSheetId="10">'2013'!$A$1:$O$33</definedName>
    <definedName name="_xlnm.Print_Area" localSheetId="9">'2014'!$A$1:$O$31</definedName>
    <definedName name="_xlnm.Print_Area" localSheetId="8">'2015'!$A$1:$O$37</definedName>
    <definedName name="_xlnm.Print_Area" localSheetId="7">'2016'!$A$1:$O$32</definedName>
    <definedName name="_xlnm.Print_Area" localSheetId="6">'2017'!$A$1:$O$36</definedName>
    <definedName name="_xlnm.Print_Area" localSheetId="5">'2018'!$A$1:$O$38</definedName>
    <definedName name="_xlnm.Print_Area" localSheetId="4">'2019'!$A$1:$O$37</definedName>
    <definedName name="_xlnm.Print_Area" localSheetId="3">'2020'!$A$1:$O$34</definedName>
    <definedName name="_xlnm.Print_Area" localSheetId="2">'2021'!$A$1:$P$33</definedName>
    <definedName name="_xlnm.Print_Area" localSheetId="1">'2022'!$A$1:$P$35</definedName>
    <definedName name="_xlnm.Print_Area" localSheetId="0">'2023'!$A$1:$P$33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 l="1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1" i="49" l="1"/>
  <c r="P11" i="49" s="1"/>
  <c r="O21" i="49"/>
  <c r="P21" i="49" s="1"/>
  <c r="O15" i="49"/>
  <c r="P15" i="49" s="1"/>
  <c r="O5" i="49"/>
  <c r="P5" i="49" s="1"/>
  <c r="O25" i="49"/>
  <c r="P25" i="49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9" l="1"/>
  <c r="P29" i="49" s="1"/>
  <c r="D31" i="48"/>
  <c r="G31" i="48"/>
  <c r="J31" i="48"/>
  <c r="L31" i="48"/>
  <c r="F31" i="48"/>
  <c r="H31" i="48"/>
  <c r="M31" i="48"/>
  <c r="E31" i="48"/>
  <c r="I31" i="48"/>
  <c r="K31" i="48"/>
  <c r="N31" i="48"/>
  <c r="O27" i="48"/>
  <c r="P27" i="48" s="1"/>
  <c r="O23" i="48"/>
  <c r="P23" i="48" s="1"/>
  <c r="O15" i="48"/>
  <c r="P15" i="48" s="1"/>
  <c r="O11" i="48"/>
  <c r="P11" i="48" s="1"/>
  <c r="O5" i="48"/>
  <c r="P5" i="48" s="1"/>
  <c r="L29" i="47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1" i="47" s="1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9" i="45"/>
  <c r="O29" i="45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G30" i="45" s="1"/>
  <c r="F15" i="45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N11" i="45" s="1"/>
  <c r="O11" i="45" s="1"/>
  <c r="H11" i="45"/>
  <c r="G11" i="45"/>
  <c r="F11" i="45"/>
  <c r="E11" i="45"/>
  <c r="D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30" i="45" s="1"/>
  <c r="E5" i="45"/>
  <c r="D5" i="45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F33" i="44" s="1"/>
  <c r="E5" i="44"/>
  <c r="E33" i="44" s="1"/>
  <c r="D5" i="44"/>
  <c r="D33" i="44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M34" i="43" s="1"/>
  <c r="L11" i="43"/>
  <c r="K11" i="43"/>
  <c r="J11" i="43"/>
  <c r="I11" i="43"/>
  <c r="H11" i="43"/>
  <c r="G11" i="43"/>
  <c r="F11" i="43"/>
  <c r="F34" i="43" s="1"/>
  <c r="E11" i="43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L34" i="43" s="1"/>
  <c r="K5" i="43"/>
  <c r="J5" i="43"/>
  <c r="J34" i="43" s="1"/>
  <c r="I5" i="43"/>
  <c r="H5" i="43"/>
  <c r="G5" i="43"/>
  <c r="F5" i="43"/>
  <c r="E5" i="43"/>
  <c r="D5" i="43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/>
  <c r="N24" i="42"/>
  <c r="O24" i="42" s="1"/>
  <c r="N23" i="42"/>
  <c r="O23" i="42" s="1"/>
  <c r="M22" i="42"/>
  <c r="L22" i="42"/>
  <c r="L32" i="42" s="1"/>
  <c r="K22" i="42"/>
  <c r="J22" i="42"/>
  <c r="N22" i="42" s="1"/>
  <c r="O22" i="42" s="1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32" i="42" s="1"/>
  <c r="F5" i="42"/>
  <c r="F32" i="42" s="1"/>
  <c r="E5" i="42"/>
  <c r="D5" i="42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 s="1"/>
  <c r="M11" i="41"/>
  <c r="L11" i="41"/>
  <c r="N11" i="41" s="1"/>
  <c r="O11" i="41" s="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28" i="41" s="1"/>
  <c r="I5" i="41"/>
  <c r="I28" i="41" s="1"/>
  <c r="H5" i="41"/>
  <c r="G5" i="41"/>
  <c r="G28" i="41" s="1"/>
  <c r="F5" i="41"/>
  <c r="E5" i="41"/>
  <c r="D5" i="4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M11" i="40"/>
  <c r="L11" i="40"/>
  <c r="L33" i="40" s="1"/>
  <c r="K11" i="40"/>
  <c r="J11" i="40"/>
  <c r="I11" i="40"/>
  <c r="H11" i="40"/>
  <c r="G11" i="40"/>
  <c r="F11" i="40"/>
  <c r="E11" i="40"/>
  <c r="D11" i="40"/>
  <c r="D33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K33" i="40" s="1"/>
  <c r="J5" i="40"/>
  <c r="J33" i="40" s="1"/>
  <c r="I5" i="40"/>
  <c r="I33" i="40" s="1"/>
  <c r="H5" i="40"/>
  <c r="H33" i="40" s="1"/>
  <c r="G5" i="40"/>
  <c r="F5" i="40"/>
  <c r="F33" i="40" s="1"/>
  <c r="E5" i="40"/>
  <c r="D5" i="40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E27" i="39" s="1"/>
  <c r="D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D27" i="39" s="1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7" i="39" s="1"/>
  <c r="K5" i="39"/>
  <c r="K27" i="39"/>
  <c r="J5" i="39"/>
  <c r="J27" i="39" s="1"/>
  <c r="I5" i="39"/>
  <c r="I27" i="39" s="1"/>
  <c r="H5" i="39"/>
  <c r="G5" i="39"/>
  <c r="F5" i="39"/>
  <c r="E5" i="39"/>
  <c r="D5" i="39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N15" i="38"/>
  <c r="O15" i="38"/>
  <c r="M14" i="38"/>
  <c r="L14" i="38"/>
  <c r="K14" i="38"/>
  <c r="J14" i="38"/>
  <c r="J29" i="38" s="1"/>
  <c r="I14" i="38"/>
  <c r="H14" i="38"/>
  <c r="G14" i="38"/>
  <c r="F14" i="38"/>
  <c r="E14" i="38"/>
  <c r="D14" i="38"/>
  <c r="N13" i="38"/>
  <c r="O13" i="38" s="1"/>
  <c r="N12" i="38"/>
  <c r="O12" i="38" s="1"/>
  <c r="M11" i="38"/>
  <c r="M29" i="38" s="1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29" i="38" s="1"/>
  <c r="J5" i="38"/>
  <c r="I5" i="38"/>
  <c r="I29" i="38"/>
  <c r="H5" i="38"/>
  <c r="G5" i="38"/>
  <c r="G29" i="38" s="1"/>
  <c r="F5" i="38"/>
  <c r="F29" i="38" s="1"/>
  <c r="E5" i="38"/>
  <c r="N5" i="38" s="1"/>
  <c r="O5" i="38" s="1"/>
  <c r="D5" i="38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M11" i="37"/>
  <c r="L11" i="37"/>
  <c r="K11" i="37"/>
  <c r="J11" i="37"/>
  <c r="I11" i="37"/>
  <c r="H11" i="37"/>
  <c r="H35" i="37" s="1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35" i="37" s="1"/>
  <c r="D5" i="37"/>
  <c r="N5" i="37"/>
  <c r="O5" i="37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N25" i="36" s="1"/>
  <c r="O25" i="36" s="1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M11" i="36"/>
  <c r="N11" i="36" s="1"/>
  <c r="O11" i="36" s="1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31" i="36" s="1"/>
  <c r="K5" i="36"/>
  <c r="J5" i="36"/>
  <c r="I5" i="36"/>
  <c r="I31" i="36" s="1"/>
  <c r="H5" i="36"/>
  <c r="G5" i="36"/>
  <c r="F5" i="36"/>
  <c r="E5" i="36"/>
  <c r="E31" i="36" s="1"/>
  <c r="D5" i="36"/>
  <c r="D31" i="36" s="1"/>
  <c r="N30" i="35"/>
  <c r="O30" i="35" s="1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F31" i="35" s="1"/>
  <c r="E27" i="35"/>
  <c r="D27" i="35"/>
  <c r="N27" i="35" s="1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M20" i="35"/>
  <c r="L20" i="35"/>
  <c r="L31" i="35" s="1"/>
  <c r="K20" i="35"/>
  <c r="J20" i="35"/>
  <c r="I20" i="35"/>
  <c r="H20" i="35"/>
  <c r="G20" i="35"/>
  <c r="F20" i="35"/>
  <c r="E20" i="35"/>
  <c r="D20" i="35"/>
  <c r="N19" i="35"/>
  <c r="O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K31" i="35" s="1"/>
  <c r="J14" i="35"/>
  <c r="J31" i="35" s="1"/>
  <c r="I14" i="35"/>
  <c r="H14" i="35"/>
  <c r="H31" i="35" s="1"/>
  <c r="G14" i="35"/>
  <c r="G31" i="35" s="1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M31" i="35" s="1"/>
  <c r="L5" i="35"/>
  <c r="K5" i="35"/>
  <c r="J5" i="35"/>
  <c r="I5" i="35"/>
  <c r="I31" i="35" s="1"/>
  <c r="H5" i="35"/>
  <c r="G5" i="35"/>
  <c r="F5" i="35"/>
  <c r="E5" i="35"/>
  <c r="N5" i="35" s="1"/>
  <c r="O5" i="35" s="1"/>
  <c r="E31" i="35"/>
  <c r="D5" i="35"/>
  <c r="N27" i="34"/>
  <c r="O27" i="34" s="1"/>
  <c r="N26" i="34"/>
  <c r="O26" i="34" s="1"/>
  <c r="M25" i="34"/>
  <c r="L25" i="34"/>
  <c r="K25" i="34"/>
  <c r="J25" i="34"/>
  <c r="I25" i="34"/>
  <c r="H25" i="34"/>
  <c r="G25" i="34"/>
  <c r="G28" i="34" s="1"/>
  <c r="F25" i="34"/>
  <c r="F28" i="34" s="1"/>
  <c r="E25" i="34"/>
  <c r="D25" i="34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M11" i="34"/>
  <c r="M28" i="34" s="1"/>
  <c r="L11" i="34"/>
  <c r="K11" i="34"/>
  <c r="K28" i="34" s="1"/>
  <c r="J11" i="34"/>
  <c r="I11" i="34"/>
  <c r="I28" i="34" s="1"/>
  <c r="H11" i="34"/>
  <c r="G11" i="34"/>
  <c r="F11" i="34"/>
  <c r="E11" i="34"/>
  <c r="D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28" i="34"/>
  <c r="D5" i="34"/>
  <c r="N5" i="34" s="1"/>
  <c r="O5" i="34" s="1"/>
  <c r="D28" i="34"/>
  <c r="N21" i="33"/>
  <c r="O21" i="33" s="1"/>
  <c r="N22" i="33"/>
  <c r="O22" i="33" s="1"/>
  <c r="N23" i="33"/>
  <c r="O23" i="33" s="1"/>
  <c r="N24" i="33"/>
  <c r="O24" i="33" s="1"/>
  <c r="N14" i="33"/>
  <c r="O14" i="33" s="1"/>
  <c r="N15" i="33"/>
  <c r="O15" i="33" s="1"/>
  <c r="N16" i="33"/>
  <c r="O16" i="33" s="1"/>
  <c r="N17" i="33"/>
  <c r="O17" i="33" s="1"/>
  <c r="N18" i="33"/>
  <c r="O18" i="33" s="1"/>
  <c r="E19" i="33"/>
  <c r="F19" i="33"/>
  <c r="G19" i="33"/>
  <c r="H19" i="33"/>
  <c r="I19" i="33"/>
  <c r="J19" i="33"/>
  <c r="K19" i="33"/>
  <c r="L19" i="33"/>
  <c r="M19" i="33"/>
  <c r="D19" i="33"/>
  <c r="E13" i="33"/>
  <c r="F13" i="33"/>
  <c r="G13" i="33"/>
  <c r="H13" i="33"/>
  <c r="I13" i="33"/>
  <c r="J13" i="33"/>
  <c r="K13" i="33"/>
  <c r="L13" i="33"/>
  <c r="M13" i="33"/>
  <c r="D13" i="33"/>
  <c r="E11" i="33"/>
  <c r="F11" i="33"/>
  <c r="G11" i="33"/>
  <c r="H11" i="33"/>
  <c r="I11" i="33"/>
  <c r="J11" i="33"/>
  <c r="K11" i="33"/>
  <c r="L11" i="33"/>
  <c r="M11" i="33"/>
  <c r="D11" i="33"/>
  <c r="N11" i="33" s="1"/>
  <c r="O11" i="33" s="1"/>
  <c r="E5" i="33"/>
  <c r="E28" i="33" s="1"/>
  <c r="F5" i="33"/>
  <c r="F28" i="33" s="1"/>
  <c r="G5" i="33"/>
  <c r="H5" i="33"/>
  <c r="I5" i="33"/>
  <c r="J5" i="33"/>
  <c r="K5" i="33"/>
  <c r="L5" i="33"/>
  <c r="M5" i="33"/>
  <c r="M28" i="33" s="1"/>
  <c r="D5" i="33"/>
  <c r="N27" i="33"/>
  <c r="O27" i="33" s="1"/>
  <c r="N26" i="33"/>
  <c r="O26" i="33" s="1"/>
  <c r="E25" i="33"/>
  <c r="F25" i="33"/>
  <c r="G25" i="33"/>
  <c r="H25" i="33"/>
  <c r="I25" i="33"/>
  <c r="I28" i="33" s="1"/>
  <c r="J25" i="33"/>
  <c r="K25" i="33"/>
  <c r="L25" i="33"/>
  <c r="M25" i="33"/>
  <c r="D25" i="33"/>
  <c r="N20" i="33"/>
  <c r="O20" i="33" s="1"/>
  <c r="N12" i="33"/>
  <c r="O12" i="33" s="1"/>
  <c r="N7" i="33"/>
  <c r="O7" i="33" s="1"/>
  <c r="N8" i="33"/>
  <c r="O8" i="33"/>
  <c r="N9" i="33"/>
  <c r="O9" i="33" s="1"/>
  <c r="N10" i="33"/>
  <c r="O10" i="33" s="1"/>
  <c r="N6" i="33"/>
  <c r="O6" i="33"/>
  <c r="J35" i="37"/>
  <c r="F27" i="39"/>
  <c r="G35" i="37"/>
  <c r="G34" i="43"/>
  <c r="N25" i="43"/>
  <c r="O25" i="43" s="1"/>
  <c r="H34" i="43"/>
  <c r="D34" i="43"/>
  <c r="N11" i="44"/>
  <c r="O11" i="44" s="1"/>
  <c r="L35" i="37" l="1"/>
  <c r="L29" i="38"/>
  <c r="I29" i="47"/>
  <c r="N15" i="45"/>
  <c r="O15" i="45" s="1"/>
  <c r="N13" i="34"/>
  <c r="O13" i="34" s="1"/>
  <c r="H31" i="36"/>
  <c r="D29" i="38"/>
  <c r="N19" i="39"/>
  <c r="O19" i="39" s="1"/>
  <c r="F28" i="41"/>
  <c r="N21" i="45"/>
  <c r="O21" i="45" s="1"/>
  <c r="O15" i="47"/>
  <c r="P15" i="47" s="1"/>
  <c r="M31" i="36"/>
  <c r="K31" i="36"/>
  <c r="N19" i="41"/>
  <c r="O19" i="41" s="1"/>
  <c r="G33" i="44"/>
  <c r="N15" i="42"/>
  <c r="O15" i="42" s="1"/>
  <c r="E29" i="47"/>
  <c r="I34" i="43"/>
  <c r="F29" i="47"/>
  <c r="N19" i="33"/>
  <c r="O19" i="33" s="1"/>
  <c r="D31" i="35"/>
  <c r="N23" i="38"/>
  <c r="O23" i="38" s="1"/>
  <c r="N5" i="40"/>
  <c r="O5" i="40" s="1"/>
  <c r="D32" i="42"/>
  <c r="J33" i="44"/>
  <c r="N26" i="44"/>
  <c r="O26" i="44" s="1"/>
  <c r="D30" i="45"/>
  <c r="G29" i="47"/>
  <c r="J31" i="36"/>
  <c r="M27" i="39"/>
  <c r="N25" i="40"/>
  <c r="O25" i="40" s="1"/>
  <c r="K28" i="41"/>
  <c r="N11" i="42"/>
  <c r="O11" i="42" s="1"/>
  <c r="L28" i="41"/>
  <c r="N5" i="43"/>
  <c r="O5" i="43" s="1"/>
  <c r="H33" i="44"/>
  <c r="I35" i="37"/>
  <c r="D35" i="37"/>
  <c r="N35" i="37" s="1"/>
  <c r="O35" i="37" s="1"/>
  <c r="N11" i="40"/>
  <c r="O11" i="40" s="1"/>
  <c r="M28" i="41"/>
  <c r="I33" i="44"/>
  <c r="N27" i="38"/>
  <c r="O27" i="38" s="1"/>
  <c r="N20" i="36"/>
  <c r="O20" i="36" s="1"/>
  <c r="K35" i="37"/>
  <c r="N13" i="37"/>
  <c r="O13" i="37" s="1"/>
  <c r="N33" i="37"/>
  <c r="O33" i="37" s="1"/>
  <c r="E32" i="42"/>
  <c r="N5" i="44"/>
  <c r="O5" i="44" s="1"/>
  <c r="N5" i="45"/>
  <c r="O5" i="45" s="1"/>
  <c r="N25" i="45"/>
  <c r="O25" i="45" s="1"/>
  <c r="H29" i="47"/>
  <c r="H28" i="41"/>
  <c r="N25" i="41"/>
  <c r="O25" i="41" s="1"/>
  <c r="M35" i="37"/>
  <c r="F35" i="37"/>
  <c r="L33" i="44"/>
  <c r="J29" i="47"/>
  <c r="N5" i="33"/>
  <c r="O5" i="33" s="1"/>
  <c r="K29" i="47"/>
  <c r="O20" i="47"/>
  <c r="P20" i="47" s="1"/>
  <c r="J30" i="45"/>
  <c r="K28" i="33"/>
  <c r="G27" i="39"/>
  <c r="N27" i="40"/>
  <c r="O27" i="40" s="1"/>
  <c r="K32" i="42"/>
  <c r="K30" i="45"/>
  <c r="N29" i="47"/>
  <c r="O24" i="47"/>
  <c r="P24" i="47" s="1"/>
  <c r="D28" i="33"/>
  <c r="N14" i="36"/>
  <c r="O14" i="36" s="1"/>
  <c r="I32" i="42"/>
  <c r="J28" i="33"/>
  <c r="N25" i="34"/>
  <c r="O25" i="34" s="1"/>
  <c r="N29" i="36"/>
  <c r="O29" i="36" s="1"/>
  <c r="H27" i="39"/>
  <c r="N27" i="39" s="1"/>
  <c r="O27" i="39" s="1"/>
  <c r="N31" i="40"/>
  <c r="O31" i="40" s="1"/>
  <c r="N15" i="43"/>
  <c r="O15" i="43" s="1"/>
  <c r="N21" i="43"/>
  <c r="O21" i="43" s="1"/>
  <c r="N27" i="43"/>
  <c r="O27" i="43" s="1"/>
  <c r="L30" i="45"/>
  <c r="N14" i="38"/>
  <c r="O14" i="38" s="1"/>
  <c r="M29" i="47"/>
  <c r="N5" i="36"/>
  <c r="O5" i="36" s="1"/>
  <c r="G33" i="40"/>
  <c r="N19" i="40"/>
  <c r="O19" i="40" s="1"/>
  <c r="M32" i="42"/>
  <c r="K34" i="43"/>
  <c r="M30" i="45"/>
  <c r="N5" i="39"/>
  <c r="O5" i="39" s="1"/>
  <c r="H30" i="45"/>
  <c r="J32" i="42"/>
  <c r="N28" i="42"/>
  <c r="O28" i="42" s="1"/>
  <c r="N25" i="33"/>
  <c r="O25" i="33" s="1"/>
  <c r="H28" i="33"/>
  <c r="N13" i="33"/>
  <c r="O13" i="33" s="1"/>
  <c r="F31" i="36"/>
  <c r="N31" i="36" s="1"/>
  <c r="O31" i="36" s="1"/>
  <c r="N11" i="37"/>
  <c r="O11" i="37" s="1"/>
  <c r="H29" i="38"/>
  <c r="N29" i="38" s="1"/>
  <c r="O29" i="38" s="1"/>
  <c r="N24" i="39"/>
  <c r="O24" i="39" s="1"/>
  <c r="D28" i="41"/>
  <c r="N22" i="44"/>
  <c r="O22" i="44" s="1"/>
  <c r="J28" i="34"/>
  <c r="M33" i="44"/>
  <c r="H32" i="42"/>
  <c r="I30" i="45"/>
  <c r="L28" i="33"/>
  <c r="N29" i="37"/>
  <c r="O29" i="37" s="1"/>
  <c r="G28" i="33"/>
  <c r="N28" i="33" s="1"/>
  <c r="O28" i="33" s="1"/>
  <c r="N18" i="34"/>
  <c r="O18" i="34" s="1"/>
  <c r="G31" i="36"/>
  <c r="E28" i="41"/>
  <c r="N28" i="41" s="1"/>
  <c r="O28" i="41" s="1"/>
  <c r="N15" i="44"/>
  <c r="O15" i="44" s="1"/>
  <c r="N28" i="44"/>
  <c r="O28" i="44" s="1"/>
  <c r="O31" i="48"/>
  <c r="P31" i="48" s="1"/>
  <c r="N33" i="44"/>
  <c r="O33" i="44" s="1"/>
  <c r="N30" i="45"/>
  <c r="O30" i="45" s="1"/>
  <c r="N32" i="42"/>
  <c r="O32" i="42" s="1"/>
  <c r="N31" i="35"/>
  <c r="O31" i="35" s="1"/>
  <c r="O5" i="47"/>
  <c r="P5" i="47" s="1"/>
  <c r="N11" i="43"/>
  <c r="O11" i="43" s="1"/>
  <c r="N25" i="35"/>
  <c r="O25" i="35" s="1"/>
  <c r="E29" i="38"/>
  <c r="D29" i="47"/>
  <c r="N32" i="43"/>
  <c r="O32" i="43" s="1"/>
  <c r="N5" i="42"/>
  <c r="O5" i="42" s="1"/>
  <c r="N5" i="41"/>
  <c r="O5" i="41" s="1"/>
  <c r="L28" i="34"/>
  <c r="N21" i="37"/>
  <c r="O21" i="37" s="1"/>
  <c r="N11" i="38"/>
  <c r="O11" i="38" s="1"/>
  <c r="E30" i="45"/>
  <c r="E33" i="40"/>
  <c r="N20" i="35"/>
  <c r="O20" i="35" s="1"/>
  <c r="M33" i="40"/>
  <c r="K33" i="44"/>
  <c r="N14" i="35"/>
  <c r="O14" i="35" s="1"/>
  <c r="E34" i="43"/>
  <c r="H28" i="34"/>
  <c r="N11" i="34"/>
  <c r="O11" i="34" s="1"/>
  <c r="O29" i="47" l="1"/>
  <c r="P29" i="47" s="1"/>
  <c r="N28" i="34"/>
  <c r="O28" i="34" s="1"/>
  <c r="N34" i="43"/>
  <c r="O34" i="43" s="1"/>
  <c r="N33" i="40"/>
  <c r="O33" i="40" s="1"/>
</calcChain>
</file>

<file path=xl/sharedStrings.xml><?xml version="1.0" encoding="utf-8"?>
<sst xmlns="http://schemas.openxmlformats.org/spreadsheetml/2006/main" count="747" uniqueCount="120">
  <si>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</si>
  <si>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</si>
  <si>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</si>
  <si>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</si>
  <si>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</si>
  <si>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</si>
  <si>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</si>
  <si>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</si>
  <si>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</si>
  <si>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</si>
  <si>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</si>
  <si>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</si>
  <si>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</si>
  <si>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</si>
  <si>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</si>
  <si>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Federal Grant - Public Safety</t>
  </si>
  <si>
    <t>Intergovernmental Revenue</t>
  </si>
  <si>
    <t>Federal Grant - Physical Environment - Water Supply System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</si>
  <si>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</si>
  <si>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</si>
  <si>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</si>
  <si>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</si>
  <si>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</si>
  <si>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</si>
  <si>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</si>
  <si>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</si>
  <si>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General Gov't (Not Court-Related) - Other General Gov't Charges and Fees</t>
  </si>
  <si>
    <t>Public Safety - Fire Protection</t>
  </si>
  <si>
    <t>Physical Environment - Water Utility</t>
  </si>
  <si>
    <t>Human Services - Animal Control and Shelter Fees</t>
  </si>
  <si>
    <t>Total - All Account Codes</t>
  </si>
  <si>
    <t>Local Fiscal Year Ended September 30, 2009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</si>
  <si>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</si>
  <si>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</si>
  <si>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</si>
  <si>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</si>
  <si>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</si>
  <si>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</si>
  <si>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</si>
  <si>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</si>
  <si>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</si>
  <si>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</si>
  <si>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Yankeetown Revenues Reported by Account Code and Fund Type</t>
  </si>
  <si>
    <t>Local Fiscal Year Ended September 30, 2010</t>
  </si>
  <si>
    <t>Physical Environment - Garbage / Solid Waste</t>
  </si>
  <si>
    <t>2010 Municipal Census Population:</t>
  </si>
  <si>
    <t>Local Fiscal Year Ended September 30, 2011</t>
  </si>
  <si>
    <t>Other Permits, Fees, and Special Assessments</t>
  </si>
  <si>
    <t>Federal Grant - Culture / Recreation</t>
  </si>
  <si>
    <t>State Shared Revenues - General Gov't - Mobile Home License Tax</t>
  </si>
  <si>
    <t>Judgments, Fines, and Forfeits</t>
  </si>
  <si>
    <t>Court-Ordered Judgments and Fines - As Decided by County Court Criminal</t>
  </si>
  <si>
    <t>Contributions and Donations from Private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</si>
  <si>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</si>
  <si>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</si>
  <si>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</si>
  <si>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Charges for Services</t>
  </si>
  <si>
    <t>Other Sources</t>
  </si>
  <si>
    <t>Non-Operating - Inter-Fund Group Transfers In</t>
  </si>
  <si>
    <t>2012 Municipal Population:</t>
  </si>
  <si>
    <t>Local Fiscal Year Ended September 30, 2008</t>
  </si>
  <si>
    <t>Permits and Franchise Fees</t>
  </si>
  <si>
    <t>State Grant - General Government</t>
  </si>
  <si>
    <t>State Grant - Culture / Recreation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</si>
  <si>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</si>
  <si>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</si>
  <si>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</si>
  <si>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</si>
  <si>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</si>
  <si>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</si>
  <si>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Public Safety - Other Public Safety Charges and Fees</t>
  </si>
  <si>
    <t>Culture / Recreation - Parks and Recreation</t>
  </si>
  <si>
    <t>2013 Municipal Population:</t>
  </si>
  <si>
    <t>Local Fiscal Year Ended September 30, 2014</t>
  </si>
  <si>
    <t>State Grant - Physical Environment - Other Physical Environment</t>
  </si>
  <si>
    <t>2014 Municipal Population:</t>
  </si>
  <si>
    <t>Local Fiscal Year Ended September 30, 2015</t>
  </si>
  <si>
    <t>State Shared Revenues - Other</t>
  </si>
  <si>
    <t>General Government - Other General Government Charges and Fees</t>
  </si>
  <si>
    <t>Fines - Local Ordinance Violations</t>
  </si>
  <si>
    <t>2015 Municipal Population:</t>
  </si>
  <si>
    <t>Local Fiscal Year Ended September 30, 2016</t>
  </si>
  <si>
    <t>2016 Municipal Population:</t>
  </si>
  <si>
    <t>Local Fiscal Year Ended September 30, 2017</t>
  </si>
  <si>
    <t>Special Assessments - Charges for Public Services</t>
  </si>
  <si>
    <t>Federal Grant - Economic Environment</t>
  </si>
  <si>
    <t>State Grant - Economic Environment</t>
  </si>
  <si>
    <t>2017 Municipal Population:</t>
  </si>
  <si>
    <t>Local Fiscal Year Ended September 30, 2018</t>
  </si>
  <si>
    <t>State Grant - Physical Environment - Water Supply System</t>
  </si>
  <si>
    <t>Rents and Royalties</t>
  </si>
  <si>
    <t>Proceeds of General Capital Asset Dispositions - Sales</t>
  </si>
  <si>
    <t>2018 Municipal Population:</t>
  </si>
  <si>
    <t>Local Fiscal Year Ended September 30, 2019</t>
  </si>
  <si>
    <t>State Shared Revenues - General Government - Mobile Home License Tax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</si>
  <si>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</si>
  <si>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</si>
  <si>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</si>
  <si>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</si>
  <si>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</si>
  <si>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</si>
  <si>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</si>
  <si>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</si>
  <si>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</si>
  <si>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</si>
  <si>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</si>
  <si>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</si>
  <si>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Local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</si>
  <si>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</si>
  <si>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</si>
  <si>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</si>
  <si>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</si>
  <si>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</si>
  <si>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Local Government Infrastructure Surtax</t>
  </si>
  <si>
    <t>Federal Grant - American Rescue Plan Act Funds</t>
  </si>
  <si>
    <t>2022 Municipal Population:</t>
  </si>
  <si>
    <t>Local Fiscal Year Ended September 30, 2023</t>
  </si>
  <si>
    <t>County Ninth-Cent Voted Fuel Tax</t>
  </si>
  <si>
    <t>State Grant - Physical Environment - Stormwater Management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</si>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</sst>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E1DD-DBB3-41A0-8A03-7FDFBC58DC31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34</v>
      </c>
      <c r="B3" s="105"/>
      <c r="C3" s="106"/>
      <c r="D3" s="110" t="s">
        <v>21</v>
      </c>
      <c r="E3" s="111"/>
      <c r="F3" s="111"/>
      <c r="G3" s="111"/>
      <c r="H3" s="112"/>
      <c r="I3" s="110" t="s">
        <v>22</v>
      </c>
      <c r="J3" s="112"/>
      <c r="K3" s="110" t="s">
        <v>24</v>
      </c>
      <c r="L3" s="111"/>
      <c r="M3" s="112"/>
      <c r="N3" s="49"/>
      <c r="O3" s="50"/>
      <c r="P3" s="113" t="s">
        <v>101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35</v>
      </c>
      <c r="F4" s="52" t="s">
        <v>36</v>
      </c>
      <c r="G4" s="52" t="s">
        <v>37</v>
      </c>
      <c r="H4" s="52" t="s">
        <v>4</v>
      </c>
      <c r="I4" s="52" t="s">
        <v>5</v>
      </c>
      <c r="J4" s="53" t="s">
        <v>38</v>
      </c>
      <c r="K4" s="53" t="s">
        <v>6</v>
      </c>
      <c r="L4" s="53" t="s">
        <v>7</v>
      </c>
      <c r="M4" s="53" t="s">
        <v>102</v>
      </c>
      <c r="N4" s="53" t="s">
        <v>8</v>
      </c>
      <c r="O4" s="53" t="s">
        <v>103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104</v>
      </c>
      <c r="B5" s="57"/>
      <c r="C5" s="57"/>
      <c r="D5" s="58">
        <f>SUM(D6:D10)</f>
        <v>386797</v>
      </c>
      <c r="E5" s="58">
        <f>SUM(E6:E10)</f>
        <v>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386797</v>
      </c>
      <c r="P5" s="60">
        <f>(O5/P$31)</f>
        <v>657.81802721088434</v>
      </c>
      <c r="Q5" s="61"/>
    </row>
    <row r="6" spans="1:134">
      <c r="A6" s="63"/>
      <c r="B6" s="64">
        <v>311</v>
      </c>
      <c r="C6" s="65" t="s">
        <v>1</v>
      </c>
      <c r="D6" s="66">
        <v>221577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221577</v>
      </c>
      <c r="P6" s="67">
        <f>(O6/P$31)</f>
        <v>376.83163265306121</v>
      </c>
      <c r="Q6" s="68"/>
    </row>
    <row r="7" spans="1:134">
      <c r="A7" s="63"/>
      <c r="B7" s="64">
        <v>312.3</v>
      </c>
      <c r="C7" s="65" t="s">
        <v>117</v>
      </c>
      <c r="D7" s="66">
        <v>80144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80144</v>
      </c>
      <c r="P7" s="67">
        <f>(O7/P$31)</f>
        <v>136.29931972789115</v>
      </c>
      <c r="Q7" s="68"/>
    </row>
    <row r="8" spans="1:134">
      <c r="A8" s="63"/>
      <c r="B8" s="64">
        <v>312.41000000000003</v>
      </c>
      <c r="C8" s="65" t="s">
        <v>105</v>
      </c>
      <c r="D8" s="66">
        <v>15575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15575</v>
      </c>
      <c r="P8" s="67">
        <f>(O8/P$31)</f>
        <v>26.488095238095237</v>
      </c>
      <c r="Q8" s="68"/>
    </row>
    <row r="9" spans="1:134">
      <c r="A9" s="63"/>
      <c r="B9" s="64">
        <v>314.10000000000002</v>
      </c>
      <c r="C9" s="65" t="s">
        <v>11</v>
      </c>
      <c r="D9" s="66">
        <v>46279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46279</v>
      </c>
      <c r="P9" s="67">
        <f>(O9/P$31)</f>
        <v>78.705782312925166</v>
      </c>
      <c r="Q9" s="68"/>
    </row>
    <row r="10" spans="1:134">
      <c r="A10" s="63"/>
      <c r="B10" s="64">
        <v>315.2</v>
      </c>
      <c r="C10" s="65" t="s">
        <v>107</v>
      </c>
      <c r="D10" s="66">
        <v>23222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23222</v>
      </c>
      <c r="P10" s="67">
        <f>(O10/P$31)</f>
        <v>39.493197278911566</v>
      </c>
      <c r="Q10" s="68"/>
    </row>
    <row r="11" spans="1:134" ht="15.75">
      <c r="A11" s="69" t="s">
        <v>13</v>
      </c>
      <c r="B11" s="70"/>
      <c r="C11" s="71"/>
      <c r="D11" s="72">
        <f>SUM(D12:D14)</f>
        <v>127685</v>
      </c>
      <c r="E11" s="72">
        <f>SUM(E12:E14)</f>
        <v>0</v>
      </c>
      <c r="F11" s="72">
        <f>SUM(F12:F14)</f>
        <v>0</v>
      </c>
      <c r="G11" s="72">
        <f>SUM(G12:G14)</f>
        <v>0</v>
      </c>
      <c r="H11" s="72">
        <f>SUM(H12:H14)</f>
        <v>0</v>
      </c>
      <c r="I11" s="72">
        <f>SUM(I12:I14)</f>
        <v>0</v>
      </c>
      <c r="J11" s="72">
        <f>SUM(J12:J14)</f>
        <v>0</v>
      </c>
      <c r="K11" s="72">
        <f>SUM(K12:K14)</f>
        <v>0</v>
      </c>
      <c r="L11" s="72">
        <f>SUM(L12:L14)</f>
        <v>0</v>
      </c>
      <c r="M11" s="72">
        <f>SUM(M12:M14)</f>
        <v>0</v>
      </c>
      <c r="N11" s="72">
        <f>SUM(N12:N14)</f>
        <v>0</v>
      </c>
      <c r="O11" s="73">
        <f>SUM(D11:N11)</f>
        <v>127685</v>
      </c>
      <c r="P11" s="74">
        <f>(O11/P$31)</f>
        <v>217.15136054421768</v>
      </c>
      <c r="Q11" s="75"/>
    </row>
    <row r="12" spans="1:134">
      <c r="A12" s="63"/>
      <c r="B12" s="64">
        <v>323.10000000000002</v>
      </c>
      <c r="C12" s="65" t="s">
        <v>14</v>
      </c>
      <c r="D12" s="66">
        <v>52714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4" si="1">SUM(D12:N12)</f>
        <v>52714</v>
      </c>
      <c r="P12" s="67">
        <f>(O12/P$31)</f>
        <v>89.649659863945573</v>
      </c>
      <c r="Q12" s="68"/>
    </row>
    <row r="13" spans="1:134">
      <c r="A13" s="63"/>
      <c r="B13" s="64">
        <v>325.2</v>
      </c>
      <c r="C13" s="65" t="s">
        <v>84</v>
      </c>
      <c r="D13" s="66">
        <v>42593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1"/>
        <v>42593</v>
      </c>
      <c r="P13" s="67">
        <f>(O13/P$31)</f>
        <v>72.437074829931973</v>
      </c>
      <c r="Q13" s="68"/>
    </row>
    <row r="14" spans="1:134">
      <c r="A14" s="63"/>
      <c r="B14" s="64">
        <v>329.5</v>
      </c>
      <c r="C14" s="65" t="s">
        <v>108</v>
      </c>
      <c r="D14" s="66">
        <v>32378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32378</v>
      </c>
      <c r="P14" s="67">
        <f>(O14/P$31)</f>
        <v>55.064625850340136</v>
      </c>
      <c r="Q14" s="68"/>
    </row>
    <row r="15" spans="1:134" ht="15.75">
      <c r="A15" s="69" t="s">
        <v>109</v>
      </c>
      <c r="B15" s="70"/>
      <c r="C15" s="71"/>
      <c r="D15" s="72">
        <f>SUM(D16:D20)</f>
        <v>263016</v>
      </c>
      <c r="E15" s="72">
        <f>SUM(E16:E20)</f>
        <v>0</v>
      </c>
      <c r="F15" s="72">
        <f>SUM(F16:F20)</f>
        <v>0</v>
      </c>
      <c r="G15" s="72">
        <f>SUM(G16:G20)</f>
        <v>0</v>
      </c>
      <c r="H15" s="72">
        <f>SUM(H16:H20)</f>
        <v>0</v>
      </c>
      <c r="I15" s="72">
        <f>SUM(I16:I20)</f>
        <v>0</v>
      </c>
      <c r="J15" s="72">
        <f>SUM(J16:J20)</f>
        <v>0</v>
      </c>
      <c r="K15" s="72">
        <f>SUM(K16:K20)</f>
        <v>0</v>
      </c>
      <c r="L15" s="72">
        <f>SUM(L16:L20)</f>
        <v>0</v>
      </c>
      <c r="M15" s="72">
        <f>SUM(M16:M20)</f>
        <v>0</v>
      </c>
      <c r="N15" s="72">
        <f>SUM(N16:N20)</f>
        <v>0</v>
      </c>
      <c r="O15" s="73">
        <f>SUM(D15:N15)</f>
        <v>263016</v>
      </c>
      <c r="P15" s="74">
        <f>(O15/P$31)</f>
        <v>447.30612244897958</v>
      </c>
      <c r="Q15" s="75"/>
    </row>
    <row r="16" spans="1:134">
      <c r="A16" s="63"/>
      <c r="B16" s="64">
        <v>334.36</v>
      </c>
      <c r="C16" s="65" t="s">
        <v>118</v>
      </c>
      <c r="D16" s="66">
        <v>202500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0" si="2">SUM(D16:N16)</f>
        <v>202500</v>
      </c>
      <c r="P16" s="67">
        <f>(O16/P$31)</f>
        <v>344.38775510204084</v>
      </c>
      <c r="Q16" s="68"/>
    </row>
    <row r="17" spans="1:120">
      <c r="A17" s="63"/>
      <c r="B17" s="64">
        <v>335.125</v>
      </c>
      <c r="C17" s="65" t="s">
        <v>110</v>
      </c>
      <c r="D17" s="66">
        <v>19798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19798</v>
      </c>
      <c r="P17" s="67">
        <f>(O17/P$31)</f>
        <v>33.670068027210881</v>
      </c>
      <c r="Q17" s="68"/>
    </row>
    <row r="18" spans="1:120">
      <c r="A18" s="63"/>
      <c r="B18" s="64">
        <v>335.14</v>
      </c>
      <c r="C18" s="65" t="s">
        <v>94</v>
      </c>
      <c r="D18" s="66">
        <v>12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12</v>
      </c>
      <c r="P18" s="67">
        <f>(O18/P$31)</f>
        <v>2.0408163265306121E-2</v>
      </c>
      <c r="Q18" s="68"/>
    </row>
    <row r="19" spans="1:120">
      <c r="A19" s="63"/>
      <c r="B19" s="64">
        <v>335.15</v>
      </c>
      <c r="C19" s="65" t="s">
        <v>68</v>
      </c>
      <c r="D19" s="66">
        <v>342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342</v>
      </c>
      <c r="P19" s="67">
        <f>(O19/P$31)</f>
        <v>0.58163265306122447</v>
      </c>
      <c r="Q19" s="68"/>
    </row>
    <row r="20" spans="1:120">
      <c r="A20" s="63"/>
      <c r="B20" s="64">
        <v>335.18</v>
      </c>
      <c r="C20" s="65" t="s">
        <v>111</v>
      </c>
      <c r="D20" s="66">
        <v>40364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40364</v>
      </c>
      <c r="P20" s="67">
        <f>(O20/P$31)</f>
        <v>68.646258503401356</v>
      </c>
      <c r="Q20" s="68"/>
    </row>
    <row r="21" spans="1:120" ht="15.75">
      <c r="A21" s="69" t="s">
        <v>25</v>
      </c>
      <c r="B21" s="70"/>
      <c r="C21" s="71"/>
      <c r="D21" s="72">
        <f>SUM(D22:D24)</f>
        <v>27047</v>
      </c>
      <c r="E21" s="72">
        <f>SUM(E22:E24)</f>
        <v>0</v>
      </c>
      <c r="F21" s="72">
        <f>SUM(F22:F24)</f>
        <v>0</v>
      </c>
      <c r="G21" s="72">
        <f>SUM(G22:G24)</f>
        <v>0</v>
      </c>
      <c r="H21" s="72">
        <f>SUM(H22:H24)</f>
        <v>0</v>
      </c>
      <c r="I21" s="72">
        <f>SUM(I22:I24)</f>
        <v>464624</v>
      </c>
      <c r="J21" s="72">
        <f>SUM(J22:J24)</f>
        <v>0</v>
      </c>
      <c r="K21" s="72">
        <f>SUM(K22:K24)</f>
        <v>0</v>
      </c>
      <c r="L21" s="72">
        <f>SUM(L22:L24)</f>
        <v>0</v>
      </c>
      <c r="M21" s="72">
        <f>SUM(M22:M24)</f>
        <v>0</v>
      </c>
      <c r="N21" s="72">
        <f>SUM(N22:N24)</f>
        <v>0</v>
      </c>
      <c r="O21" s="72">
        <f>SUM(D21:N21)</f>
        <v>491671</v>
      </c>
      <c r="P21" s="74">
        <f>(O21/P$31)</f>
        <v>836.17517006802723</v>
      </c>
      <c r="Q21" s="75"/>
    </row>
    <row r="22" spans="1:120">
      <c r="A22" s="63"/>
      <c r="B22" s="64">
        <v>343.3</v>
      </c>
      <c r="C22" s="65" t="s">
        <v>28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371701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4" si="3">SUM(D22:N22)</f>
        <v>371701</v>
      </c>
      <c r="P22" s="67">
        <f>(O22/P$31)</f>
        <v>632.14455782312928</v>
      </c>
      <c r="Q22" s="68"/>
    </row>
    <row r="23" spans="1:120">
      <c r="A23" s="63"/>
      <c r="B23" s="64">
        <v>343.4</v>
      </c>
      <c r="C23" s="65" t="s">
        <v>44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92923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3"/>
        <v>92923</v>
      </c>
      <c r="P23" s="67">
        <f>(O23/P$31)</f>
        <v>158.03231292517006</v>
      </c>
      <c r="Q23" s="68"/>
    </row>
    <row r="24" spans="1:120">
      <c r="A24" s="63"/>
      <c r="B24" s="64">
        <v>347.2</v>
      </c>
      <c r="C24" s="65" t="s">
        <v>71</v>
      </c>
      <c r="D24" s="66">
        <v>27047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3"/>
        <v>27047</v>
      </c>
      <c r="P24" s="67">
        <f>(O24/P$31)</f>
        <v>45.998299319727892</v>
      </c>
      <c r="Q24" s="68"/>
    </row>
    <row r="25" spans="1:120" ht="15.75">
      <c r="A25" s="69" t="s">
        <v>2</v>
      </c>
      <c r="B25" s="70"/>
      <c r="C25" s="71"/>
      <c r="D25" s="72">
        <f>SUM(D26:D28)</f>
        <v>14349</v>
      </c>
      <c r="E25" s="72">
        <f>SUM(E26:E28)</f>
        <v>0</v>
      </c>
      <c r="F25" s="72">
        <f>SUM(F26:F28)</f>
        <v>0</v>
      </c>
      <c r="G25" s="72">
        <f>SUM(G26:G28)</f>
        <v>0</v>
      </c>
      <c r="H25" s="72">
        <f>SUM(H26:H28)</f>
        <v>0</v>
      </c>
      <c r="I25" s="72">
        <f>SUM(I26:I28)</f>
        <v>4339</v>
      </c>
      <c r="J25" s="72">
        <f>SUM(J26:J28)</f>
        <v>0</v>
      </c>
      <c r="K25" s="72">
        <f>SUM(K26:K28)</f>
        <v>0</v>
      </c>
      <c r="L25" s="72">
        <f>SUM(L26:L28)</f>
        <v>0</v>
      </c>
      <c r="M25" s="72">
        <f>SUM(M26:M28)</f>
        <v>0</v>
      </c>
      <c r="N25" s="72">
        <f>SUM(N26:N28)</f>
        <v>0</v>
      </c>
      <c r="O25" s="72">
        <f>SUM(D25:N25)</f>
        <v>18688</v>
      </c>
      <c r="P25" s="74">
        <f>(O25/P$31)</f>
        <v>31.782312925170068</v>
      </c>
      <c r="Q25" s="75"/>
    </row>
    <row r="26" spans="1:120">
      <c r="A26" s="63"/>
      <c r="B26" s="64">
        <v>361.1</v>
      </c>
      <c r="C26" s="65" t="s">
        <v>32</v>
      </c>
      <c r="D26" s="66">
        <v>3217</v>
      </c>
      <c r="E26" s="66">
        <v>0</v>
      </c>
      <c r="F26" s="66">
        <v>0</v>
      </c>
      <c r="G26" s="66">
        <v>0</v>
      </c>
      <c r="H26" s="66">
        <v>0</v>
      </c>
      <c r="I26" s="66">
        <v>4329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7546</v>
      </c>
      <c r="P26" s="67">
        <f>(O26/P$31)</f>
        <v>12.833333333333334</v>
      </c>
      <c r="Q26" s="68"/>
    </row>
    <row r="27" spans="1:120">
      <c r="A27" s="63"/>
      <c r="B27" s="64">
        <v>362</v>
      </c>
      <c r="C27" s="65" t="s">
        <v>90</v>
      </c>
      <c r="D27" s="66">
        <v>7501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28" si="4">SUM(D27:N27)</f>
        <v>7501</v>
      </c>
      <c r="P27" s="67">
        <f>(O27/P$31)</f>
        <v>12.756802721088436</v>
      </c>
      <c r="Q27" s="68"/>
    </row>
    <row r="28" spans="1:120" ht="15.75" thickBot="1">
      <c r="A28" s="63"/>
      <c r="B28" s="64">
        <v>369.9</v>
      </c>
      <c r="C28" s="65" t="s">
        <v>33</v>
      </c>
      <c r="D28" s="66">
        <v>3631</v>
      </c>
      <c r="E28" s="66">
        <v>0</v>
      </c>
      <c r="F28" s="66">
        <v>0</v>
      </c>
      <c r="G28" s="66">
        <v>0</v>
      </c>
      <c r="H28" s="66">
        <v>0</v>
      </c>
      <c r="I28" s="66">
        <v>10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3641</v>
      </c>
      <c r="P28" s="67">
        <f>(O28/P$31)</f>
        <v>6.1921768707482991</v>
      </c>
      <c r="Q28" s="68"/>
    </row>
    <row r="29" spans="1:120" ht="16.5" thickBot="1">
      <c r="A29" s="76" t="s">
        <v>30</v>
      </c>
      <c r="B29" s="77"/>
      <c r="C29" s="78"/>
      <c r="D29" s="79">
        <f>SUM(D5,D11,D15,D21,D25)</f>
        <v>818894</v>
      </c>
      <c r="E29" s="79">
        <f t="shared" ref="E29:N29" si="5">SUM(E5,E11,E15,E21,E25)</f>
        <v>0</v>
      </c>
      <c r="F29" s="79">
        <f t="shared" si="5"/>
        <v>0</v>
      </c>
      <c r="G29" s="79">
        <f t="shared" si="5"/>
        <v>0</v>
      </c>
      <c r="H29" s="79">
        <f t="shared" si="5"/>
        <v>0</v>
      </c>
      <c r="I29" s="79">
        <f t="shared" si="5"/>
        <v>468963</v>
      </c>
      <c r="J29" s="79">
        <f t="shared" si="5"/>
        <v>0</v>
      </c>
      <c r="K29" s="79">
        <f t="shared" si="5"/>
        <v>0</v>
      </c>
      <c r="L29" s="79">
        <f t="shared" si="5"/>
        <v>0</v>
      </c>
      <c r="M29" s="79">
        <f t="shared" si="5"/>
        <v>0</v>
      </c>
      <c r="N29" s="79">
        <f t="shared" si="5"/>
        <v>0</v>
      </c>
      <c r="O29" s="79">
        <f>SUM(D29:N29)</f>
        <v>1287857</v>
      </c>
      <c r="P29" s="80">
        <f>(O29/P$31)</f>
        <v>2190.232993197279</v>
      </c>
      <c r="Q29" s="61"/>
      <c r="R29" s="8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</row>
    <row r="30" spans="1:120">
      <c r="A30" s="82"/>
      <c r="B30" s="83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5"/>
    </row>
    <row r="31" spans="1:120">
      <c r="A31" s="86"/>
      <c r="B31" s="87"/>
      <c r="C31" s="87"/>
      <c r="D31" s="88"/>
      <c r="E31" s="88"/>
      <c r="F31" s="88"/>
      <c r="G31" s="88"/>
      <c r="H31" s="88"/>
      <c r="I31" s="88"/>
      <c r="J31" s="88"/>
      <c r="K31" s="88"/>
      <c r="L31" s="88"/>
      <c r="M31" s="91" t="s">
        <v>119</v>
      </c>
      <c r="N31" s="91"/>
      <c r="O31" s="91"/>
      <c r="P31" s="89">
        <v>588</v>
      </c>
    </row>
    <row r="32" spans="1:120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1:16" ht="15.75" customHeight="1" thickBot="1">
      <c r="A33" s="95" t="s">
        <v>54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229381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229381</v>
      </c>
      <c r="O5" s="31">
        <f t="shared" ref="O5:O27" si="2">(N5/O$29)</f>
        <v>465.27586206896552</v>
      </c>
      <c r="P5" s="6"/>
    </row>
    <row r="6" spans="1:133">
      <c r="A6" s="12"/>
      <c r="B6" s="23">
        <v>311</v>
      </c>
      <c r="C6" s="19" t="s">
        <v>1</v>
      </c>
      <c r="D6" s="43">
        <v>139994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139994</v>
      </c>
      <c r="O6" s="44">
        <f t="shared" si="2"/>
        <v>283.96348884381337</v>
      </c>
      <c r="P6" s="9"/>
    </row>
    <row r="7" spans="1:133">
      <c r="A7" s="12"/>
      <c r="B7" s="23">
        <v>312.10000000000002</v>
      </c>
      <c r="C7" s="19" t="s">
        <v>9</v>
      </c>
      <c r="D7" s="43">
        <v>7818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7818</v>
      </c>
      <c r="O7" s="44">
        <f t="shared" si="2"/>
        <v>15.858012170385395</v>
      </c>
      <c r="P7" s="9"/>
    </row>
    <row r="8" spans="1:133">
      <c r="A8" s="12"/>
      <c r="B8" s="23">
        <v>312.60000000000002</v>
      </c>
      <c r="C8" s="19" t="s">
        <v>10</v>
      </c>
      <c r="D8" s="43">
        <v>35107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35107</v>
      </c>
      <c r="O8" s="44">
        <f t="shared" si="2"/>
        <v>71.210953346855987</v>
      </c>
      <c r="P8" s="9"/>
    </row>
    <row r="9" spans="1:133">
      <c r="A9" s="12"/>
      <c r="B9" s="23">
        <v>314.10000000000002</v>
      </c>
      <c r="C9" s="19" t="s">
        <v>11</v>
      </c>
      <c r="D9" s="43">
        <v>29646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29646</v>
      </c>
      <c r="O9" s="44">
        <f t="shared" si="2"/>
        <v>60.133874239350909</v>
      </c>
      <c r="P9" s="9"/>
    </row>
    <row r="10" spans="1:133">
      <c r="A10" s="12"/>
      <c r="B10" s="23">
        <v>315</v>
      </c>
      <c r="C10" s="19" t="s">
        <v>66</v>
      </c>
      <c r="D10" s="43">
        <v>16816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16816</v>
      </c>
      <c r="O10" s="44">
        <f t="shared" si="2"/>
        <v>34.109533468559839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40972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40972</v>
      </c>
      <c r="O11" s="42">
        <f t="shared" si="2"/>
        <v>83.107505070993909</v>
      </c>
      <c r="P11" s="10"/>
    </row>
    <row r="12" spans="1:133">
      <c r="A12" s="12"/>
      <c r="B12" s="23">
        <v>323.10000000000002</v>
      </c>
      <c r="C12" s="19" t="s">
        <v>14</v>
      </c>
      <c r="D12" s="43">
        <v>37523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37523</v>
      </c>
      <c r="O12" s="44">
        <f t="shared" si="2"/>
        <v>76.111561866125754</v>
      </c>
      <c r="P12" s="9"/>
    </row>
    <row r="13" spans="1:133">
      <c r="A13" s="12"/>
      <c r="B13" s="23">
        <v>329</v>
      </c>
      <c r="C13" s="19" t="s">
        <v>47</v>
      </c>
      <c r="D13" s="43">
        <v>3449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3449</v>
      </c>
      <c r="O13" s="44">
        <f t="shared" si="2"/>
        <v>6.995943204868154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59575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59575</v>
      </c>
      <c r="O14" s="42">
        <f t="shared" si="2"/>
        <v>120.84178498985801</v>
      </c>
      <c r="P14" s="10"/>
    </row>
    <row r="15" spans="1:133">
      <c r="A15" s="12"/>
      <c r="B15" s="23">
        <v>334.39</v>
      </c>
      <c r="C15" s="19" t="s">
        <v>74</v>
      </c>
      <c r="D15" s="43">
        <v>25000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25000</v>
      </c>
      <c r="O15" s="44">
        <f t="shared" si="2"/>
        <v>50.709939148073019</v>
      </c>
      <c r="P15" s="9"/>
    </row>
    <row r="16" spans="1:133">
      <c r="A16" s="12"/>
      <c r="B16" s="23">
        <v>335.12</v>
      </c>
      <c r="C16" s="19" t="s">
        <v>67</v>
      </c>
      <c r="D16" s="43">
        <v>16615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16615</v>
      </c>
      <c r="O16" s="44">
        <f t="shared" si="2"/>
        <v>33.701825557809329</v>
      </c>
      <c r="P16" s="9"/>
    </row>
    <row r="17" spans="1:119">
      <c r="A17" s="12"/>
      <c r="B17" s="23">
        <v>335.15</v>
      </c>
      <c r="C17" s="19" t="s">
        <v>68</v>
      </c>
      <c r="D17" s="43">
        <v>524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524</v>
      </c>
      <c r="O17" s="44">
        <f t="shared" si="2"/>
        <v>1.0628803245436105</v>
      </c>
      <c r="P17" s="9"/>
    </row>
    <row r="18" spans="1:119">
      <c r="A18" s="12"/>
      <c r="B18" s="23">
        <v>335.18</v>
      </c>
      <c r="C18" s="19" t="s">
        <v>69</v>
      </c>
      <c r="D18" s="43">
        <v>17436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17436</v>
      </c>
      <c r="O18" s="44">
        <f t="shared" si="2"/>
        <v>35.367139959432052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SUM(D20:D23)</f>
        <v>3603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312082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315685</v>
      </c>
      <c r="O19" s="42">
        <f t="shared" si="2"/>
        <v>640.33468559837729</v>
      </c>
      <c r="P19" s="10"/>
    </row>
    <row r="20" spans="1:119">
      <c r="A20" s="12"/>
      <c r="B20" s="23">
        <v>342.9</v>
      </c>
      <c r="C20" s="19" t="s">
        <v>70</v>
      </c>
      <c r="D20" s="43">
        <v>2296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2296</v>
      </c>
      <c r="O20" s="44">
        <f t="shared" si="2"/>
        <v>4.6572008113590266</v>
      </c>
      <c r="P20" s="9"/>
    </row>
    <row r="21" spans="1:119">
      <c r="A21" s="12"/>
      <c r="B21" s="23">
        <v>343.3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240558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240558</v>
      </c>
      <c r="O21" s="44">
        <f t="shared" si="2"/>
        <v>487.94726166328599</v>
      </c>
      <c r="P21" s="9"/>
    </row>
    <row r="22" spans="1:119">
      <c r="A22" s="12"/>
      <c r="B22" s="23">
        <v>343.4</v>
      </c>
      <c r="C22" s="19" t="s">
        <v>44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71524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71524</v>
      </c>
      <c r="O22" s="44">
        <f t="shared" si="2"/>
        <v>145.07910750507099</v>
      </c>
      <c r="P22" s="9"/>
    </row>
    <row r="23" spans="1:119">
      <c r="A23" s="12"/>
      <c r="B23" s="23">
        <v>347.2</v>
      </c>
      <c r="C23" s="19" t="s">
        <v>71</v>
      </c>
      <c r="D23" s="43">
        <v>1307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1307</v>
      </c>
      <c r="O23" s="44">
        <f t="shared" si="2"/>
        <v>2.6511156186612577</v>
      </c>
      <c r="P23" s="9"/>
    </row>
    <row r="24" spans="1:119" ht="15.75">
      <c r="A24" s="27" t="s">
        <v>2</v>
      </c>
      <c r="B24" s="28"/>
      <c r="C24" s="29"/>
      <c r="D24" s="30">
        <f t="shared" ref="D24:M24" si="6">SUM(D25:D26)</f>
        <v>20302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17152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37454</v>
      </c>
      <c r="O24" s="42">
        <f t="shared" si="2"/>
        <v>75.971602434077084</v>
      </c>
      <c r="P24" s="10"/>
    </row>
    <row r="25" spans="1:119">
      <c r="A25" s="12"/>
      <c r="B25" s="23">
        <v>361.1</v>
      </c>
      <c r="C25" s="19" t="s">
        <v>32</v>
      </c>
      <c r="D25" s="43">
        <v>2688</v>
      </c>
      <c r="E25" s="43">
        <v>0</v>
      </c>
      <c r="F25" s="43">
        <v>0</v>
      </c>
      <c r="G25" s="43">
        <v>0</v>
      </c>
      <c r="H25" s="43">
        <v>0</v>
      </c>
      <c r="I25" s="43">
        <v>1002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3690</v>
      </c>
      <c r="O25" s="44">
        <f t="shared" si="2"/>
        <v>7.4847870182555782</v>
      </c>
      <c r="P25" s="9"/>
    </row>
    <row r="26" spans="1:119" ht="15.75" thickBot="1">
      <c r="A26" s="12"/>
      <c r="B26" s="23">
        <v>369.9</v>
      </c>
      <c r="C26" s="19" t="s">
        <v>33</v>
      </c>
      <c r="D26" s="43">
        <v>17614</v>
      </c>
      <c r="E26" s="43">
        <v>0</v>
      </c>
      <c r="F26" s="43">
        <v>0</v>
      </c>
      <c r="G26" s="43">
        <v>0</v>
      </c>
      <c r="H26" s="43">
        <v>0</v>
      </c>
      <c r="I26" s="43">
        <v>16150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33764</v>
      </c>
      <c r="O26" s="44">
        <f t="shared" si="2"/>
        <v>68.486815415821496</v>
      </c>
      <c r="P26" s="9"/>
    </row>
    <row r="27" spans="1:119" ht="16.5" thickBot="1">
      <c r="A27" s="13" t="s">
        <v>30</v>
      </c>
      <c r="B27" s="21"/>
      <c r="C27" s="20"/>
      <c r="D27" s="14">
        <f>SUM(D5,D11,D14,D19,D24)</f>
        <v>353833</v>
      </c>
      <c r="E27" s="14">
        <f t="shared" ref="E27:M27" si="7">SUM(E5,E11,E14,E19,E24)</f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329234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1"/>
        <v>683067</v>
      </c>
      <c r="O27" s="36">
        <f t="shared" si="2"/>
        <v>1385.5314401622718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5" t="s">
        <v>75</v>
      </c>
      <c r="M29" s="115"/>
      <c r="N29" s="115"/>
      <c r="O29" s="40">
        <v>493</v>
      </c>
    </row>
    <row r="30" spans="1:119">
      <c r="A30" s="116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  <row r="31" spans="1:119" ht="15.75" customHeight="1" thickBot="1">
      <c r="A31" s="117" t="s">
        <v>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237024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237024</v>
      </c>
      <c r="O5" s="31">
        <f t="shared" ref="O5:O29" si="2">(N5/O$31)</f>
        <v>478.83636363636361</v>
      </c>
      <c r="P5" s="6"/>
    </row>
    <row r="6" spans="1:133">
      <c r="A6" s="12"/>
      <c r="B6" s="23">
        <v>311</v>
      </c>
      <c r="C6" s="19" t="s">
        <v>1</v>
      </c>
      <c r="D6" s="43">
        <v>151862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151862</v>
      </c>
      <c r="O6" s="44">
        <f t="shared" si="2"/>
        <v>306.79191919191919</v>
      </c>
      <c r="P6" s="9"/>
    </row>
    <row r="7" spans="1:133">
      <c r="A7" s="12"/>
      <c r="B7" s="23">
        <v>312.10000000000002</v>
      </c>
      <c r="C7" s="19" t="s">
        <v>9</v>
      </c>
      <c r="D7" s="43">
        <v>7557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7557</v>
      </c>
      <c r="O7" s="44">
        <f t="shared" si="2"/>
        <v>15.266666666666667</v>
      </c>
      <c r="P7" s="9"/>
    </row>
    <row r="8" spans="1:133">
      <c r="A8" s="12"/>
      <c r="B8" s="23">
        <v>312.60000000000002</v>
      </c>
      <c r="C8" s="19" t="s">
        <v>10</v>
      </c>
      <c r="D8" s="43">
        <v>33609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33609</v>
      </c>
      <c r="O8" s="44">
        <f t="shared" si="2"/>
        <v>67.896969696969691</v>
      </c>
      <c r="P8" s="9"/>
    </row>
    <row r="9" spans="1:133">
      <c r="A9" s="12"/>
      <c r="B9" s="23">
        <v>314.10000000000002</v>
      </c>
      <c r="C9" s="19" t="s">
        <v>11</v>
      </c>
      <c r="D9" s="43">
        <v>22311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22311</v>
      </c>
      <c r="O9" s="44">
        <f t="shared" si="2"/>
        <v>45.072727272727271</v>
      </c>
      <c r="P9" s="9"/>
    </row>
    <row r="10" spans="1:133">
      <c r="A10" s="12"/>
      <c r="B10" s="23">
        <v>315</v>
      </c>
      <c r="C10" s="19" t="s">
        <v>66</v>
      </c>
      <c r="D10" s="43">
        <v>21685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21685</v>
      </c>
      <c r="O10" s="44">
        <f t="shared" si="2"/>
        <v>43.80808080808081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39709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39709</v>
      </c>
      <c r="O11" s="42">
        <f t="shared" si="2"/>
        <v>80.220202020202024</v>
      </c>
      <c r="P11" s="10"/>
    </row>
    <row r="12" spans="1:133">
      <c r="A12" s="12"/>
      <c r="B12" s="23">
        <v>323.10000000000002</v>
      </c>
      <c r="C12" s="19" t="s">
        <v>14</v>
      </c>
      <c r="D12" s="43">
        <v>35278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35278</v>
      </c>
      <c r="O12" s="44">
        <f t="shared" si="2"/>
        <v>71.268686868686871</v>
      </c>
      <c r="P12" s="9"/>
    </row>
    <row r="13" spans="1:133">
      <c r="A13" s="12"/>
      <c r="B13" s="23">
        <v>329</v>
      </c>
      <c r="C13" s="19" t="s">
        <v>47</v>
      </c>
      <c r="D13" s="43">
        <v>4431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4431</v>
      </c>
      <c r="O13" s="44">
        <f t="shared" si="2"/>
        <v>8.9515151515151512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SUM(D15:D17)</f>
        <v>33638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33638</v>
      </c>
      <c r="O14" s="42">
        <f t="shared" si="2"/>
        <v>67.955555555555549</v>
      </c>
      <c r="P14" s="10"/>
    </row>
    <row r="15" spans="1:133">
      <c r="A15" s="12"/>
      <c r="B15" s="23">
        <v>335.12</v>
      </c>
      <c r="C15" s="19" t="s">
        <v>67</v>
      </c>
      <c r="D15" s="43">
        <v>16703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16703</v>
      </c>
      <c r="O15" s="44">
        <f t="shared" si="2"/>
        <v>33.743434343434345</v>
      </c>
      <c r="P15" s="9"/>
    </row>
    <row r="16" spans="1:133">
      <c r="A16" s="12"/>
      <c r="B16" s="23">
        <v>335.15</v>
      </c>
      <c r="C16" s="19" t="s">
        <v>68</v>
      </c>
      <c r="D16" s="43">
        <v>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</v>
      </c>
      <c r="O16" s="44">
        <f t="shared" si="2"/>
        <v>0.11313131313131314</v>
      </c>
      <c r="P16" s="9"/>
    </row>
    <row r="17" spans="1:119">
      <c r="A17" s="12"/>
      <c r="B17" s="23">
        <v>335.18</v>
      </c>
      <c r="C17" s="19" t="s">
        <v>69</v>
      </c>
      <c r="D17" s="43">
        <v>16879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16879</v>
      </c>
      <c r="O17" s="44">
        <f t="shared" si="2"/>
        <v>34.098989898989899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SUM(D19:D22)</f>
        <v>2810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326920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329730</v>
      </c>
      <c r="O18" s="42">
        <f t="shared" si="2"/>
        <v>666.12121212121212</v>
      </c>
      <c r="P18" s="10"/>
    </row>
    <row r="19" spans="1:119">
      <c r="A19" s="12"/>
      <c r="B19" s="23">
        <v>342.9</v>
      </c>
      <c r="C19" s="19" t="s">
        <v>70</v>
      </c>
      <c r="D19" s="43">
        <v>1170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1170</v>
      </c>
      <c r="O19" s="44">
        <f t="shared" si="2"/>
        <v>2.3636363636363638</v>
      </c>
      <c r="P19" s="9"/>
    </row>
    <row r="20" spans="1:119">
      <c r="A20" s="12"/>
      <c r="B20" s="23">
        <v>343.3</v>
      </c>
      <c r="C20" s="19" t="s">
        <v>28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253766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253766</v>
      </c>
      <c r="O20" s="44">
        <f t="shared" si="2"/>
        <v>512.65858585858587</v>
      </c>
      <c r="P20" s="9"/>
    </row>
    <row r="21" spans="1:119">
      <c r="A21" s="12"/>
      <c r="B21" s="23">
        <v>343.4</v>
      </c>
      <c r="C21" s="19" t="s">
        <v>44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73154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73154</v>
      </c>
      <c r="O21" s="44">
        <f t="shared" si="2"/>
        <v>147.78585858585859</v>
      </c>
      <c r="P21" s="9"/>
    </row>
    <row r="22" spans="1:119">
      <c r="A22" s="12"/>
      <c r="B22" s="23">
        <v>347.2</v>
      </c>
      <c r="C22" s="19" t="s">
        <v>71</v>
      </c>
      <c r="D22" s="43">
        <v>1640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1640</v>
      </c>
      <c r="O22" s="44">
        <f t="shared" si="2"/>
        <v>3.3131313131313131</v>
      </c>
      <c r="P22" s="9"/>
    </row>
    <row r="23" spans="1:119" ht="15.75">
      <c r="A23" s="27" t="s">
        <v>2</v>
      </c>
      <c r="B23" s="28"/>
      <c r="C23" s="29"/>
      <c r="D23" s="30">
        <f t="shared" ref="D23:M23" si="6">SUM(D24:D26)</f>
        <v>31455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11211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42666</v>
      </c>
      <c r="O23" s="42">
        <f t="shared" si="2"/>
        <v>86.193939393939388</v>
      </c>
      <c r="P23" s="10"/>
    </row>
    <row r="24" spans="1:119">
      <c r="A24" s="12"/>
      <c r="B24" s="23">
        <v>361.1</v>
      </c>
      <c r="C24" s="19" t="s">
        <v>32</v>
      </c>
      <c r="D24" s="43">
        <v>2464</v>
      </c>
      <c r="E24" s="43">
        <v>0</v>
      </c>
      <c r="F24" s="43">
        <v>0</v>
      </c>
      <c r="G24" s="43">
        <v>0</v>
      </c>
      <c r="H24" s="43">
        <v>0</v>
      </c>
      <c r="I24" s="43">
        <v>507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2971</v>
      </c>
      <c r="O24" s="44">
        <f t="shared" si="2"/>
        <v>6.0020202020202023</v>
      </c>
      <c r="P24" s="9"/>
    </row>
    <row r="25" spans="1:119">
      <c r="A25" s="12"/>
      <c r="B25" s="23">
        <v>366</v>
      </c>
      <c r="C25" s="19" t="s">
        <v>52</v>
      </c>
      <c r="D25" s="43">
        <v>28585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28585</v>
      </c>
      <c r="O25" s="44">
        <f t="shared" si="2"/>
        <v>57.747474747474747</v>
      </c>
      <c r="P25" s="9"/>
    </row>
    <row r="26" spans="1:119">
      <c r="A26" s="12"/>
      <c r="B26" s="23">
        <v>369.9</v>
      </c>
      <c r="C26" s="19" t="s">
        <v>33</v>
      </c>
      <c r="D26" s="43">
        <v>406</v>
      </c>
      <c r="E26" s="43">
        <v>0</v>
      </c>
      <c r="F26" s="43">
        <v>0</v>
      </c>
      <c r="G26" s="43">
        <v>0</v>
      </c>
      <c r="H26" s="43">
        <v>0</v>
      </c>
      <c r="I26" s="43">
        <v>10704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11110</v>
      </c>
      <c r="O26" s="44">
        <f t="shared" si="2"/>
        <v>22.444444444444443</v>
      </c>
      <c r="P26" s="9"/>
    </row>
    <row r="27" spans="1:119" ht="15.75">
      <c r="A27" s="27" t="s">
        <v>57</v>
      </c>
      <c r="B27" s="28"/>
      <c r="C27" s="29"/>
      <c r="D27" s="30">
        <f t="shared" ref="D27:M27" si="7">SUM(D28:D28)</f>
        <v>0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15995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15995</v>
      </c>
      <c r="O27" s="42">
        <f t="shared" si="2"/>
        <v>32.313131313131315</v>
      </c>
      <c r="P27" s="9"/>
    </row>
    <row r="28" spans="1:119" ht="15.75" thickBot="1">
      <c r="A28" s="12"/>
      <c r="B28" s="23">
        <v>381</v>
      </c>
      <c r="C28" s="19" t="s">
        <v>58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15995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15995</v>
      </c>
      <c r="O28" s="44">
        <f t="shared" si="2"/>
        <v>32.313131313131315</v>
      </c>
      <c r="P28" s="9"/>
    </row>
    <row r="29" spans="1:119" ht="16.5" thickBot="1">
      <c r="A29" s="13" t="s">
        <v>30</v>
      </c>
      <c r="B29" s="21"/>
      <c r="C29" s="20"/>
      <c r="D29" s="14">
        <f>SUM(D5,D11,D14,D18,D23,D27)</f>
        <v>344636</v>
      </c>
      <c r="E29" s="14">
        <f t="shared" ref="E29:M29" si="8">SUM(E5,E11,E14,E18,E23,E27)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354126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698762</v>
      </c>
      <c r="O29" s="36">
        <f t="shared" si="2"/>
        <v>1411.6404040404041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5" t="s">
        <v>72</v>
      </c>
      <c r="M31" s="115"/>
      <c r="N31" s="115"/>
      <c r="O31" s="40">
        <v>495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54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237233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237233</v>
      </c>
      <c r="O5" s="31">
        <f t="shared" ref="O5:O31" si="2">(N5/O$33)</f>
        <v>483.16293279022403</v>
      </c>
      <c r="P5" s="6"/>
    </row>
    <row r="6" spans="1:133">
      <c r="A6" s="12"/>
      <c r="B6" s="23">
        <v>311</v>
      </c>
      <c r="C6" s="19" t="s">
        <v>1</v>
      </c>
      <c r="D6" s="43">
        <v>153973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153973</v>
      </c>
      <c r="O6" s="44">
        <f t="shared" si="2"/>
        <v>313.59063136456211</v>
      </c>
      <c r="P6" s="9"/>
    </row>
    <row r="7" spans="1:133">
      <c r="A7" s="12"/>
      <c r="B7" s="23">
        <v>312.10000000000002</v>
      </c>
      <c r="C7" s="19" t="s">
        <v>9</v>
      </c>
      <c r="D7" s="43">
        <v>8122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8122</v>
      </c>
      <c r="O7" s="44">
        <f t="shared" si="2"/>
        <v>16.54175152749491</v>
      </c>
      <c r="P7" s="9"/>
    </row>
    <row r="8" spans="1:133">
      <c r="A8" s="12"/>
      <c r="B8" s="23">
        <v>312.60000000000002</v>
      </c>
      <c r="C8" s="19" t="s">
        <v>10</v>
      </c>
      <c r="D8" s="43">
        <v>32741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32741</v>
      </c>
      <c r="O8" s="44">
        <f t="shared" si="2"/>
        <v>66.682281059063143</v>
      </c>
      <c r="P8" s="9"/>
    </row>
    <row r="9" spans="1:133">
      <c r="A9" s="12"/>
      <c r="B9" s="23">
        <v>314.10000000000002</v>
      </c>
      <c r="C9" s="19" t="s">
        <v>11</v>
      </c>
      <c r="D9" s="43">
        <v>22679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22679</v>
      </c>
      <c r="O9" s="44">
        <f t="shared" si="2"/>
        <v>46.189409368635438</v>
      </c>
      <c r="P9" s="9"/>
    </row>
    <row r="10" spans="1:133">
      <c r="A10" s="12"/>
      <c r="B10" s="23">
        <v>315</v>
      </c>
      <c r="C10" s="19" t="s">
        <v>12</v>
      </c>
      <c r="D10" s="43">
        <v>19718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19718</v>
      </c>
      <c r="O10" s="44">
        <f t="shared" si="2"/>
        <v>40.158859470468428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37829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37829</v>
      </c>
      <c r="O11" s="42">
        <f t="shared" si="2"/>
        <v>77.044806517311613</v>
      </c>
      <c r="P11" s="10"/>
    </row>
    <row r="12" spans="1:133">
      <c r="A12" s="12"/>
      <c r="B12" s="23">
        <v>323.10000000000002</v>
      </c>
      <c r="C12" s="19" t="s">
        <v>14</v>
      </c>
      <c r="D12" s="43">
        <v>36359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36359</v>
      </c>
      <c r="O12" s="44">
        <f t="shared" si="2"/>
        <v>74.050916496945007</v>
      </c>
      <c r="P12" s="9"/>
    </row>
    <row r="13" spans="1:133">
      <c r="A13" s="12"/>
      <c r="B13" s="23">
        <v>329</v>
      </c>
      <c r="C13" s="19" t="s">
        <v>47</v>
      </c>
      <c r="D13" s="43">
        <v>1470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1470</v>
      </c>
      <c r="O13" s="44">
        <f t="shared" si="2"/>
        <v>2.9938900203665986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SUM(D15:D19)</f>
        <v>70065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70065</v>
      </c>
      <c r="O14" s="42">
        <f t="shared" si="2"/>
        <v>142.69857433808554</v>
      </c>
      <c r="P14" s="10"/>
    </row>
    <row r="15" spans="1:133">
      <c r="A15" s="12"/>
      <c r="B15" s="23">
        <v>331.7</v>
      </c>
      <c r="C15" s="19" t="s">
        <v>48</v>
      </c>
      <c r="D15" s="43">
        <v>34440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34440</v>
      </c>
      <c r="O15" s="44">
        <f t="shared" si="2"/>
        <v>70.142566191446022</v>
      </c>
      <c r="P15" s="9"/>
    </row>
    <row r="16" spans="1:133">
      <c r="A16" s="12"/>
      <c r="B16" s="23">
        <v>335.12</v>
      </c>
      <c r="C16" s="19" t="s">
        <v>18</v>
      </c>
      <c r="D16" s="43">
        <v>17015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17015</v>
      </c>
      <c r="O16" s="44">
        <f t="shared" si="2"/>
        <v>34.653767820773929</v>
      </c>
      <c r="P16" s="9"/>
    </row>
    <row r="17" spans="1:119">
      <c r="A17" s="12"/>
      <c r="B17" s="23">
        <v>335.14</v>
      </c>
      <c r="C17" s="19" t="s">
        <v>49</v>
      </c>
      <c r="D17" s="43">
        <v>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</v>
      </c>
      <c r="O17" s="44">
        <f t="shared" si="2"/>
        <v>2.4439918533604887E-2</v>
      </c>
      <c r="P17" s="9"/>
    </row>
    <row r="18" spans="1:119">
      <c r="A18" s="12"/>
      <c r="B18" s="23">
        <v>335.15</v>
      </c>
      <c r="C18" s="19" t="s">
        <v>19</v>
      </c>
      <c r="D18" s="43">
        <v>1997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1997</v>
      </c>
      <c r="O18" s="44">
        <f t="shared" si="2"/>
        <v>4.0672097759674131</v>
      </c>
      <c r="P18" s="9"/>
    </row>
    <row r="19" spans="1:119">
      <c r="A19" s="12"/>
      <c r="B19" s="23">
        <v>335.18</v>
      </c>
      <c r="C19" s="19" t="s">
        <v>20</v>
      </c>
      <c r="D19" s="43">
        <v>16601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16601</v>
      </c>
      <c r="O19" s="44">
        <f t="shared" si="2"/>
        <v>33.810590631364562</v>
      </c>
      <c r="P19" s="9"/>
    </row>
    <row r="20" spans="1:119" ht="15.75">
      <c r="A20" s="27" t="s">
        <v>25</v>
      </c>
      <c r="B20" s="28"/>
      <c r="C20" s="29"/>
      <c r="D20" s="30">
        <f t="shared" ref="D20:M20" si="5">SUM(D21:D24)</f>
        <v>27217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329834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357051</v>
      </c>
      <c r="O20" s="42">
        <f t="shared" si="2"/>
        <v>727.19144602851327</v>
      </c>
      <c r="P20" s="10"/>
    </row>
    <row r="21" spans="1:119">
      <c r="A21" s="12"/>
      <c r="B21" s="23">
        <v>342.2</v>
      </c>
      <c r="C21" s="19" t="s">
        <v>27</v>
      </c>
      <c r="D21" s="43">
        <v>27212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27212</v>
      </c>
      <c r="O21" s="44">
        <f t="shared" si="2"/>
        <v>55.421588594704687</v>
      </c>
      <c r="P21" s="9"/>
    </row>
    <row r="22" spans="1:119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251425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251425</v>
      </c>
      <c r="O22" s="44">
        <f t="shared" si="2"/>
        <v>512.0672097759674</v>
      </c>
      <c r="P22" s="9"/>
    </row>
    <row r="23" spans="1:119">
      <c r="A23" s="12"/>
      <c r="B23" s="23">
        <v>343.4</v>
      </c>
      <c r="C23" s="19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78409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78409</v>
      </c>
      <c r="O23" s="44">
        <f t="shared" si="2"/>
        <v>159.69246435845213</v>
      </c>
      <c r="P23" s="9"/>
    </row>
    <row r="24" spans="1:119">
      <c r="A24" s="12"/>
      <c r="B24" s="23">
        <v>349</v>
      </c>
      <c r="C24" s="19" t="s">
        <v>56</v>
      </c>
      <c r="D24" s="43">
        <v>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</v>
      </c>
      <c r="O24" s="44">
        <f t="shared" si="2"/>
        <v>1.0183299389002037E-2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SUM(D26:D28)</f>
        <v>13058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9123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22181</v>
      </c>
      <c r="O25" s="42">
        <f t="shared" si="2"/>
        <v>45.175152749490834</v>
      </c>
      <c r="P25" s="10"/>
    </row>
    <row r="26" spans="1:119">
      <c r="A26" s="12"/>
      <c r="B26" s="23">
        <v>361.1</v>
      </c>
      <c r="C26" s="19" t="s">
        <v>32</v>
      </c>
      <c r="D26" s="43">
        <v>4110</v>
      </c>
      <c r="E26" s="43">
        <v>0</v>
      </c>
      <c r="F26" s="43">
        <v>0</v>
      </c>
      <c r="G26" s="43">
        <v>0</v>
      </c>
      <c r="H26" s="43">
        <v>0</v>
      </c>
      <c r="I26" s="43">
        <v>211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4321</v>
      </c>
      <c r="O26" s="44">
        <f t="shared" si="2"/>
        <v>8.8004073319755598</v>
      </c>
      <c r="P26" s="9"/>
    </row>
    <row r="27" spans="1:119">
      <c r="A27" s="12"/>
      <c r="B27" s="23">
        <v>366</v>
      </c>
      <c r="C27" s="19" t="s">
        <v>52</v>
      </c>
      <c r="D27" s="43">
        <v>5500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5500</v>
      </c>
      <c r="O27" s="44">
        <f t="shared" si="2"/>
        <v>11.201629327902241</v>
      </c>
      <c r="P27" s="9"/>
    </row>
    <row r="28" spans="1:119">
      <c r="A28" s="12"/>
      <c r="B28" s="23">
        <v>369.9</v>
      </c>
      <c r="C28" s="19" t="s">
        <v>33</v>
      </c>
      <c r="D28" s="43">
        <v>3448</v>
      </c>
      <c r="E28" s="43">
        <v>0</v>
      </c>
      <c r="F28" s="43">
        <v>0</v>
      </c>
      <c r="G28" s="43">
        <v>0</v>
      </c>
      <c r="H28" s="43">
        <v>0</v>
      </c>
      <c r="I28" s="43">
        <v>8912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12360</v>
      </c>
      <c r="O28" s="44">
        <f t="shared" si="2"/>
        <v>25.173116089613035</v>
      </c>
      <c r="P28" s="9"/>
    </row>
    <row r="29" spans="1:119" ht="15.75">
      <c r="A29" s="27" t="s">
        <v>57</v>
      </c>
      <c r="B29" s="28"/>
      <c r="C29" s="29"/>
      <c r="D29" s="30">
        <f t="shared" ref="D29:M29" si="7">SUM(D30:D30)</f>
        <v>0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33000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33000</v>
      </c>
      <c r="O29" s="42">
        <f t="shared" si="2"/>
        <v>67.209775967413435</v>
      </c>
      <c r="P29" s="9"/>
    </row>
    <row r="30" spans="1:119" ht="15.75" thickBot="1">
      <c r="A30" s="12"/>
      <c r="B30" s="23">
        <v>381</v>
      </c>
      <c r="C30" s="19" t="s">
        <v>58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33000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33000</v>
      </c>
      <c r="O30" s="44">
        <f t="shared" si="2"/>
        <v>67.209775967413435</v>
      </c>
      <c r="P30" s="9"/>
    </row>
    <row r="31" spans="1:119" ht="16.5" thickBot="1">
      <c r="A31" s="13" t="s">
        <v>30</v>
      </c>
      <c r="B31" s="21"/>
      <c r="C31" s="20"/>
      <c r="D31" s="14">
        <f>SUM(D5,D11,D14,D20,D25,D29)</f>
        <v>385402</v>
      </c>
      <c r="E31" s="14">
        <f t="shared" ref="E31:M31" si="8">SUM(E5,E11,E14,E20,E25,E29)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371957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757359</v>
      </c>
      <c r="O31" s="36">
        <f t="shared" si="2"/>
        <v>1542.4826883910387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5" t="s">
        <v>59</v>
      </c>
      <c r="M33" s="115"/>
      <c r="N33" s="115"/>
      <c r="O33" s="40">
        <v>491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54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266698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266698</v>
      </c>
      <c r="O5" s="31">
        <f t="shared" ref="O5:O31" si="2">(N5/O$33)</f>
        <v>539.87449392712551</v>
      </c>
      <c r="P5" s="6"/>
    </row>
    <row r="6" spans="1:133">
      <c r="A6" s="12"/>
      <c r="B6" s="23">
        <v>311</v>
      </c>
      <c r="C6" s="19" t="s">
        <v>1</v>
      </c>
      <c r="D6" s="43">
        <v>166425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166425</v>
      </c>
      <c r="O6" s="44">
        <f t="shared" si="2"/>
        <v>336.89271255060731</v>
      </c>
      <c r="P6" s="9"/>
    </row>
    <row r="7" spans="1:133">
      <c r="A7" s="12"/>
      <c r="B7" s="23">
        <v>312.10000000000002</v>
      </c>
      <c r="C7" s="19" t="s">
        <v>9</v>
      </c>
      <c r="D7" s="43">
        <v>8160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8160</v>
      </c>
      <c r="O7" s="44">
        <f t="shared" si="2"/>
        <v>16.518218623481783</v>
      </c>
      <c r="P7" s="9"/>
    </row>
    <row r="8" spans="1:133">
      <c r="A8" s="12"/>
      <c r="B8" s="23">
        <v>312.60000000000002</v>
      </c>
      <c r="C8" s="19" t="s">
        <v>10</v>
      </c>
      <c r="D8" s="43">
        <v>47475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47475</v>
      </c>
      <c r="O8" s="44">
        <f t="shared" si="2"/>
        <v>96.103238866396765</v>
      </c>
      <c r="P8" s="9"/>
    </row>
    <row r="9" spans="1:133">
      <c r="A9" s="12"/>
      <c r="B9" s="23">
        <v>314.10000000000002</v>
      </c>
      <c r="C9" s="19" t="s">
        <v>11</v>
      </c>
      <c r="D9" s="43">
        <v>23900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23900</v>
      </c>
      <c r="O9" s="44">
        <f t="shared" si="2"/>
        <v>48.38056680161943</v>
      </c>
      <c r="P9" s="9"/>
    </row>
    <row r="10" spans="1:133">
      <c r="A10" s="12"/>
      <c r="B10" s="23">
        <v>315</v>
      </c>
      <c r="C10" s="19" t="s">
        <v>12</v>
      </c>
      <c r="D10" s="43">
        <v>20738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20738</v>
      </c>
      <c r="O10" s="44">
        <f t="shared" si="2"/>
        <v>41.979757085020246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46758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46758</v>
      </c>
      <c r="O11" s="42">
        <f t="shared" si="2"/>
        <v>94.651821862348172</v>
      </c>
      <c r="P11" s="10"/>
    </row>
    <row r="12" spans="1:133">
      <c r="A12" s="12"/>
      <c r="B12" s="23">
        <v>323.10000000000002</v>
      </c>
      <c r="C12" s="19" t="s">
        <v>14</v>
      </c>
      <c r="D12" s="43">
        <v>40063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40063</v>
      </c>
      <c r="O12" s="44">
        <f t="shared" si="2"/>
        <v>81.099190283400816</v>
      </c>
      <c r="P12" s="9"/>
    </row>
    <row r="13" spans="1:133">
      <c r="A13" s="12"/>
      <c r="B13" s="23">
        <v>329</v>
      </c>
      <c r="C13" s="19" t="s">
        <v>47</v>
      </c>
      <c r="D13" s="43">
        <v>6695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6695</v>
      </c>
      <c r="O13" s="44">
        <f t="shared" si="2"/>
        <v>13.552631578947368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SUM(D15:D19)</f>
        <v>47957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47957</v>
      </c>
      <c r="O14" s="42">
        <f t="shared" si="2"/>
        <v>97.078947368421055</v>
      </c>
      <c r="P14" s="10"/>
    </row>
    <row r="15" spans="1:133">
      <c r="A15" s="12"/>
      <c r="B15" s="23">
        <v>331.7</v>
      </c>
      <c r="C15" s="19" t="s">
        <v>48</v>
      </c>
      <c r="D15" s="43">
        <v>6560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6560</v>
      </c>
      <c r="O15" s="44">
        <f t="shared" si="2"/>
        <v>13.279352226720647</v>
      </c>
      <c r="P15" s="9"/>
    </row>
    <row r="16" spans="1:133">
      <c r="A16" s="12"/>
      <c r="B16" s="23">
        <v>335.12</v>
      </c>
      <c r="C16" s="19" t="s">
        <v>18</v>
      </c>
      <c r="D16" s="43">
        <v>17254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17254</v>
      </c>
      <c r="O16" s="44">
        <f t="shared" si="2"/>
        <v>34.927125506072876</v>
      </c>
      <c r="P16" s="9"/>
    </row>
    <row r="17" spans="1:119">
      <c r="A17" s="12"/>
      <c r="B17" s="23">
        <v>335.14</v>
      </c>
      <c r="C17" s="19" t="s">
        <v>49</v>
      </c>
      <c r="D17" s="43">
        <v>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</v>
      </c>
      <c r="O17" s="44">
        <f t="shared" si="2"/>
        <v>2.4291497975708502E-2</v>
      </c>
      <c r="P17" s="9"/>
    </row>
    <row r="18" spans="1:119">
      <c r="A18" s="12"/>
      <c r="B18" s="23">
        <v>335.15</v>
      </c>
      <c r="C18" s="19" t="s">
        <v>19</v>
      </c>
      <c r="D18" s="43">
        <v>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</v>
      </c>
      <c r="O18" s="44">
        <f t="shared" si="2"/>
        <v>5.6680161943319839E-2</v>
      </c>
      <c r="P18" s="9"/>
    </row>
    <row r="19" spans="1:119">
      <c r="A19" s="12"/>
      <c r="B19" s="23">
        <v>335.18</v>
      </c>
      <c r="C19" s="19" t="s">
        <v>20</v>
      </c>
      <c r="D19" s="43">
        <v>24103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24103</v>
      </c>
      <c r="O19" s="44">
        <f t="shared" si="2"/>
        <v>48.791497975708502</v>
      </c>
      <c r="P19" s="9"/>
    </row>
    <row r="20" spans="1:119" ht="15.75">
      <c r="A20" s="27" t="s">
        <v>25</v>
      </c>
      <c r="B20" s="28"/>
      <c r="C20" s="29"/>
      <c r="D20" s="30">
        <f t="shared" ref="D20:M20" si="5">SUM(D21:D24)</f>
        <v>38782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305050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343832</v>
      </c>
      <c r="O20" s="42">
        <f t="shared" si="2"/>
        <v>696.0161943319838</v>
      </c>
      <c r="P20" s="10"/>
    </row>
    <row r="21" spans="1:119">
      <c r="A21" s="12"/>
      <c r="B21" s="23">
        <v>341.9</v>
      </c>
      <c r="C21" s="19" t="s">
        <v>26</v>
      </c>
      <c r="D21" s="43">
        <v>169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169</v>
      </c>
      <c r="O21" s="44">
        <f t="shared" si="2"/>
        <v>0.34210526315789475</v>
      </c>
      <c r="P21" s="9"/>
    </row>
    <row r="22" spans="1:119">
      <c r="A22" s="12"/>
      <c r="B22" s="23">
        <v>342.2</v>
      </c>
      <c r="C22" s="19" t="s">
        <v>27</v>
      </c>
      <c r="D22" s="43">
        <v>38613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38613</v>
      </c>
      <c r="O22" s="44">
        <f t="shared" si="2"/>
        <v>78.163967611336034</v>
      </c>
      <c r="P22" s="9"/>
    </row>
    <row r="23" spans="1:119">
      <c r="A23" s="12"/>
      <c r="B23" s="23">
        <v>343.3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233142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233142</v>
      </c>
      <c r="O23" s="44">
        <f t="shared" si="2"/>
        <v>471.94736842105266</v>
      </c>
      <c r="P23" s="9"/>
    </row>
    <row r="24" spans="1:119">
      <c r="A24" s="12"/>
      <c r="B24" s="23">
        <v>343.4</v>
      </c>
      <c r="C24" s="19" t="s">
        <v>44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71908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71908</v>
      </c>
      <c r="O24" s="44">
        <f t="shared" si="2"/>
        <v>145.56275303643724</v>
      </c>
      <c r="P24" s="9"/>
    </row>
    <row r="25" spans="1:119" ht="15.75">
      <c r="A25" s="27" t="s">
        <v>50</v>
      </c>
      <c r="B25" s="28"/>
      <c r="C25" s="29"/>
      <c r="D25" s="30">
        <f t="shared" ref="D25:M25" si="6">SUM(D26:D26)</f>
        <v>78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78</v>
      </c>
      <c r="O25" s="42">
        <f t="shared" si="2"/>
        <v>0.15789473684210525</v>
      </c>
      <c r="P25" s="10"/>
    </row>
    <row r="26" spans="1:119">
      <c r="A26" s="45"/>
      <c r="B26" s="46">
        <v>351.1</v>
      </c>
      <c r="C26" s="47" t="s">
        <v>51</v>
      </c>
      <c r="D26" s="43">
        <v>78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78</v>
      </c>
      <c r="O26" s="44">
        <f t="shared" si="2"/>
        <v>0.15789473684210525</v>
      </c>
      <c r="P26" s="9"/>
    </row>
    <row r="27" spans="1:119" ht="15.75">
      <c r="A27" s="27" t="s">
        <v>2</v>
      </c>
      <c r="B27" s="28"/>
      <c r="C27" s="29"/>
      <c r="D27" s="30">
        <f t="shared" ref="D27:M27" si="7">SUM(D28:D30)</f>
        <v>19200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9163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28363</v>
      </c>
      <c r="O27" s="42">
        <f t="shared" si="2"/>
        <v>57.414979757085021</v>
      </c>
      <c r="P27" s="10"/>
    </row>
    <row r="28" spans="1:119">
      <c r="A28" s="12"/>
      <c r="B28" s="23">
        <v>361.1</v>
      </c>
      <c r="C28" s="19" t="s">
        <v>32</v>
      </c>
      <c r="D28" s="43">
        <v>5446</v>
      </c>
      <c r="E28" s="43">
        <v>0</v>
      </c>
      <c r="F28" s="43">
        <v>0</v>
      </c>
      <c r="G28" s="43">
        <v>0</v>
      </c>
      <c r="H28" s="43">
        <v>0</v>
      </c>
      <c r="I28" s="43">
        <v>1060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6506</v>
      </c>
      <c r="O28" s="44">
        <f t="shared" si="2"/>
        <v>13.17004048582996</v>
      </c>
      <c r="P28" s="9"/>
    </row>
    <row r="29" spans="1:119">
      <c r="A29" s="12"/>
      <c r="B29" s="23">
        <v>366</v>
      </c>
      <c r="C29" s="19" t="s">
        <v>52</v>
      </c>
      <c r="D29" s="43">
        <v>6200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6200</v>
      </c>
      <c r="O29" s="44">
        <f t="shared" si="2"/>
        <v>12.550607287449393</v>
      </c>
      <c r="P29" s="9"/>
    </row>
    <row r="30" spans="1:119" ht="15.75" thickBot="1">
      <c r="A30" s="12"/>
      <c r="B30" s="23">
        <v>369.9</v>
      </c>
      <c r="C30" s="19" t="s">
        <v>33</v>
      </c>
      <c r="D30" s="43">
        <v>7554</v>
      </c>
      <c r="E30" s="43">
        <v>0</v>
      </c>
      <c r="F30" s="43">
        <v>0</v>
      </c>
      <c r="G30" s="43">
        <v>0</v>
      </c>
      <c r="H30" s="43">
        <v>0</v>
      </c>
      <c r="I30" s="43">
        <v>8103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15657</v>
      </c>
      <c r="O30" s="44">
        <f t="shared" si="2"/>
        <v>31.694331983805668</v>
      </c>
      <c r="P30" s="9"/>
    </row>
    <row r="31" spans="1:119" ht="16.5" thickBot="1">
      <c r="A31" s="13" t="s">
        <v>30</v>
      </c>
      <c r="B31" s="21"/>
      <c r="C31" s="20"/>
      <c r="D31" s="14">
        <f>SUM(D5,D11,D14,D20,D25,D27)</f>
        <v>419473</v>
      </c>
      <c r="E31" s="14">
        <f t="shared" ref="E31:M31" si="8">SUM(E5,E11,E14,E20,E25,E27)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314213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733686</v>
      </c>
      <c r="O31" s="36">
        <f t="shared" si="2"/>
        <v>1485.1943319838056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5" t="s">
        <v>53</v>
      </c>
      <c r="M33" s="115"/>
      <c r="N33" s="115"/>
      <c r="O33" s="40">
        <v>494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54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268528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268528</v>
      </c>
      <c r="O5" s="31">
        <f t="shared" ref="O5:O28" si="2">(N5/O$30)</f>
        <v>534.91633466135454</v>
      </c>
      <c r="P5" s="6"/>
    </row>
    <row r="6" spans="1:133">
      <c r="A6" s="12"/>
      <c r="B6" s="23">
        <v>311</v>
      </c>
      <c r="C6" s="19" t="s">
        <v>1</v>
      </c>
      <c r="D6" s="43">
        <v>163201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163201</v>
      </c>
      <c r="O6" s="44">
        <f t="shared" si="2"/>
        <v>325.10159362549803</v>
      </c>
      <c r="P6" s="9"/>
    </row>
    <row r="7" spans="1:133">
      <c r="A7" s="12"/>
      <c r="B7" s="23">
        <v>312.10000000000002</v>
      </c>
      <c r="C7" s="19" t="s">
        <v>9</v>
      </c>
      <c r="D7" s="43">
        <v>8085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8085</v>
      </c>
      <c r="O7" s="44">
        <f t="shared" si="2"/>
        <v>16.105577689243027</v>
      </c>
      <c r="P7" s="9"/>
    </row>
    <row r="8" spans="1:133">
      <c r="A8" s="12"/>
      <c r="B8" s="23">
        <v>312.60000000000002</v>
      </c>
      <c r="C8" s="19" t="s">
        <v>10</v>
      </c>
      <c r="D8" s="43">
        <v>47804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47804</v>
      </c>
      <c r="O8" s="44">
        <f t="shared" si="2"/>
        <v>95.227091633466131</v>
      </c>
      <c r="P8" s="9"/>
    </row>
    <row r="9" spans="1:133">
      <c r="A9" s="12"/>
      <c r="B9" s="23">
        <v>314.10000000000002</v>
      </c>
      <c r="C9" s="19" t="s">
        <v>11</v>
      </c>
      <c r="D9" s="43">
        <v>26660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26660</v>
      </c>
      <c r="O9" s="44">
        <f t="shared" si="2"/>
        <v>53.107569721115539</v>
      </c>
      <c r="P9" s="9"/>
    </row>
    <row r="10" spans="1:133">
      <c r="A10" s="12"/>
      <c r="B10" s="23">
        <v>315</v>
      </c>
      <c r="C10" s="19" t="s">
        <v>12</v>
      </c>
      <c r="D10" s="43">
        <v>22778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22778</v>
      </c>
      <c r="O10" s="44">
        <f t="shared" si="2"/>
        <v>45.374501992031874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42912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42912</v>
      </c>
      <c r="O11" s="42">
        <f t="shared" si="2"/>
        <v>85.482071713147405</v>
      </c>
      <c r="P11" s="10"/>
    </row>
    <row r="12" spans="1:133">
      <c r="A12" s="12"/>
      <c r="B12" s="23">
        <v>323.10000000000002</v>
      </c>
      <c r="C12" s="19" t="s">
        <v>14</v>
      </c>
      <c r="D12" s="43">
        <v>42912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42912</v>
      </c>
      <c r="O12" s="44">
        <f t="shared" si="2"/>
        <v>85.482071713147405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SUM(D14:D17)</f>
        <v>42726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42726</v>
      </c>
      <c r="O13" s="42">
        <f t="shared" si="2"/>
        <v>85.111553784860561</v>
      </c>
      <c r="P13" s="10"/>
    </row>
    <row r="14" spans="1:133">
      <c r="A14" s="12"/>
      <c r="B14" s="23">
        <v>331.2</v>
      </c>
      <c r="C14" s="19" t="s">
        <v>15</v>
      </c>
      <c r="D14" s="43">
        <v>738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738</v>
      </c>
      <c r="O14" s="44">
        <f t="shared" si="2"/>
        <v>1.4701195219123506</v>
      </c>
      <c r="P14" s="9"/>
    </row>
    <row r="15" spans="1:133">
      <c r="A15" s="12"/>
      <c r="B15" s="23">
        <v>335.12</v>
      </c>
      <c r="C15" s="19" t="s">
        <v>18</v>
      </c>
      <c r="D15" s="43">
        <v>17234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17234</v>
      </c>
      <c r="O15" s="44">
        <f t="shared" si="2"/>
        <v>34.330677290836654</v>
      </c>
      <c r="P15" s="9"/>
    </row>
    <row r="16" spans="1:133">
      <c r="A16" s="12"/>
      <c r="B16" s="23">
        <v>335.15</v>
      </c>
      <c r="C16" s="19" t="s">
        <v>19</v>
      </c>
      <c r="D16" s="43">
        <v>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</v>
      </c>
      <c r="O16" s="44">
        <f t="shared" si="2"/>
        <v>0.16733067729083664</v>
      </c>
      <c r="P16" s="9"/>
    </row>
    <row r="17" spans="1:119">
      <c r="A17" s="12"/>
      <c r="B17" s="23">
        <v>335.18</v>
      </c>
      <c r="C17" s="19" t="s">
        <v>20</v>
      </c>
      <c r="D17" s="43">
        <v>24670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24670</v>
      </c>
      <c r="O17" s="44">
        <f t="shared" si="2"/>
        <v>49.143426294820721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SUM(D19:D24)</f>
        <v>39757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310150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349907</v>
      </c>
      <c r="O18" s="42">
        <f t="shared" si="2"/>
        <v>697.02589641434258</v>
      </c>
      <c r="P18" s="10"/>
    </row>
    <row r="19" spans="1:119">
      <c r="A19" s="12"/>
      <c r="B19" s="23">
        <v>341.1</v>
      </c>
      <c r="C19" s="19" t="s">
        <v>41</v>
      </c>
      <c r="D19" s="43">
        <v>346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346</v>
      </c>
      <c r="O19" s="44">
        <f t="shared" si="2"/>
        <v>0.68924302788844627</v>
      </c>
      <c r="P19" s="9"/>
    </row>
    <row r="20" spans="1:119">
      <c r="A20" s="12"/>
      <c r="B20" s="23">
        <v>341.9</v>
      </c>
      <c r="C20" s="19" t="s">
        <v>26</v>
      </c>
      <c r="D20" s="43">
        <v>1168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1168</v>
      </c>
      <c r="O20" s="44">
        <f t="shared" si="2"/>
        <v>2.3266932270916336</v>
      </c>
      <c r="P20" s="9"/>
    </row>
    <row r="21" spans="1:119">
      <c r="A21" s="12"/>
      <c r="B21" s="23">
        <v>342.2</v>
      </c>
      <c r="C21" s="19" t="s">
        <v>27</v>
      </c>
      <c r="D21" s="43">
        <v>38193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38193</v>
      </c>
      <c r="O21" s="44">
        <f t="shared" si="2"/>
        <v>76.081673306772913</v>
      </c>
      <c r="P21" s="9"/>
    </row>
    <row r="22" spans="1:119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242060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242060</v>
      </c>
      <c r="O22" s="44">
        <f t="shared" si="2"/>
        <v>482.19123505976097</v>
      </c>
      <c r="P22" s="9"/>
    </row>
    <row r="23" spans="1:119">
      <c r="A23" s="12"/>
      <c r="B23" s="23">
        <v>343.4</v>
      </c>
      <c r="C23" s="19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68090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68090</v>
      </c>
      <c r="O23" s="44">
        <f t="shared" si="2"/>
        <v>135.63745019920319</v>
      </c>
      <c r="P23" s="9"/>
    </row>
    <row r="24" spans="1:119">
      <c r="A24" s="12"/>
      <c r="B24" s="23">
        <v>346.4</v>
      </c>
      <c r="C24" s="19" t="s">
        <v>29</v>
      </c>
      <c r="D24" s="43">
        <v>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50</v>
      </c>
      <c r="O24" s="44">
        <f t="shared" si="2"/>
        <v>9.9601593625498003E-2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SUM(D26:D27)</f>
        <v>19153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7003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26156</v>
      </c>
      <c r="O25" s="42">
        <f t="shared" si="2"/>
        <v>52.103585657370516</v>
      </c>
      <c r="P25" s="10"/>
    </row>
    <row r="26" spans="1:119">
      <c r="A26" s="12"/>
      <c r="B26" s="23">
        <v>361.1</v>
      </c>
      <c r="C26" s="19" t="s">
        <v>32</v>
      </c>
      <c r="D26" s="43">
        <v>8496</v>
      </c>
      <c r="E26" s="43">
        <v>0</v>
      </c>
      <c r="F26" s="43">
        <v>0</v>
      </c>
      <c r="G26" s="43">
        <v>0</v>
      </c>
      <c r="H26" s="43">
        <v>0</v>
      </c>
      <c r="I26" s="43">
        <v>903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9399</v>
      </c>
      <c r="O26" s="44">
        <f t="shared" si="2"/>
        <v>18.723107569721115</v>
      </c>
      <c r="P26" s="9"/>
    </row>
    <row r="27" spans="1:119" ht="15.75" thickBot="1">
      <c r="A27" s="12"/>
      <c r="B27" s="23">
        <v>369.9</v>
      </c>
      <c r="C27" s="19" t="s">
        <v>33</v>
      </c>
      <c r="D27" s="43">
        <v>10657</v>
      </c>
      <c r="E27" s="43">
        <v>0</v>
      </c>
      <c r="F27" s="43">
        <v>0</v>
      </c>
      <c r="G27" s="43">
        <v>0</v>
      </c>
      <c r="H27" s="43">
        <v>0</v>
      </c>
      <c r="I27" s="43">
        <v>6100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16757</v>
      </c>
      <c r="O27" s="44">
        <f t="shared" si="2"/>
        <v>33.380478087649401</v>
      </c>
      <c r="P27" s="9"/>
    </row>
    <row r="28" spans="1:119" ht="16.5" thickBot="1">
      <c r="A28" s="13" t="s">
        <v>30</v>
      </c>
      <c r="B28" s="21"/>
      <c r="C28" s="20"/>
      <c r="D28" s="14">
        <f>SUM(D5,D11,D13,D18,D25)</f>
        <v>413076</v>
      </c>
      <c r="E28" s="14">
        <f t="shared" ref="E28:M28" si="7">SUM(E5,E11,E13,E18,E25)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317153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730229</v>
      </c>
      <c r="O28" s="36">
        <f t="shared" si="2"/>
        <v>1454.6394422310757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45</v>
      </c>
      <c r="M30" s="115"/>
      <c r="N30" s="115"/>
      <c r="O30" s="40">
        <v>502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thickBot="1">
      <c r="A32" s="117" t="s">
        <v>54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273972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273972</v>
      </c>
      <c r="O5" s="31">
        <f t="shared" ref="O5:O28" si="2">(N5/O$30)</f>
        <v>358.13333333333333</v>
      </c>
      <c r="P5" s="6"/>
    </row>
    <row r="6" spans="1:133">
      <c r="A6" s="12"/>
      <c r="B6" s="23">
        <v>311</v>
      </c>
      <c r="C6" s="19" t="s">
        <v>1</v>
      </c>
      <c r="D6" s="43">
        <v>162611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162611</v>
      </c>
      <c r="O6" s="44">
        <f t="shared" si="2"/>
        <v>212.56339869281047</v>
      </c>
      <c r="P6" s="9"/>
    </row>
    <row r="7" spans="1:133">
      <c r="A7" s="12"/>
      <c r="B7" s="23">
        <v>312.10000000000002</v>
      </c>
      <c r="C7" s="19" t="s">
        <v>9</v>
      </c>
      <c r="D7" s="43">
        <v>7250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7250</v>
      </c>
      <c r="O7" s="44">
        <f t="shared" si="2"/>
        <v>9.477124183006536</v>
      </c>
      <c r="P7" s="9"/>
    </row>
    <row r="8" spans="1:133">
      <c r="A8" s="12"/>
      <c r="B8" s="23">
        <v>312.60000000000002</v>
      </c>
      <c r="C8" s="19" t="s">
        <v>10</v>
      </c>
      <c r="D8" s="43">
        <v>49302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49302</v>
      </c>
      <c r="O8" s="44">
        <f t="shared" si="2"/>
        <v>64.447058823529417</v>
      </c>
      <c r="P8" s="9"/>
    </row>
    <row r="9" spans="1:133">
      <c r="A9" s="12"/>
      <c r="B9" s="23">
        <v>314.10000000000002</v>
      </c>
      <c r="C9" s="19" t="s">
        <v>11</v>
      </c>
      <c r="D9" s="43">
        <v>26857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26857</v>
      </c>
      <c r="O9" s="44">
        <f t="shared" si="2"/>
        <v>35.10718954248366</v>
      </c>
      <c r="P9" s="9"/>
    </row>
    <row r="10" spans="1:133">
      <c r="A10" s="12"/>
      <c r="B10" s="23">
        <v>315</v>
      </c>
      <c r="C10" s="19" t="s">
        <v>12</v>
      </c>
      <c r="D10" s="43">
        <v>27952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27952</v>
      </c>
      <c r="O10" s="44">
        <f t="shared" si="2"/>
        <v>36.538562091503266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SUM(D12:D12)</f>
        <v>38268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38268</v>
      </c>
      <c r="O11" s="42">
        <f t="shared" si="2"/>
        <v>50.023529411764706</v>
      </c>
      <c r="P11" s="10"/>
    </row>
    <row r="12" spans="1:133">
      <c r="A12" s="12"/>
      <c r="B12" s="23">
        <v>323.10000000000002</v>
      </c>
      <c r="C12" s="19" t="s">
        <v>14</v>
      </c>
      <c r="D12" s="43">
        <v>38268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38268</v>
      </c>
      <c r="O12" s="44">
        <f t="shared" si="2"/>
        <v>50.023529411764706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SUM(D14:D18)</f>
        <v>45608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1781015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1826623</v>
      </c>
      <c r="O13" s="42">
        <f t="shared" si="2"/>
        <v>2387.7424836601308</v>
      </c>
      <c r="P13" s="10"/>
    </row>
    <row r="14" spans="1:133">
      <c r="A14" s="12"/>
      <c r="B14" s="23">
        <v>331.2</v>
      </c>
      <c r="C14" s="19" t="s">
        <v>15</v>
      </c>
      <c r="D14" s="43">
        <v>2261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2261</v>
      </c>
      <c r="O14" s="44">
        <f t="shared" si="2"/>
        <v>2.9555555555555557</v>
      </c>
      <c r="P14" s="9"/>
    </row>
    <row r="15" spans="1:133">
      <c r="A15" s="12"/>
      <c r="B15" s="23">
        <v>331.31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1781015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1781015</v>
      </c>
      <c r="O15" s="44">
        <f t="shared" si="2"/>
        <v>2328.124183006536</v>
      </c>
      <c r="P15" s="9"/>
    </row>
    <row r="16" spans="1:133">
      <c r="A16" s="12"/>
      <c r="B16" s="23">
        <v>335.12</v>
      </c>
      <c r="C16" s="19" t="s">
        <v>18</v>
      </c>
      <c r="D16" s="43">
        <v>17256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17256</v>
      </c>
      <c r="O16" s="44">
        <f t="shared" si="2"/>
        <v>22.556862745098041</v>
      </c>
      <c r="P16" s="9"/>
    </row>
    <row r="17" spans="1:119">
      <c r="A17" s="12"/>
      <c r="B17" s="23">
        <v>335.15</v>
      </c>
      <c r="C17" s="19" t="s">
        <v>19</v>
      </c>
      <c r="D17" s="43">
        <v>140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</v>
      </c>
      <c r="O17" s="44">
        <f t="shared" si="2"/>
        <v>0.18300653594771241</v>
      </c>
      <c r="P17" s="9"/>
    </row>
    <row r="18" spans="1:119">
      <c r="A18" s="12"/>
      <c r="B18" s="23">
        <v>335.18</v>
      </c>
      <c r="C18" s="19" t="s">
        <v>20</v>
      </c>
      <c r="D18" s="43">
        <v>25951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25951</v>
      </c>
      <c r="O18" s="44">
        <f t="shared" si="2"/>
        <v>33.922875816993461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SUM(D20:D24)</f>
        <v>36898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334466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371364</v>
      </c>
      <c r="O19" s="42">
        <f t="shared" si="2"/>
        <v>485.44313725490196</v>
      </c>
      <c r="P19" s="10"/>
    </row>
    <row r="20" spans="1:119">
      <c r="A20" s="12"/>
      <c r="B20" s="23">
        <v>341.1</v>
      </c>
      <c r="C20" s="19" t="s">
        <v>41</v>
      </c>
      <c r="D20" s="43">
        <v>210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210</v>
      </c>
      <c r="O20" s="44">
        <f t="shared" si="2"/>
        <v>0.27450980392156865</v>
      </c>
      <c r="P20" s="9"/>
    </row>
    <row r="21" spans="1:119">
      <c r="A21" s="12"/>
      <c r="B21" s="23">
        <v>341.9</v>
      </c>
      <c r="C21" s="19" t="s">
        <v>26</v>
      </c>
      <c r="D21" s="43">
        <v>1253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1253</v>
      </c>
      <c r="O21" s="44">
        <f t="shared" si="2"/>
        <v>1.6379084967320261</v>
      </c>
      <c r="P21" s="9"/>
    </row>
    <row r="22" spans="1:119">
      <c r="A22" s="12"/>
      <c r="B22" s="23">
        <v>342.2</v>
      </c>
      <c r="C22" s="19" t="s">
        <v>27</v>
      </c>
      <c r="D22" s="43">
        <v>35400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35400</v>
      </c>
      <c r="O22" s="44">
        <f t="shared" si="2"/>
        <v>46.274509803921568</v>
      </c>
      <c r="P22" s="9"/>
    </row>
    <row r="23" spans="1:119">
      <c r="A23" s="12"/>
      <c r="B23" s="23">
        <v>343.3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334466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334466</v>
      </c>
      <c r="O23" s="44">
        <f t="shared" si="2"/>
        <v>437.21045751633989</v>
      </c>
      <c r="P23" s="9"/>
    </row>
    <row r="24" spans="1:119">
      <c r="A24" s="12"/>
      <c r="B24" s="23">
        <v>346.4</v>
      </c>
      <c r="C24" s="19" t="s">
        <v>29</v>
      </c>
      <c r="D24" s="43">
        <v>35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35</v>
      </c>
      <c r="O24" s="44">
        <f t="shared" si="2"/>
        <v>4.5751633986928102E-2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SUM(D26:D27)</f>
        <v>18738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80735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99473</v>
      </c>
      <c r="O25" s="42">
        <f t="shared" si="2"/>
        <v>130.03006535947713</v>
      </c>
      <c r="P25" s="10"/>
    </row>
    <row r="26" spans="1:119">
      <c r="A26" s="12"/>
      <c r="B26" s="23">
        <v>361.1</v>
      </c>
      <c r="C26" s="19" t="s">
        <v>32</v>
      </c>
      <c r="D26" s="43">
        <v>14756</v>
      </c>
      <c r="E26" s="43">
        <v>0</v>
      </c>
      <c r="F26" s="43">
        <v>0</v>
      </c>
      <c r="G26" s="43">
        <v>0</v>
      </c>
      <c r="H26" s="43">
        <v>0</v>
      </c>
      <c r="I26" s="43">
        <v>80001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94757</v>
      </c>
      <c r="O26" s="44">
        <f t="shared" si="2"/>
        <v>123.86535947712419</v>
      </c>
      <c r="P26" s="9"/>
    </row>
    <row r="27" spans="1:119" ht="15.75" thickBot="1">
      <c r="A27" s="12"/>
      <c r="B27" s="23">
        <v>369.9</v>
      </c>
      <c r="C27" s="19" t="s">
        <v>33</v>
      </c>
      <c r="D27" s="43">
        <v>3982</v>
      </c>
      <c r="E27" s="43">
        <v>0</v>
      </c>
      <c r="F27" s="43">
        <v>0</v>
      </c>
      <c r="G27" s="43">
        <v>0</v>
      </c>
      <c r="H27" s="43">
        <v>0</v>
      </c>
      <c r="I27" s="43">
        <v>734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4716</v>
      </c>
      <c r="O27" s="44">
        <f t="shared" si="2"/>
        <v>6.1647058823529415</v>
      </c>
      <c r="P27" s="9"/>
    </row>
    <row r="28" spans="1:119" ht="16.5" thickBot="1">
      <c r="A28" s="13" t="s">
        <v>30</v>
      </c>
      <c r="B28" s="21"/>
      <c r="C28" s="20"/>
      <c r="D28" s="14">
        <f>SUM(D5,D11,D13,D19,D25)</f>
        <v>413484</v>
      </c>
      <c r="E28" s="14">
        <f t="shared" ref="E28:M28" si="7">SUM(E5,E11,E13,E19,E25)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2196216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2609700</v>
      </c>
      <c r="O28" s="36">
        <f t="shared" si="2"/>
        <v>3411.372549019608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40</v>
      </c>
      <c r="M30" s="115"/>
      <c r="N30" s="115"/>
      <c r="O30" s="40">
        <v>765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thickBot="1">
      <c r="A32" s="117" t="s">
        <v>54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257933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257933</v>
      </c>
      <c r="O5" s="31">
        <f t="shared" ref="O5:O35" si="2">(N5/O$37)</f>
        <v>339.38552631578949</v>
      </c>
      <c r="P5" s="6"/>
    </row>
    <row r="6" spans="1:133">
      <c r="A6" s="12"/>
      <c r="B6" s="23">
        <v>311</v>
      </c>
      <c r="C6" s="19" t="s">
        <v>1</v>
      </c>
      <c r="D6" s="43">
        <v>139959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139959</v>
      </c>
      <c r="O6" s="44">
        <f t="shared" si="2"/>
        <v>184.15657894736842</v>
      </c>
      <c r="P6" s="9"/>
    </row>
    <row r="7" spans="1:133">
      <c r="A7" s="12"/>
      <c r="B7" s="23">
        <v>312.10000000000002</v>
      </c>
      <c r="C7" s="19" t="s">
        <v>9</v>
      </c>
      <c r="D7" s="43">
        <v>7984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7984</v>
      </c>
      <c r="O7" s="44">
        <f t="shared" si="2"/>
        <v>10.505263157894737</v>
      </c>
      <c r="P7" s="9"/>
    </row>
    <row r="8" spans="1:133">
      <c r="A8" s="12"/>
      <c r="B8" s="23">
        <v>312.60000000000002</v>
      </c>
      <c r="C8" s="19" t="s">
        <v>10</v>
      </c>
      <c r="D8" s="43">
        <v>56914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56914</v>
      </c>
      <c r="O8" s="44">
        <f t="shared" si="2"/>
        <v>74.886842105263156</v>
      </c>
      <c r="P8" s="9"/>
    </row>
    <row r="9" spans="1:133">
      <c r="A9" s="12"/>
      <c r="B9" s="23">
        <v>314.10000000000002</v>
      </c>
      <c r="C9" s="19" t="s">
        <v>11</v>
      </c>
      <c r="D9" s="43">
        <v>25905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25905</v>
      </c>
      <c r="O9" s="44">
        <f t="shared" si="2"/>
        <v>34.085526315789473</v>
      </c>
      <c r="P9" s="9"/>
    </row>
    <row r="10" spans="1:133">
      <c r="A10" s="12"/>
      <c r="B10" s="23">
        <v>315</v>
      </c>
      <c r="C10" s="19" t="s">
        <v>12</v>
      </c>
      <c r="D10" s="43">
        <v>27171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27171</v>
      </c>
      <c r="O10" s="44">
        <f t="shared" si="2"/>
        <v>35.751315789473686</v>
      </c>
      <c r="P10" s="9"/>
    </row>
    <row r="11" spans="1:133" ht="15.75">
      <c r="A11" s="27" t="s">
        <v>61</v>
      </c>
      <c r="B11" s="28"/>
      <c r="C11" s="29"/>
      <c r="D11" s="30">
        <f t="shared" ref="D11:M11" si="3">SUM(D12:D12)</f>
        <v>36046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36046</v>
      </c>
      <c r="O11" s="42">
        <f t="shared" si="2"/>
        <v>47.428947368421049</v>
      </c>
      <c r="P11" s="10"/>
    </row>
    <row r="12" spans="1:133">
      <c r="A12" s="12"/>
      <c r="B12" s="23">
        <v>323.10000000000002</v>
      </c>
      <c r="C12" s="19" t="s">
        <v>14</v>
      </c>
      <c r="D12" s="43">
        <v>36046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36046</v>
      </c>
      <c r="O12" s="44">
        <f t="shared" si="2"/>
        <v>47.428947368421049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SUM(D14:D20)</f>
        <v>631939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2659988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3291927</v>
      </c>
      <c r="O13" s="42">
        <f t="shared" si="2"/>
        <v>4331.4828947368424</v>
      </c>
      <c r="P13" s="10"/>
    </row>
    <row r="14" spans="1:133">
      <c r="A14" s="12"/>
      <c r="B14" s="23">
        <v>331.31</v>
      </c>
      <c r="C14" s="19" t="s">
        <v>17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2659988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0" si="5">SUM(D14:M14)</f>
        <v>2659988</v>
      </c>
      <c r="O14" s="44">
        <f t="shared" si="2"/>
        <v>3499.9842105263156</v>
      </c>
      <c r="P14" s="9"/>
    </row>
    <row r="15" spans="1:133">
      <c r="A15" s="12"/>
      <c r="B15" s="23">
        <v>334.1</v>
      </c>
      <c r="C15" s="19" t="s">
        <v>62</v>
      </c>
      <c r="D15" s="43">
        <v>25000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25000</v>
      </c>
      <c r="O15" s="44">
        <f t="shared" si="2"/>
        <v>32.89473684210526</v>
      </c>
      <c r="P15" s="9"/>
    </row>
    <row r="16" spans="1:133">
      <c r="A16" s="12"/>
      <c r="B16" s="23">
        <v>334.7</v>
      </c>
      <c r="C16" s="19" t="s">
        <v>63</v>
      </c>
      <c r="D16" s="43">
        <v>560050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560050</v>
      </c>
      <c r="O16" s="44">
        <f t="shared" si="2"/>
        <v>736.90789473684208</v>
      </c>
      <c r="P16" s="9"/>
    </row>
    <row r="17" spans="1:16">
      <c r="A17" s="12"/>
      <c r="B17" s="23">
        <v>335.12</v>
      </c>
      <c r="C17" s="19" t="s">
        <v>18</v>
      </c>
      <c r="D17" s="43">
        <v>17493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17493</v>
      </c>
      <c r="O17" s="44">
        <f t="shared" si="2"/>
        <v>23.017105263157895</v>
      </c>
      <c r="P17" s="9"/>
    </row>
    <row r="18" spans="1:16">
      <c r="A18" s="12"/>
      <c r="B18" s="23">
        <v>335.14</v>
      </c>
      <c r="C18" s="19" t="s">
        <v>49</v>
      </c>
      <c r="D18" s="43">
        <v>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39</v>
      </c>
      <c r="O18" s="44">
        <f t="shared" si="2"/>
        <v>5.131578947368421E-2</v>
      </c>
      <c r="P18" s="9"/>
    </row>
    <row r="19" spans="1:16">
      <c r="A19" s="12"/>
      <c r="B19" s="23">
        <v>335.15</v>
      </c>
      <c r="C19" s="19" t="s">
        <v>19</v>
      </c>
      <c r="D19" s="43">
        <v>472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472</v>
      </c>
      <c r="O19" s="44">
        <f t="shared" si="2"/>
        <v>0.62105263157894741</v>
      </c>
      <c r="P19" s="9"/>
    </row>
    <row r="20" spans="1:16">
      <c r="A20" s="12"/>
      <c r="B20" s="23">
        <v>335.18</v>
      </c>
      <c r="C20" s="19" t="s">
        <v>20</v>
      </c>
      <c r="D20" s="43">
        <v>28885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28885</v>
      </c>
      <c r="O20" s="44">
        <f t="shared" si="2"/>
        <v>38.006578947368418</v>
      </c>
      <c r="P20" s="9"/>
    </row>
    <row r="21" spans="1:16" ht="15.75">
      <c r="A21" s="27" t="s">
        <v>25</v>
      </c>
      <c r="B21" s="28"/>
      <c r="C21" s="29"/>
      <c r="D21" s="30">
        <f t="shared" ref="D21:M21" si="6">SUM(D22:D26)</f>
        <v>39547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223174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>SUM(D21:M21)</f>
        <v>262721</v>
      </c>
      <c r="O21" s="42">
        <f t="shared" si="2"/>
        <v>345.68552631578945</v>
      </c>
      <c r="P21" s="10"/>
    </row>
    <row r="22" spans="1:16">
      <c r="A22" s="12"/>
      <c r="B22" s="23">
        <v>341.1</v>
      </c>
      <c r="C22" s="19" t="s">
        <v>41</v>
      </c>
      <c r="D22" s="43">
        <v>1504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>SUM(D22:M22)</f>
        <v>1504</v>
      </c>
      <c r="O22" s="44">
        <f t="shared" si="2"/>
        <v>1.9789473684210526</v>
      </c>
      <c r="P22" s="9"/>
    </row>
    <row r="23" spans="1:16">
      <c r="A23" s="12"/>
      <c r="B23" s="23">
        <v>341.9</v>
      </c>
      <c r="C23" s="19" t="s">
        <v>26</v>
      </c>
      <c r="D23" s="43">
        <v>2008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8" si="7">SUM(D23:M23)</f>
        <v>2008</v>
      </c>
      <c r="O23" s="44">
        <f t="shared" si="2"/>
        <v>2.642105263157895</v>
      </c>
      <c r="P23" s="9"/>
    </row>
    <row r="24" spans="1:16">
      <c r="A24" s="12"/>
      <c r="B24" s="23">
        <v>342.2</v>
      </c>
      <c r="C24" s="19" t="s">
        <v>27</v>
      </c>
      <c r="D24" s="43">
        <v>36000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36000</v>
      </c>
      <c r="O24" s="44">
        <f t="shared" si="2"/>
        <v>47.368421052631582</v>
      </c>
      <c r="P24" s="9"/>
    </row>
    <row r="25" spans="1:16">
      <c r="A25" s="12"/>
      <c r="B25" s="23">
        <v>343.3</v>
      </c>
      <c r="C25" s="19" t="s">
        <v>28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223174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223174</v>
      </c>
      <c r="O25" s="44">
        <f t="shared" si="2"/>
        <v>293.64999999999998</v>
      </c>
      <c r="P25" s="9"/>
    </row>
    <row r="26" spans="1:16">
      <c r="A26" s="12"/>
      <c r="B26" s="23">
        <v>346.4</v>
      </c>
      <c r="C26" s="19" t="s">
        <v>29</v>
      </c>
      <c r="D26" s="43">
        <v>35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35</v>
      </c>
      <c r="O26" s="44">
        <f t="shared" si="2"/>
        <v>4.6052631578947366E-2</v>
      </c>
      <c r="P26" s="9"/>
    </row>
    <row r="27" spans="1:16" ht="15.75">
      <c r="A27" s="27" t="s">
        <v>50</v>
      </c>
      <c r="B27" s="28"/>
      <c r="C27" s="29"/>
      <c r="D27" s="30">
        <f t="shared" ref="D27:M27" si="8">SUM(D28:D28)</f>
        <v>250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0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7"/>
        <v>250</v>
      </c>
      <c r="O27" s="42">
        <f t="shared" si="2"/>
        <v>0.32894736842105265</v>
      </c>
      <c r="P27" s="10"/>
    </row>
    <row r="28" spans="1:16">
      <c r="A28" s="45"/>
      <c r="B28" s="46">
        <v>351.1</v>
      </c>
      <c r="C28" s="47" t="s">
        <v>51</v>
      </c>
      <c r="D28" s="43">
        <v>250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250</v>
      </c>
      <c r="O28" s="44">
        <f t="shared" si="2"/>
        <v>0.32894736842105265</v>
      </c>
      <c r="P28" s="9"/>
    </row>
    <row r="29" spans="1:16" ht="15.75">
      <c r="A29" s="27" t="s">
        <v>2</v>
      </c>
      <c r="B29" s="28"/>
      <c r="C29" s="29"/>
      <c r="D29" s="30">
        <f t="shared" ref="D29:M29" si="9">SUM(D30:D32)</f>
        <v>51049</v>
      </c>
      <c r="E29" s="30">
        <f t="shared" si="9"/>
        <v>0</v>
      </c>
      <c r="F29" s="30">
        <f t="shared" si="9"/>
        <v>0</v>
      </c>
      <c r="G29" s="30">
        <f t="shared" si="9"/>
        <v>0</v>
      </c>
      <c r="H29" s="30">
        <f t="shared" si="9"/>
        <v>0</v>
      </c>
      <c r="I29" s="30">
        <f t="shared" si="9"/>
        <v>3097</v>
      </c>
      <c r="J29" s="30">
        <f t="shared" si="9"/>
        <v>0</v>
      </c>
      <c r="K29" s="30">
        <f t="shared" si="9"/>
        <v>0</v>
      </c>
      <c r="L29" s="30">
        <f t="shared" si="9"/>
        <v>0</v>
      </c>
      <c r="M29" s="30">
        <f t="shared" si="9"/>
        <v>0</v>
      </c>
      <c r="N29" s="30">
        <f t="shared" ref="N29:N35" si="10">SUM(D29:M29)</f>
        <v>54146</v>
      </c>
      <c r="O29" s="42">
        <f t="shared" si="2"/>
        <v>71.244736842105269</v>
      </c>
      <c r="P29" s="10"/>
    </row>
    <row r="30" spans="1:16">
      <c r="A30" s="12"/>
      <c r="B30" s="23">
        <v>361.1</v>
      </c>
      <c r="C30" s="19" t="s">
        <v>32</v>
      </c>
      <c r="D30" s="43">
        <v>19692</v>
      </c>
      <c r="E30" s="43">
        <v>0</v>
      </c>
      <c r="F30" s="43">
        <v>0</v>
      </c>
      <c r="G30" s="43">
        <v>0</v>
      </c>
      <c r="H30" s="43">
        <v>0</v>
      </c>
      <c r="I30" s="43">
        <v>3097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0"/>
        <v>22789</v>
      </c>
      <c r="O30" s="44">
        <f t="shared" si="2"/>
        <v>29.985526315789475</v>
      </c>
      <c r="P30" s="9"/>
    </row>
    <row r="31" spans="1:16">
      <c r="A31" s="12"/>
      <c r="B31" s="23">
        <v>366</v>
      </c>
      <c r="C31" s="19" t="s">
        <v>52</v>
      </c>
      <c r="D31" s="43">
        <v>29915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0"/>
        <v>29915</v>
      </c>
      <c r="O31" s="44">
        <f t="shared" si="2"/>
        <v>39.361842105263158</v>
      </c>
      <c r="P31" s="9"/>
    </row>
    <row r="32" spans="1:16">
      <c r="A32" s="12"/>
      <c r="B32" s="23">
        <v>369.9</v>
      </c>
      <c r="C32" s="19" t="s">
        <v>33</v>
      </c>
      <c r="D32" s="43">
        <v>1442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0"/>
        <v>1442</v>
      </c>
      <c r="O32" s="44">
        <f t="shared" si="2"/>
        <v>1.8973684210526316</v>
      </c>
      <c r="P32" s="9"/>
    </row>
    <row r="33" spans="1:119" ht="15.75">
      <c r="A33" s="27" t="s">
        <v>57</v>
      </c>
      <c r="B33" s="28"/>
      <c r="C33" s="29"/>
      <c r="D33" s="30">
        <f t="shared" ref="D33:M33" si="11">SUM(D34:D34)</f>
        <v>7781</v>
      </c>
      <c r="E33" s="30">
        <f t="shared" si="11"/>
        <v>0</v>
      </c>
      <c r="F33" s="30">
        <f t="shared" si="11"/>
        <v>0</v>
      </c>
      <c r="G33" s="30">
        <f t="shared" si="11"/>
        <v>0</v>
      </c>
      <c r="H33" s="30">
        <f t="shared" si="11"/>
        <v>0</v>
      </c>
      <c r="I33" s="30">
        <f t="shared" si="11"/>
        <v>2158</v>
      </c>
      <c r="J33" s="30">
        <f t="shared" si="11"/>
        <v>0</v>
      </c>
      <c r="K33" s="30">
        <f t="shared" si="11"/>
        <v>0</v>
      </c>
      <c r="L33" s="30">
        <f t="shared" si="11"/>
        <v>0</v>
      </c>
      <c r="M33" s="30">
        <f t="shared" si="11"/>
        <v>0</v>
      </c>
      <c r="N33" s="30">
        <f t="shared" si="10"/>
        <v>9939</v>
      </c>
      <c r="O33" s="42">
        <f t="shared" si="2"/>
        <v>13.077631578947368</v>
      </c>
      <c r="P33" s="9"/>
    </row>
    <row r="34" spans="1:119" ht="15.75" thickBot="1">
      <c r="A34" s="12"/>
      <c r="B34" s="23">
        <v>381</v>
      </c>
      <c r="C34" s="19" t="s">
        <v>58</v>
      </c>
      <c r="D34" s="43">
        <v>7781</v>
      </c>
      <c r="E34" s="43">
        <v>0</v>
      </c>
      <c r="F34" s="43">
        <v>0</v>
      </c>
      <c r="G34" s="43">
        <v>0</v>
      </c>
      <c r="H34" s="43">
        <v>0</v>
      </c>
      <c r="I34" s="43">
        <v>2158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0"/>
        <v>9939</v>
      </c>
      <c r="O34" s="44">
        <f t="shared" si="2"/>
        <v>13.077631578947368</v>
      </c>
      <c r="P34" s="9"/>
    </row>
    <row r="35" spans="1:119" ht="16.5" thickBot="1">
      <c r="A35" s="13" t="s">
        <v>30</v>
      </c>
      <c r="B35" s="21"/>
      <c r="C35" s="20"/>
      <c r="D35" s="14">
        <f t="shared" ref="D35:M35" si="12">SUM(D5,D11,D13,D21,D27,D29,D33)</f>
        <v>1024545</v>
      </c>
      <c r="E35" s="14">
        <f t="shared" si="12"/>
        <v>0</v>
      </c>
      <c r="F35" s="14">
        <f t="shared" si="12"/>
        <v>0</v>
      </c>
      <c r="G35" s="14">
        <f t="shared" si="12"/>
        <v>0</v>
      </c>
      <c r="H35" s="14">
        <f t="shared" si="12"/>
        <v>0</v>
      </c>
      <c r="I35" s="14">
        <f t="shared" si="12"/>
        <v>2888417</v>
      </c>
      <c r="J35" s="14">
        <f t="shared" si="12"/>
        <v>0</v>
      </c>
      <c r="K35" s="14">
        <f t="shared" si="12"/>
        <v>0</v>
      </c>
      <c r="L35" s="14">
        <f t="shared" si="12"/>
        <v>0</v>
      </c>
      <c r="M35" s="14">
        <f t="shared" si="12"/>
        <v>0</v>
      </c>
      <c r="N35" s="14">
        <f t="shared" si="10"/>
        <v>3912962</v>
      </c>
      <c r="O35" s="36">
        <f t="shared" si="2"/>
        <v>5148.6342105263157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5" t="s">
        <v>64</v>
      </c>
      <c r="M37" s="115"/>
      <c r="N37" s="115"/>
      <c r="O37" s="40">
        <v>760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54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6"/>
      <c r="M3" s="127"/>
      <c r="N3" s="34"/>
      <c r="O3" s="35"/>
      <c r="P3" s="128" t="s">
        <v>101</v>
      </c>
      <c r="Q3" s="11"/>
      <c r="R3"/>
    </row>
    <row r="4" spans="1:134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102</v>
      </c>
      <c r="N4" s="33" t="s">
        <v>8</v>
      </c>
      <c r="O4" s="33" t="s">
        <v>103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104</v>
      </c>
      <c r="B5" s="24"/>
      <c r="C5" s="24"/>
      <c r="D5" s="25">
        <f t="shared" ref="D5:N5" si="0">SUM(D6:D10)</f>
        <v>330568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330568</v>
      </c>
      <c r="P5" s="31">
        <f t="shared" ref="P5:P31" si="1">(O5/P$33)</f>
        <v>565.07350427350423</v>
      </c>
      <c r="Q5" s="6"/>
    </row>
    <row r="6" spans="1:134">
      <c r="A6" s="12"/>
      <c r="B6" s="23">
        <v>311</v>
      </c>
      <c r="C6" s="19" t="s">
        <v>1</v>
      </c>
      <c r="D6" s="43">
        <v>183282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183282</v>
      </c>
      <c r="P6" s="44">
        <f t="shared" si="1"/>
        <v>313.30256410256408</v>
      </c>
      <c r="Q6" s="9"/>
    </row>
    <row r="7" spans="1:134">
      <c r="A7" s="12"/>
      <c r="B7" s="23">
        <v>312.41000000000003</v>
      </c>
      <c r="C7" s="19" t="s">
        <v>105</v>
      </c>
      <c r="D7" s="43">
        <v>14785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14785</v>
      </c>
      <c r="P7" s="44">
        <f t="shared" si="1"/>
        <v>25.273504273504273</v>
      </c>
      <c r="Q7" s="9"/>
    </row>
    <row r="8" spans="1:134">
      <c r="A8" s="12"/>
      <c r="B8" s="23">
        <v>312.63</v>
      </c>
      <c r="C8" s="19" t="s">
        <v>113</v>
      </c>
      <c r="D8" s="43">
        <v>70391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70391</v>
      </c>
      <c r="P8" s="44">
        <f t="shared" si="1"/>
        <v>120.32649572649572</v>
      </c>
      <c r="Q8" s="9"/>
    </row>
    <row r="9" spans="1:134">
      <c r="A9" s="12"/>
      <c r="B9" s="23">
        <v>314.10000000000002</v>
      </c>
      <c r="C9" s="19" t="s">
        <v>11</v>
      </c>
      <c r="D9" s="43">
        <v>41579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41579</v>
      </c>
      <c r="P9" s="44">
        <f t="shared" si="1"/>
        <v>71.075213675213675</v>
      </c>
      <c r="Q9" s="9"/>
    </row>
    <row r="10" spans="1:134">
      <c r="A10" s="12"/>
      <c r="B10" s="23">
        <v>315.2</v>
      </c>
      <c r="C10" s="19" t="s">
        <v>107</v>
      </c>
      <c r="D10" s="43">
        <v>20531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20531</v>
      </c>
      <c r="P10" s="44">
        <f t="shared" si="1"/>
        <v>35.095726495726495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SUM(D12:D14)</f>
        <v>113779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113779</v>
      </c>
      <c r="P11" s="42">
        <f t="shared" si="1"/>
        <v>194.4940170940171</v>
      </c>
      <c r="Q11" s="10"/>
    </row>
    <row r="12" spans="1:134">
      <c r="A12" s="12"/>
      <c r="B12" s="23">
        <v>323.10000000000002</v>
      </c>
      <c r="C12" s="19" t="s">
        <v>14</v>
      </c>
      <c r="D12" s="43">
        <v>46597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4">SUM(D12:N12)</f>
        <v>46597</v>
      </c>
      <c r="P12" s="44">
        <f t="shared" si="1"/>
        <v>79.652991452991458</v>
      </c>
      <c r="Q12" s="9"/>
    </row>
    <row r="13" spans="1:134">
      <c r="A13" s="12"/>
      <c r="B13" s="23">
        <v>325.2</v>
      </c>
      <c r="C13" s="19" t="s">
        <v>84</v>
      </c>
      <c r="D13" s="43">
        <v>42450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42450</v>
      </c>
      <c r="P13" s="44">
        <f t="shared" si="1"/>
        <v>72.564102564102569</v>
      </c>
      <c r="Q13" s="9"/>
    </row>
    <row r="14" spans="1:134">
      <c r="A14" s="12"/>
      <c r="B14" s="23">
        <v>329.5</v>
      </c>
      <c r="C14" s="19" t="s">
        <v>108</v>
      </c>
      <c r="D14" s="43">
        <v>24732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24732</v>
      </c>
      <c r="P14" s="44">
        <f t="shared" si="1"/>
        <v>42.276923076923076</v>
      </c>
      <c r="Q14" s="9"/>
    </row>
    <row r="15" spans="1:134" ht="15.75">
      <c r="A15" s="27" t="s">
        <v>109</v>
      </c>
      <c r="B15" s="28"/>
      <c r="C15" s="29"/>
      <c r="D15" s="30">
        <f t="shared" ref="D15:N15" si="5">SUM(D16:D22)</f>
        <v>329397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41">
        <f>SUM(D15:N15)</f>
        <v>329397</v>
      </c>
      <c r="P15" s="42">
        <f t="shared" si="1"/>
        <v>563.07179487179485</v>
      </c>
      <c r="Q15" s="10"/>
    </row>
    <row r="16" spans="1:134">
      <c r="A16" s="12"/>
      <c r="B16" s="23">
        <v>331.5</v>
      </c>
      <c r="C16" s="19" t="s">
        <v>85</v>
      </c>
      <c r="D16" s="43">
        <v>7318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7318</v>
      </c>
      <c r="P16" s="44">
        <f t="shared" si="1"/>
        <v>12.509401709401709</v>
      </c>
      <c r="Q16" s="9"/>
    </row>
    <row r="17" spans="1:120">
      <c r="A17" s="12"/>
      <c r="B17" s="23">
        <v>331.51</v>
      </c>
      <c r="C17" s="19" t="s">
        <v>114</v>
      </c>
      <c r="D17" s="43">
        <v>264952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264952</v>
      </c>
      <c r="P17" s="44">
        <f t="shared" si="1"/>
        <v>452.90940170940172</v>
      </c>
      <c r="Q17" s="9"/>
    </row>
    <row r="18" spans="1:120">
      <c r="A18" s="12"/>
      <c r="B18" s="23">
        <v>334.5</v>
      </c>
      <c r="C18" s="19" t="s">
        <v>86</v>
      </c>
      <c r="D18" s="43">
        <v>1765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1765</v>
      </c>
      <c r="P18" s="44">
        <f t="shared" si="1"/>
        <v>3.017094017094017</v>
      </c>
      <c r="Q18" s="9"/>
    </row>
    <row r="19" spans="1:120">
      <c r="A19" s="12"/>
      <c r="B19" s="23">
        <v>335.125</v>
      </c>
      <c r="C19" s="19" t="s">
        <v>110</v>
      </c>
      <c r="D19" s="43">
        <v>18403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18403</v>
      </c>
      <c r="P19" s="44">
        <f t="shared" si="1"/>
        <v>31.458119658119656</v>
      </c>
      <c r="Q19" s="9"/>
    </row>
    <row r="20" spans="1:120">
      <c r="A20" s="12"/>
      <c r="B20" s="23">
        <v>335.14</v>
      </c>
      <c r="C20" s="19" t="s">
        <v>94</v>
      </c>
      <c r="D20" s="43">
        <v>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29</v>
      </c>
      <c r="P20" s="44">
        <f t="shared" si="1"/>
        <v>4.957264957264957E-2</v>
      </c>
      <c r="Q20" s="9"/>
    </row>
    <row r="21" spans="1:120">
      <c r="A21" s="12"/>
      <c r="B21" s="23">
        <v>335.15</v>
      </c>
      <c r="C21" s="19" t="s">
        <v>68</v>
      </c>
      <c r="D21" s="43">
        <v>600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600</v>
      </c>
      <c r="P21" s="44">
        <f t="shared" si="1"/>
        <v>1.0256410256410255</v>
      </c>
      <c r="Q21" s="9"/>
    </row>
    <row r="22" spans="1:120">
      <c r="A22" s="12"/>
      <c r="B22" s="23">
        <v>335.18</v>
      </c>
      <c r="C22" s="19" t="s">
        <v>111</v>
      </c>
      <c r="D22" s="43">
        <v>36330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36330</v>
      </c>
      <c r="P22" s="44">
        <f t="shared" si="1"/>
        <v>62.102564102564102</v>
      </c>
      <c r="Q22" s="9"/>
    </row>
    <row r="23" spans="1:120" ht="15.75">
      <c r="A23" s="27" t="s">
        <v>25</v>
      </c>
      <c r="B23" s="28"/>
      <c r="C23" s="29"/>
      <c r="D23" s="30">
        <f t="shared" ref="D23:N23" si="7">SUM(D24:D26)</f>
        <v>21379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480077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7"/>
        <v>0</v>
      </c>
      <c r="O23" s="30">
        <f>SUM(D23:N23)</f>
        <v>501456</v>
      </c>
      <c r="P23" s="42">
        <f t="shared" si="1"/>
        <v>857.18974358974356</v>
      </c>
      <c r="Q23" s="10"/>
    </row>
    <row r="24" spans="1:120">
      <c r="A24" s="12"/>
      <c r="B24" s="23">
        <v>343.3</v>
      </c>
      <c r="C24" s="19" t="s">
        <v>28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388917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:O26" si="8">SUM(D24:N24)</f>
        <v>388917</v>
      </c>
      <c r="P24" s="44">
        <f t="shared" si="1"/>
        <v>664.81538461538457</v>
      </c>
      <c r="Q24" s="9"/>
    </row>
    <row r="25" spans="1:120">
      <c r="A25" s="12"/>
      <c r="B25" s="23">
        <v>343.4</v>
      </c>
      <c r="C25" s="19" t="s">
        <v>44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91160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8"/>
        <v>91160</v>
      </c>
      <c r="P25" s="44">
        <f t="shared" si="1"/>
        <v>155.82905982905982</v>
      </c>
      <c r="Q25" s="9"/>
    </row>
    <row r="26" spans="1:120">
      <c r="A26" s="12"/>
      <c r="B26" s="23">
        <v>347.2</v>
      </c>
      <c r="C26" s="19" t="s">
        <v>71</v>
      </c>
      <c r="D26" s="43">
        <v>21379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8"/>
        <v>21379</v>
      </c>
      <c r="P26" s="44">
        <f t="shared" si="1"/>
        <v>36.545299145299147</v>
      </c>
      <c r="Q26" s="9"/>
    </row>
    <row r="27" spans="1:120" ht="15.75">
      <c r="A27" s="27" t="s">
        <v>2</v>
      </c>
      <c r="B27" s="28"/>
      <c r="C27" s="29"/>
      <c r="D27" s="30">
        <f t="shared" ref="D27:N27" si="9">SUM(D28:D30)</f>
        <v>53320</v>
      </c>
      <c r="E27" s="30">
        <f t="shared" si="9"/>
        <v>0</v>
      </c>
      <c r="F27" s="30">
        <f t="shared" si="9"/>
        <v>0</v>
      </c>
      <c r="G27" s="30">
        <f t="shared" si="9"/>
        <v>0</v>
      </c>
      <c r="H27" s="30">
        <f t="shared" si="9"/>
        <v>0</v>
      </c>
      <c r="I27" s="30">
        <f t="shared" si="9"/>
        <v>1154</v>
      </c>
      <c r="J27" s="30">
        <f t="shared" si="9"/>
        <v>0</v>
      </c>
      <c r="K27" s="30">
        <f t="shared" si="9"/>
        <v>0</v>
      </c>
      <c r="L27" s="30">
        <f t="shared" si="9"/>
        <v>0</v>
      </c>
      <c r="M27" s="30">
        <f t="shared" si="9"/>
        <v>0</v>
      </c>
      <c r="N27" s="30">
        <f t="shared" si="9"/>
        <v>0</v>
      </c>
      <c r="O27" s="30">
        <f>SUM(D27:N27)</f>
        <v>54474</v>
      </c>
      <c r="P27" s="42">
        <f t="shared" si="1"/>
        <v>93.117948717948721</v>
      </c>
      <c r="Q27" s="10"/>
    </row>
    <row r="28" spans="1:120">
      <c r="A28" s="12"/>
      <c r="B28" s="23">
        <v>361.1</v>
      </c>
      <c r="C28" s="19" t="s">
        <v>32</v>
      </c>
      <c r="D28" s="43">
        <v>2471</v>
      </c>
      <c r="E28" s="43">
        <v>0</v>
      </c>
      <c r="F28" s="43">
        <v>0</v>
      </c>
      <c r="G28" s="43">
        <v>0</v>
      </c>
      <c r="H28" s="43">
        <v>0</v>
      </c>
      <c r="I28" s="43">
        <v>715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3186</v>
      </c>
      <c r="P28" s="44">
        <f t="shared" si="1"/>
        <v>5.4461538461538463</v>
      </c>
      <c r="Q28" s="9"/>
    </row>
    <row r="29" spans="1:120">
      <c r="A29" s="12"/>
      <c r="B29" s="23">
        <v>362</v>
      </c>
      <c r="C29" s="19" t="s">
        <v>90</v>
      </c>
      <c r="D29" s="43">
        <v>7501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ref="O29:O30" si="10">SUM(D29:N29)</f>
        <v>7501</v>
      </c>
      <c r="P29" s="44">
        <f t="shared" si="1"/>
        <v>12.822222222222223</v>
      </c>
      <c r="Q29" s="9"/>
    </row>
    <row r="30" spans="1:120" ht="15.75" thickBot="1">
      <c r="A30" s="12"/>
      <c r="B30" s="23">
        <v>369.9</v>
      </c>
      <c r="C30" s="19" t="s">
        <v>33</v>
      </c>
      <c r="D30" s="43">
        <v>43348</v>
      </c>
      <c r="E30" s="43">
        <v>0</v>
      </c>
      <c r="F30" s="43">
        <v>0</v>
      </c>
      <c r="G30" s="43">
        <v>0</v>
      </c>
      <c r="H30" s="43">
        <v>0</v>
      </c>
      <c r="I30" s="43">
        <v>439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0"/>
        <v>43787</v>
      </c>
      <c r="P30" s="44">
        <f t="shared" si="1"/>
        <v>74.84957264957265</v>
      </c>
      <c r="Q30" s="9"/>
    </row>
    <row r="31" spans="1:120" ht="16.5" thickBot="1">
      <c r="A31" s="13" t="s">
        <v>30</v>
      </c>
      <c r="B31" s="21"/>
      <c r="C31" s="20"/>
      <c r="D31" s="14">
        <f>SUM(D5,D11,D15,D23,D27)</f>
        <v>848443</v>
      </c>
      <c r="E31" s="14">
        <f t="shared" ref="E31:N31" si="11">SUM(E5,E11,E15,E23,E27)</f>
        <v>0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481231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1329674</v>
      </c>
      <c r="P31" s="36">
        <f t="shared" si="1"/>
        <v>2272.9470085470084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115" t="s">
        <v>115</v>
      </c>
      <c r="N33" s="115"/>
      <c r="O33" s="115"/>
      <c r="P33" s="40">
        <v>585</v>
      </c>
    </row>
    <row r="34" spans="1:16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1:16" ht="15.75" customHeight="1" thickBot="1">
      <c r="A35" s="117" t="s">
        <v>54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99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6"/>
      <c r="M3" s="127"/>
      <c r="N3" s="34"/>
      <c r="O3" s="35"/>
      <c r="P3" s="128" t="s">
        <v>101</v>
      </c>
      <c r="Q3" s="11"/>
      <c r="R3"/>
    </row>
    <row r="4" spans="1:134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102</v>
      </c>
      <c r="N4" s="33" t="s">
        <v>8</v>
      </c>
      <c r="O4" s="33" t="s">
        <v>103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104</v>
      </c>
      <c r="B5" s="24"/>
      <c r="C5" s="24"/>
      <c r="D5" s="25">
        <f t="shared" ref="D5:N5" si="0">SUM(D6:D10)</f>
        <v>296404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9" si="1">SUM(D5:N5)</f>
        <v>296404</v>
      </c>
      <c r="P5" s="31">
        <f t="shared" ref="P5:P29" si="2">(O5/P$31)</f>
        <v>504.94718909710394</v>
      </c>
      <c r="Q5" s="6"/>
    </row>
    <row r="6" spans="1:134">
      <c r="A6" s="12"/>
      <c r="B6" s="23">
        <v>311</v>
      </c>
      <c r="C6" s="19" t="s">
        <v>1</v>
      </c>
      <c r="D6" s="43">
        <v>167956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167956</v>
      </c>
      <c r="P6" s="44">
        <f t="shared" si="2"/>
        <v>286.12606473594548</v>
      </c>
      <c r="Q6" s="9"/>
    </row>
    <row r="7" spans="1:134">
      <c r="A7" s="12"/>
      <c r="B7" s="23">
        <v>312.41000000000003</v>
      </c>
      <c r="C7" s="19" t="s">
        <v>105</v>
      </c>
      <c r="D7" s="43">
        <v>14279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14279</v>
      </c>
      <c r="P7" s="44">
        <f t="shared" si="2"/>
        <v>24.325383304940374</v>
      </c>
      <c r="Q7" s="9"/>
    </row>
    <row r="8" spans="1:134">
      <c r="A8" s="12"/>
      <c r="B8" s="23">
        <v>312.64</v>
      </c>
      <c r="C8" s="19" t="s">
        <v>106</v>
      </c>
      <c r="D8" s="43">
        <v>57482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57482</v>
      </c>
      <c r="P8" s="44">
        <f t="shared" si="2"/>
        <v>97.925042589437822</v>
      </c>
      <c r="Q8" s="9"/>
    </row>
    <row r="9" spans="1:134">
      <c r="A9" s="12"/>
      <c r="B9" s="23">
        <v>314.10000000000002</v>
      </c>
      <c r="C9" s="19" t="s">
        <v>11</v>
      </c>
      <c r="D9" s="43">
        <v>37515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37515</v>
      </c>
      <c r="P9" s="44">
        <f t="shared" si="2"/>
        <v>63.909710391822827</v>
      </c>
      <c r="Q9" s="9"/>
    </row>
    <row r="10" spans="1:134">
      <c r="A10" s="12"/>
      <c r="B10" s="23">
        <v>315.2</v>
      </c>
      <c r="C10" s="19" t="s">
        <v>107</v>
      </c>
      <c r="D10" s="43">
        <v>19172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19172</v>
      </c>
      <c r="P10" s="44">
        <f t="shared" si="2"/>
        <v>32.660988074957409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SUM(D12:D14)</f>
        <v>119826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119826</v>
      </c>
      <c r="P11" s="42">
        <f t="shared" si="2"/>
        <v>204.13287904599659</v>
      </c>
      <c r="Q11" s="10"/>
    </row>
    <row r="12" spans="1:134">
      <c r="A12" s="12"/>
      <c r="B12" s="23">
        <v>323.10000000000002</v>
      </c>
      <c r="C12" s="19" t="s">
        <v>14</v>
      </c>
      <c r="D12" s="43">
        <v>46640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46640</v>
      </c>
      <c r="P12" s="44">
        <f t="shared" si="2"/>
        <v>79.454855195911421</v>
      </c>
      <c r="Q12" s="9"/>
    </row>
    <row r="13" spans="1:134">
      <c r="A13" s="12"/>
      <c r="B13" s="23">
        <v>325.2</v>
      </c>
      <c r="C13" s="19" t="s">
        <v>84</v>
      </c>
      <c r="D13" s="43">
        <v>42901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42901</v>
      </c>
      <c r="P13" s="44">
        <f t="shared" si="2"/>
        <v>73.085178875638846</v>
      </c>
      <c r="Q13" s="9"/>
    </row>
    <row r="14" spans="1:134">
      <c r="A14" s="12"/>
      <c r="B14" s="23">
        <v>329.5</v>
      </c>
      <c r="C14" s="19" t="s">
        <v>108</v>
      </c>
      <c r="D14" s="43">
        <v>30285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30285</v>
      </c>
      <c r="P14" s="44">
        <f t="shared" si="2"/>
        <v>51.592844974446336</v>
      </c>
      <c r="Q14" s="9"/>
    </row>
    <row r="15" spans="1:134" ht="15.75">
      <c r="A15" s="27" t="s">
        <v>109</v>
      </c>
      <c r="B15" s="28"/>
      <c r="C15" s="29"/>
      <c r="D15" s="30">
        <f t="shared" ref="D15:N15" si="4">SUM(D16:D19)</f>
        <v>78647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4"/>
        <v>0</v>
      </c>
      <c r="O15" s="41">
        <f t="shared" si="1"/>
        <v>78647</v>
      </c>
      <c r="P15" s="42">
        <f t="shared" si="2"/>
        <v>133.98126064735945</v>
      </c>
      <c r="Q15" s="10"/>
    </row>
    <row r="16" spans="1:134">
      <c r="A16" s="12"/>
      <c r="B16" s="23">
        <v>334.7</v>
      </c>
      <c r="C16" s="19" t="s">
        <v>63</v>
      </c>
      <c r="D16" s="43">
        <v>31051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31051</v>
      </c>
      <c r="P16" s="44">
        <f t="shared" si="2"/>
        <v>52.897785349233388</v>
      </c>
      <c r="Q16" s="9"/>
    </row>
    <row r="17" spans="1:120">
      <c r="A17" s="12"/>
      <c r="B17" s="23">
        <v>335.125</v>
      </c>
      <c r="C17" s="19" t="s">
        <v>110</v>
      </c>
      <c r="D17" s="43">
        <v>17364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17364</v>
      </c>
      <c r="P17" s="44">
        <f t="shared" si="2"/>
        <v>29.580919931856901</v>
      </c>
      <c r="Q17" s="9"/>
    </row>
    <row r="18" spans="1:120">
      <c r="A18" s="12"/>
      <c r="B18" s="23">
        <v>335.15</v>
      </c>
      <c r="C18" s="19" t="s">
        <v>68</v>
      </c>
      <c r="D18" s="43">
        <v>384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384</v>
      </c>
      <c r="P18" s="44">
        <f t="shared" si="2"/>
        <v>0.65417376490630319</v>
      </c>
      <c r="Q18" s="9"/>
    </row>
    <row r="19" spans="1:120">
      <c r="A19" s="12"/>
      <c r="B19" s="23">
        <v>335.18</v>
      </c>
      <c r="C19" s="19" t="s">
        <v>111</v>
      </c>
      <c r="D19" s="43">
        <v>29848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29848</v>
      </c>
      <c r="P19" s="44">
        <f t="shared" si="2"/>
        <v>50.84838160136286</v>
      </c>
      <c r="Q19" s="9"/>
    </row>
    <row r="20" spans="1:120" ht="15.75">
      <c r="A20" s="27" t="s">
        <v>25</v>
      </c>
      <c r="B20" s="28"/>
      <c r="C20" s="29"/>
      <c r="D20" s="30">
        <f t="shared" ref="D20:N20" si="5">SUM(D21:D23)</f>
        <v>15555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474177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5"/>
        <v>0</v>
      </c>
      <c r="O20" s="30">
        <f t="shared" si="1"/>
        <v>489732</v>
      </c>
      <c r="P20" s="42">
        <f t="shared" si="2"/>
        <v>834.29642248722314</v>
      </c>
      <c r="Q20" s="10"/>
    </row>
    <row r="21" spans="1:120">
      <c r="A21" s="12"/>
      <c r="B21" s="23">
        <v>343.3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384260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384260</v>
      </c>
      <c r="P21" s="44">
        <f t="shared" si="2"/>
        <v>654.61669505962516</v>
      </c>
      <c r="Q21" s="9"/>
    </row>
    <row r="22" spans="1:120">
      <c r="A22" s="12"/>
      <c r="B22" s="23">
        <v>343.4</v>
      </c>
      <c r="C22" s="19" t="s">
        <v>44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89917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89917</v>
      </c>
      <c r="P22" s="44">
        <f t="shared" si="2"/>
        <v>153.18057921635435</v>
      </c>
      <c r="Q22" s="9"/>
    </row>
    <row r="23" spans="1:120">
      <c r="A23" s="12"/>
      <c r="B23" s="23">
        <v>347.2</v>
      </c>
      <c r="C23" s="19" t="s">
        <v>71</v>
      </c>
      <c r="D23" s="43">
        <v>15555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15555</v>
      </c>
      <c r="P23" s="44">
        <f t="shared" si="2"/>
        <v>26.499148211243611</v>
      </c>
      <c r="Q23" s="9"/>
    </row>
    <row r="24" spans="1:120" ht="15.75">
      <c r="A24" s="27" t="s">
        <v>2</v>
      </c>
      <c r="B24" s="28"/>
      <c r="C24" s="29"/>
      <c r="D24" s="30">
        <f t="shared" ref="D24:N24" si="6">SUM(D25:D28)</f>
        <v>39085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12839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1"/>
        <v>51924</v>
      </c>
      <c r="P24" s="42">
        <f t="shared" si="2"/>
        <v>88.456558773424192</v>
      </c>
      <c r="Q24" s="10"/>
    </row>
    <row r="25" spans="1:120">
      <c r="A25" s="12"/>
      <c r="B25" s="23">
        <v>361.1</v>
      </c>
      <c r="C25" s="19" t="s">
        <v>32</v>
      </c>
      <c r="D25" s="43">
        <v>3969</v>
      </c>
      <c r="E25" s="43">
        <v>0</v>
      </c>
      <c r="F25" s="43">
        <v>0</v>
      </c>
      <c r="G25" s="43">
        <v>0</v>
      </c>
      <c r="H25" s="43">
        <v>0</v>
      </c>
      <c r="I25" s="43">
        <v>1261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5230</v>
      </c>
      <c r="P25" s="44">
        <f t="shared" si="2"/>
        <v>8.9097103918228271</v>
      </c>
      <c r="Q25" s="9"/>
    </row>
    <row r="26" spans="1:120">
      <c r="A26" s="12"/>
      <c r="B26" s="23">
        <v>362</v>
      </c>
      <c r="C26" s="19" t="s">
        <v>90</v>
      </c>
      <c r="D26" s="43">
        <v>7501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7501</v>
      </c>
      <c r="P26" s="44">
        <f t="shared" si="2"/>
        <v>12.778534923339011</v>
      </c>
      <c r="Q26" s="9"/>
    </row>
    <row r="27" spans="1:120">
      <c r="A27" s="12"/>
      <c r="B27" s="23">
        <v>366</v>
      </c>
      <c r="C27" s="19" t="s">
        <v>52</v>
      </c>
      <c r="D27" s="43">
        <v>24590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24590</v>
      </c>
      <c r="P27" s="44">
        <f t="shared" si="2"/>
        <v>41.890971039182283</v>
      </c>
      <c r="Q27" s="9"/>
    </row>
    <row r="28" spans="1:120" ht="15.75" thickBot="1">
      <c r="A28" s="12"/>
      <c r="B28" s="23">
        <v>369.9</v>
      </c>
      <c r="C28" s="19" t="s">
        <v>33</v>
      </c>
      <c r="D28" s="43">
        <v>3025</v>
      </c>
      <c r="E28" s="43">
        <v>0</v>
      </c>
      <c r="F28" s="43">
        <v>0</v>
      </c>
      <c r="G28" s="43">
        <v>0</v>
      </c>
      <c r="H28" s="43">
        <v>0</v>
      </c>
      <c r="I28" s="43">
        <v>11578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14603</v>
      </c>
      <c r="P28" s="44">
        <f t="shared" si="2"/>
        <v>24.877342419080069</v>
      </c>
      <c r="Q28" s="9"/>
    </row>
    <row r="29" spans="1:120" ht="16.5" thickBot="1">
      <c r="A29" s="13" t="s">
        <v>30</v>
      </c>
      <c r="B29" s="21"/>
      <c r="C29" s="20"/>
      <c r="D29" s="14">
        <f>SUM(D5,D11,D15,D20,D24)</f>
        <v>549517</v>
      </c>
      <c r="E29" s="14">
        <f t="shared" ref="E29:N29" si="7">SUM(E5,E11,E15,E20,E24)</f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487016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7"/>
        <v>0</v>
      </c>
      <c r="O29" s="14">
        <f t="shared" si="1"/>
        <v>1036533</v>
      </c>
      <c r="P29" s="36">
        <f t="shared" si="2"/>
        <v>1765.8143100511072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115" t="s">
        <v>100</v>
      </c>
      <c r="N31" s="115"/>
      <c r="O31" s="115"/>
      <c r="P31" s="40">
        <v>587</v>
      </c>
    </row>
    <row r="32" spans="1:120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1:16" ht="15.75" customHeight="1" thickBot="1">
      <c r="A33" s="117" t="s">
        <v>54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281731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281731</v>
      </c>
      <c r="O5" s="31">
        <f t="shared" ref="O5:O30" si="2">(N5/O$32)</f>
        <v>553.4990176817289</v>
      </c>
      <c r="P5" s="6"/>
    </row>
    <row r="6" spans="1:133">
      <c r="A6" s="12"/>
      <c r="B6" s="23">
        <v>311</v>
      </c>
      <c r="C6" s="19" t="s">
        <v>1</v>
      </c>
      <c r="D6" s="43">
        <v>167258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167258</v>
      </c>
      <c r="O6" s="44">
        <f t="shared" si="2"/>
        <v>328.60117878192534</v>
      </c>
      <c r="P6" s="9"/>
    </row>
    <row r="7" spans="1:133">
      <c r="A7" s="12"/>
      <c r="B7" s="23">
        <v>312.41000000000003</v>
      </c>
      <c r="C7" s="19" t="s">
        <v>97</v>
      </c>
      <c r="D7" s="43">
        <v>13422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13422</v>
      </c>
      <c r="O7" s="44">
        <f t="shared" si="2"/>
        <v>26.369351669941061</v>
      </c>
      <c r="P7" s="9"/>
    </row>
    <row r="8" spans="1:133">
      <c r="A8" s="12"/>
      <c r="B8" s="23">
        <v>312.60000000000002</v>
      </c>
      <c r="C8" s="19" t="s">
        <v>10</v>
      </c>
      <c r="D8" s="43">
        <v>48624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48624</v>
      </c>
      <c r="O8" s="44">
        <f t="shared" si="2"/>
        <v>95.528487229862478</v>
      </c>
      <c r="P8" s="9"/>
    </row>
    <row r="9" spans="1:133">
      <c r="A9" s="12"/>
      <c r="B9" s="23">
        <v>314.10000000000002</v>
      </c>
      <c r="C9" s="19" t="s">
        <v>11</v>
      </c>
      <c r="D9" s="43">
        <v>35872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35872</v>
      </c>
      <c r="O9" s="44">
        <f t="shared" si="2"/>
        <v>70.475442043222003</v>
      </c>
      <c r="P9" s="9"/>
    </row>
    <row r="10" spans="1:133">
      <c r="A10" s="12"/>
      <c r="B10" s="23">
        <v>315</v>
      </c>
      <c r="C10" s="19" t="s">
        <v>66</v>
      </c>
      <c r="D10" s="43">
        <v>16555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16555</v>
      </c>
      <c r="O10" s="44">
        <f t="shared" si="2"/>
        <v>32.524557956777997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111320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111320</v>
      </c>
      <c r="O11" s="42">
        <f t="shared" si="2"/>
        <v>218.70333988212181</v>
      </c>
      <c r="P11" s="10"/>
    </row>
    <row r="12" spans="1:133">
      <c r="A12" s="12"/>
      <c r="B12" s="23">
        <v>323.10000000000002</v>
      </c>
      <c r="C12" s="19" t="s">
        <v>14</v>
      </c>
      <c r="D12" s="43">
        <v>44919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44919</v>
      </c>
      <c r="O12" s="44">
        <f t="shared" si="2"/>
        <v>88.249508840864436</v>
      </c>
      <c r="P12" s="9"/>
    </row>
    <row r="13" spans="1:133">
      <c r="A13" s="12"/>
      <c r="B13" s="23">
        <v>325.2</v>
      </c>
      <c r="C13" s="19" t="s">
        <v>84</v>
      </c>
      <c r="D13" s="43">
        <v>42996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42996</v>
      </c>
      <c r="O13" s="44">
        <f t="shared" si="2"/>
        <v>84.471512770137522</v>
      </c>
      <c r="P13" s="9"/>
    </row>
    <row r="14" spans="1:133">
      <c r="A14" s="12"/>
      <c r="B14" s="23">
        <v>329</v>
      </c>
      <c r="C14" s="19" t="s">
        <v>47</v>
      </c>
      <c r="D14" s="43">
        <v>23405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23405</v>
      </c>
      <c r="O14" s="44">
        <f t="shared" si="2"/>
        <v>45.982318271119844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SUM(D16:D20)</f>
        <v>42660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42660</v>
      </c>
      <c r="O15" s="42">
        <f t="shared" si="2"/>
        <v>83.811394891944985</v>
      </c>
      <c r="P15" s="10"/>
    </row>
    <row r="16" spans="1:133">
      <c r="A16" s="12"/>
      <c r="B16" s="23">
        <v>331.5</v>
      </c>
      <c r="C16" s="19" t="s">
        <v>85</v>
      </c>
      <c r="D16" s="43">
        <v>1765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1765</v>
      </c>
      <c r="O16" s="44">
        <f t="shared" si="2"/>
        <v>3.4675834970530452</v>
      </c>
      <c r="P16" s="9"/>
    </row>
    <row r="17" spans="1:119">
      <c r="A17" s="12"/>
      <c r="B17" s="23">
        <v>335.12</v>
      </c>
      <c r="C17" s="19" t="s">
        <v>67</v>
      </c>
      <c r="D17" s="43">
        <v>17020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17020</v>
      </c>
      <c r="O17" s="44">
        <f t="shared" si="2"/>
        <v>33.438113948919451</v>
      </c>
      <c r="P17" s="9"/>
    </row>
    <row r="18" spans="1:119">
      <c r="A18" s="12"/>
      <c r="B18" s="23">
        <v>335.14</v>
      </c>
      <c r="C18" s="19" t="s">
        <v>94</v>
      </c>
      <c r="D18" s="43">
        <v>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</v>
      </c>
      <c r="O18" s="44">
        <f t="shared" si="2"/>
        <v>4.7151277013752456E-2</v>
      </c>
      <c r="P18" s="9"/>
    </row>
    <row r="19" spans="1:119">
      <c r="A19" s="12"/>
      <c r="B19" s="23">
        <v>335.15</v>
      </c>
      <c r="C19" s="19" t="s">
        <v>68</v>
      </c>
      <c r="D19" s="43">
        <v>534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534</v>
      </c>
      <c r="O19" s="44">
        <f t="shared" si="2"/>
        <v>1.0491159135559922</v>
      </c>
      <c r="P19" s="9"/>
    </row>
    <row r="20" spans="1:119">
      <c r="A20" s="12"/>
      <c r="B20" s="23">
        <v>335.18</v>
      </c>
      <c r="C20" s="19" t="s">
        <v>69</v>
      </c>
      <c r="D20" s="43">
        <v>23317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23317</v>
      </c>
      <c r="O20" s="44">
        <f t="shared" si="2"/>
        <v>45.809430255402752</v>
      </c>
      <c r="P20" s="9"/>
    </row>
    <row r="21" spans="1:119" ht="15.75">
      <c r="A21" s="27" t="s">
        <v>25</v>
      </c>
      <c r="B21" s="28"/>
      <c r="C21" s="29"/>
      <c r="D21" s="30">
        <f t="shared" ref="D21:M21" si="5">SUM(D22:D24)</f>
        <v>6679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457173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463852</v>
      </c>
      <c r="O21" s="42">
        <f t="shared" si="2"/>
        <v>911.30058939096273</v>
      </c>
      <c r="P21" s="10"/>
    </row>
    <row r="22" spans="1:119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374802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374802</v>
      </c>
      <c r="O22" s="44">
        <f t="shared" si="2"/>
        <v>736.34970530451869</v>
      </c>
      <c r="P22" s="9"/>
    </row>
    <row r="23" spans="1:119">
      <c r="A23" s="12"/>
      <c r="B23" s="23">
        <v>343.4</v>
      </c>
      <c r="C23" s="19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82371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82371</v>
      </c>
      <c r="O23" s="44">
        <f t="shared" si="2"/>
        <v>161.82907662082513</v>
      </c>
      <c r="P23" s="9"/>
    </row>
    <row r="24" spans="1:119">
      <c r="A24" s="12"/>
      <c r="B24" s="23">
        <v>347.2</v>
      </c>
      <c r="C24" s="19" t="s">
        <v>71</v>
      </c>
      <c r="D24" s="43">
        <v>6679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6679</v>
      </c>
      <c r="O24" s="44">
        <f t="shared" si="2"/>
        <v>13.121807465618861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SUM(D26:D29)</f>
        <v>37088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4755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41843</v>
      </c>
      <c r="O25" s="42">
        <f t="shared" si="2"/>
        <v>82.206286836935163</v>
      </c>
      <c r="P25" s="10"/>
    </row>
    <row r="26" spans="1:119">
      <c r="A26" s="12"/>
      <c r="B26" s="23">
        <v>361.1</v>
      </c>
      <c r="C26" s="19" t="s">
        <v>32</v>
      </c>
      <c r="D26" s="43">
        <v>6131</v>
      </c>
      <c r="E26" s="43">
        <v>0</v>
      </c>
      <c r="F26" s="43">
        <v>0</v>
      </c>
      <c r="G26" s="43">
        <v>0</v>
      </c>
      <c r="H26" s="43">
        <v>0</v>
      </c>
      <c r="I26" s="43">
        <v>2455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8586</v>
      </c>
      <c r="O26" s="44">
        <f t="shared" si="2"/>
        <v>16.868369351669941</v>
      </c>
      <c r="P26" s="9"/>
    </row>
    <row r="27" spans="1:119">
      <c r="A27" s="12"/>
      <c r="B27" s="23">
        <v>362</v>
      </c>
      <c r="C27" s="19" t="s">
        <v>90</v>
      </c>
      <c r="D27" s="43">
        <v>7501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7501</v>
      </c>
      <c r="O27" s="44">
        <f t="shared" si="2"/>
        <v>14.736738703339881</v>
      </c>
      <c r="P27" s="9"/>
    </row>
    <row r="28" spans="1:119">
      <c r="A28" s="12"/>
      <c r="B28" s="23">
        <v>366</v>
      </c>
      <c r="C28" s="19" t="s">
        <v>52</v>
      </c>
      <c r="D28" s="43">
        <v>21000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21000</v>
      </c>
      <c r="O28" s="44">
        <f t="shared" si="2"/>
        <v>41.257367387033398</v>
      </c>
      <c r="P28" s="9"/>
    </row>
    <row r="29" spans="1:119" ht="15.75" thickBot="1">
      <c r="A29" s="12"/>
      <c r="B29" s="23">
        <v>369.9</v>
      </c>
      <c r="C29" s="19" t="s">
        <v>33</v>
      </c>
      <c r="D29" s="43">
        <v>2456</v>
      </c>
      <c r="E29" s="43">
        <v>0</v>
      </c>
      <c r="F29" s="43">
        <v>0</v>
      </c>
      <c r="G29" s="43">
        <v>0</v>
      </c>
      <c r="H29" s="43">
        <v>0</v>
      </c>
      <c r="I29" s="43">
        <v>2300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4756</v>
      </c>
      <c r="O29" s="44">
        <f t="shared" si="2"/>
        <v>9.3438113948919455</v>
      </c>
      <c r="P29" s="9"/>
    </row>
    <row r="30" spans="1:119" ht="16.5" thickBot="1">
      <c r="A30" s="13" t="s">
        <v>30</v>
      </c>
      <c r="B30" s="21"/>
      <c r="C30" s="20"/>
      <c r="D30" s="14">
        <f>SUM(D5,D11,D15,D21,D25)</f>
        <v>479478</v>
      </c>
      <c r="E30" s="14">
        <f t="shared" ref="E30:M30" si="7">SUM(E5,E11,E15,E21,E25)</f>
        <v>0</v>
      </c>
      <c r="F30" s="14">
        <f t="shared" si="7"/>
        <v>0</v>
      </c>
      <c r="G30" s="14">
        <f t="shared" si="7"/>
        <v>0</v>
      </c>
      <c r="H30" s="14">
        <f t="shared" si="7"/>
        <v>0</v>
      </c>
      <c r="I30" s="14">
        <f t="shared" si="7"/>
        <v>461928</v>
      </c>
      <c r="J30" s="14">
        <f t="shared" si="7"/>
        <v>0</v>
      </c>
      <c r="K30" s="14">
        <f t="shared" si="7"/>
        <v>0</v>
      </c>
      <c r="L30" s="14">
        <f t="shared" si="7"/>
        <v>0</v>
      </c>
      <c r="M30" s="14">
        <f t="shared" si="7"/>
        <v>0</v>
      </c>
      <c r="N30" s="14">
        <f t="shared" si="1"/>
        <v>941406</v>
      </c>
      <c r="O30" s="36">
        <f t="shared" si="2"/>
        <v>1849.5206286836935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5" t="s">
        <v>98</v>
      </c>
      <c r="M32" s="115"/>
      <c r="N32" s="115"/>
      <c r="O32" s="40">
        <v>509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54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250077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250077</v>
      </c>
      <c r="O5" s="31">
        <f t="shared" ref="O5:O33" si="2">(N5/O$35)</f>
        <v>492.2775590551181</v>
      </c>
      <c r="P5" s="6"/>
    </row>
    <row r="6" spans="1:133">
      <c r="A6" s="12"/>
      <c r="B6" s="23">
        <v>311</v>
      </c>
      <c r="C6" s="19" t="s">
        <v>1</v>
      </c>
      <c r="D6" s="43">
        <v>139297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139297</v>
      </c>
      <c r="O6" s="44">
        <f t="shared" si="2"/>
        <v>274.20669291338584</v>
      </c>
      <c r="P6" s="9"/>
    </row>
    <row r="7" spans="1:133">
      <c r="A7" s="12"/>
      <c r="B7" s="23">
        <v>312.10000000000002</v>
      </c>
      <c r="C7" s="19" t="s">
        <v>9</v>
      </c>
      <c r="D7" s="43">
        <v>13399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13399</v>
      </c>
      <c r="O7" s="44">
        <f t="shared" si="2"/>
        <v>26.375984251968504</v>
      </c>
      <c r="P7" s="9"/>
    </row>
    <row r="8" spans="1:133">
      <c r="A8" s="12"/>
      <c r="B8" s="23">
        <v>312.60000000000002</v>
      </c>
      <c r="C8" s="19" t="s">
        <v>10</v>
      </c>
      <c r="D8" s="43">
        <v>45537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45537</v>
      </c>
      <c r="O8" s="44">
        <f t="shared" si="2"/>
        <v>89.639763779527556</v>
      </c>
      <c r="P8" s="9"/>
    </row>
    <row r="9" spans="1:133">
      <c r="A9" s="12"/>
      <c r="B9" s="23">
        <v>314.10000000000002</v>
      </c>
      <c r="C9" s="19" t="s">
        <v>11</v>
      </c>
      <c r="D9" s="43">
        <v>35631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35631</v>
      </c>
      <c r="O9" s="44">
        <f t="shared" si="2"/>
        <v>70.139763779527556</v>
      </c>
      <c r="P9" s="9"/>
    </row>
    <row r="10" spans="1:133">
      <c r="A10" s="12"/>
      <c r="B10" s="23">
        <v>315</v>
      </c>
      <c r="C10" s="19" t="s">
        <v>66</v>
      </c>
      <c r="D10" s="43">
        <v>16213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16213</v>
      </c>
      <c r="O10" s="44">
        <f t="shared" si="2"/>
        <v>31.915354330708663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101313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101313</v>
      </c>
      <c r="O11" s="42">
        <f t="shared" si="2"/>
        <v>199.43503937007873</v>
      </c>
      <c r="P11" s="10"/>
    </row>
    <row r="12" spans="1:133">
      <c r="A12" s="12"/>
      <c r="B12" s="23">
        <v>323.10000000000002</v>
      </c>
      <c r="C12" s="19" t="s">
        <v>14</v>
      </c>
      <c r="D12" s="43">
        <v>44673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44673</v>
      </c>
      <c r="O12" s="44">
        <f t="shared" si="2"/>
        <v>87.938976377952756</v>
      </c>
      <c r="P12" s="9"/>
    </row>
    <row r="13" spans="1:133">
      <c r="A13" s="12"/>
      <c r="B13" s="23">
        <v>325.2</v>
      </c>
      <c r="C13" s="19" t="s">
        <v>84</v>
      </c>
      <c r="D13" s="43">
        <v>42649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42649</v>
      </c>
      <c r="O13" s="44">
        <f t="shared" si="2"/>
        <v>83.954724409448815</v>
      </c>
      <c r="P13" s="9"/>
    </row>
    <row r="14" spans="1:133">
      <c r="A14" s="12"/>
      <c r="B14" s="23">
        <v>329</v>
      </c>
      <c r="C14" s="19" t="s">
        <v>47</v>
      </c>
      <c r="D14" s="43">
        <v>13991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13991</v>
      </c>
      <c r="O14" s="44">
        <f t="shared" si="2"/>
        <v>27.541338582677167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SUM(D16:D21)</f>
        <v>61194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61194</v>
      </c>
      <c r="O15" s="42">
        <f t="shared" si="2"/>
        <v>120.46062992125984</v>
      </c>
      <c r="P15" s="10"/>
    </row>
    <row r="16" spans="1:133">
      <c r="A16" s="12"/>
      <c r="B16" s="23">
        <v>331.5</v>
      </c>
      <c r="C16" s="19" t="s">
        <v>85</v>
      </c>
      <c r="D16" s="43">
        <v>20320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20320</v>
      </c>
      <c r="O16" s="44">
        <f t="shared" si="2"/>
        <v>40</v>
      </c>
      <c r="P16" s="9"/>
    </row>
    <row r="17" spans="1:16">
      <c r="A17" s="12"/>
      <c r="B17" s="23">
        <v>334.5</v>
      </c>
      <c r="C17" s="19" t="s">
        <v>86</v>
      </c>
      <c r="D17" s="43">
        <v>1307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1307</v>
      </c>
      <c r="O17" s="44">
        <f t="shared" si="2"/>
        <v>2.5728346456692912</v>
      </c>
      <c r="P17" s="9"/>
    </row>
    <row r="18" spans="1:16">
      <c r="A18" s="12"/>
      <c r="B18" s="23">
        <v>335.12</v>
      </c>
      <c r="C18" s="19" t="s">
        <v>67</v>
      </c>
      <c r="D18" s="43">
        <v>17094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17094</v>
      </c>
      <c r="O18" s="44">
        <f t="shared" si="2"/>
        <v>33.6496062992126</v>
      </c>
      <c r="P18" s="9"/>
    </row>
    <row r="19" spans="1:16">
      <c r="A19" s="12"/>
      <c r="B19" s="23">
        <v>335.14</v>
      </c>
      <c r="C19" s="19" t="s">
        <v>94</v>
      </c>
      <c r="D19" s="43">
        <v>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</v>
      </c>
      <c r="O19" s="44">
        <f t="shared" si="2"/>
        <v>1.7716535433070866E-2</v>
      </c>
      <c r="P19" s="9"/>
    </row>
    <row r="20" spans="1:16">
      <c r="A20" s="12"/>
      <c r="B20" s="23">
        <v>335.15</v>
      </c>
      <c r="C20" s="19" t="s">
        <v>68</v>
      </c>
      <c r="D20" s="43">
        <v>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84</v>
      </c>
      <c r="O20" s="44">
        <f t="shared" si="2"/>
        <v>0.16535433070866143</v>
      </c>
      <c r="P20" s="9"/>
    </row>
    <row r="21" spans="1:16">
      <c r="A21" s="12"/>
      <c r="B21" s="23">
        <v>335.18</v>
      </c>
      <c r="C21" s="19" t="s">
        <v>69</v>
      </c>
      <c r="D21" s="43">
        <v>22380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22380</v>
      </c>
      <c r="O21" s="44">
        <f t="shared" si="2"/>
        <v>44.055118110236222</v>
      </c>
      <c r="P21" s="9"/>
    </row>
    <row r="22" spans="1:16" ht="15.75">
      <c r="A22" s="27" t="s">
        <v>25</v>
      </c>
      <c r="B22" s="28"/>
      <c r="C22" s="29"/>
      <c r="D22" s="30">
        <f t="shared" ref="D22:M22" si="5">SUM(D23:D25)</f>
        <v>4823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469535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474358</v>
      </c>
      <c r="O22" s="42">
        <f t="shared" si="2"/>
        <v>933.77559055118115</v>
      </c>
      <c r="P22" s="10"/>
    </row>
    <row r="23" spans="1:16">
      <c r="A23" s="12"/>
      <c r="B23" s="23">
        <v>343.3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390818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390818</v>
      </c>
      <c r="O23" s="44">
        <f t="shared" si="2"/>
        <v>769.32677165354335</v>
      </c>
      <c r="P23" s="9"/>
    </row>
    <row r="24" spans="1:16">
      <c r="A24" s="12"/>
      <c r="B24" s="23">
        <v>343.4</v>
      </c>
      <c r="C24" s="19" t="s">
        <v>44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78717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78717</v>
      </c>
      <c r="O24" s="44">
        <f t="shared" si="2"/>
        <v>154.95472440944883</v>
      </c>
      <c r="P24" s="9"/>
    </row>
    <row r="25" spans="1:16">
      <c r="A25" s="12"/>
      <c r="B25" s="23">
        <v>347.2</v>
      </c>
      <c r="C25" s="19" t="s">
        <v>71</v>
      </c>
      <c r="D25" s="43">
        <v>4823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4823</v>
      </c>
      <c r="O25" s="44">
        <f t="shared" si="2"/>
        <v>9.4940944881889759</v>
      </c>
      <c r="P25" s="9"/>
    </row>
    <row r="26" spans="1:16" ht="15.75">
      <c r="A26" s="27" t="s">
        <v>50</v>
      </c>
      <c r="B26" s="28"/>
      <c r="C26" s="29"/>
      <c r="D26" s="30">
        <f t="shared" ref="D26:M26" si="6">SUM(D27:D27)</f>
        <v>733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733</v>
      </c>
      <c r="O26" s="42">
        <f t="shared" si="2"/>
        <v>1.4429133858267718</v>
      </c>
      <c r="P26" s="10"/>
    </row>
    <row r="27" spans="1:16">
      <c r="A27" s="45"/>
      <c r="B27" s="46">
        <v>354</v>
      </c>
      <c r="C27" s="47" t="s">
        <v>79</v>
      </c>
      <c r="D27" s="43">
        <v>733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733</v>
      </c>
      <c r="O27" s="44">
        <f t="shared" si="2"/>
        <v>1.4429133858267718</v>
      </c>
      <c r="P27" s="9"/>
    </row>
    <row r="28" spans="1:16" ht="15.75">
      <c r="A28" s="27" t="s">
        <v>2</v>
      </c>
      <c r="B28" s="28"/>
      <c r="C28" s="29"/>
      <c r="D28" s="30">
        <f t="shared" ref="D28:M28" si="7">SUM(D29:D32)</f>
        <v>21321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3563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24884</v>
      </c>
      <c r="O28" s="42">
        <f t="shared" si="2"/>
        <v>48.984251968503933</v>
      </c>
      <c r="P28" s="10"/>
    </row>
    <row r="29" spans="1:16">
      <c r="A29" s="12"/>
      <c r="B29" s="23">
        <v>361.1</v>
      </c>
      <c r="C29" s="19" t="s">
        <v>32</v>
      </c>
      <c r="D29" s="43">
        <v>6735</v>
      </c>
      <c r="E29" s="43">
        <v>0</v>
      </c>
      <c r="F29" s="43">
        <v>0</v>
      </c>
      <c r="G29" s="43">
        <v>0</v>
      </c>
      <c r="H29" s="43">
        <v>0</v>
      </c>
      <c r="I29" s="43">
        <v>3014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9749</v>
      </c>
      <c r="O29" s="44">
        <f t="shared" si="2"/>
        <v>19.190944881889763</v>
      </c>
      <c r="P29" s="9"/>
    </row>
    <row r="30" spans="1:16">
      <c r="A30" s="12"/>
      <c r="B30" s="23">
        <v>362</v>
      </c>
      <c r="C30" s="19" t="s">
        <v>90</v>
      </c>
      <c r="D30" s="43">
        <v>7501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7501</v>
      </c>
      <c r="O30" s="44">
        <f t="shared" si="2"/>
        <v>14.765748031496063</v>
      </c>
      <c r="P30" s="9"/>
    </row>
    <row r="31" spans="1:16">
      <c r="A31" s="12"/>
      <c r="B31" s="23">
        <v>366</v>
      </c>
      <c r="C31" s="19" t="s">
        <v>52</v>
      </c>
      <c r="D31" s="43">
        <v>2000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2000</v>
      </c>
      <c r="O31" s="44">
        <f t="shared" si="2"/>
        <v>3.9370078740157481</v>
      </c>
      <c r="P31" s="9"/>
    </row>
    <row r="32" spans="1:16" ht="15.75" thickBot="1">
      <c r="A32" s="12"/>
      <c r="B32" s="23">
        <v>369.9</v>
      </c>
      <c r="C32" s="19" t="s">
        <v>33</v>
      </c>
      <c r="D32" s="43">
        <v>5085</v>
      </c>
      <c r="E32" s="43">
        <v>0</v>
      </c>
      <c r="F32" s="43">
        <v>0</v>
      </c>
      <c r="G32" s="43">
        <v>0</v>
      </c>
      <c r="H32" s="43">
        <v>0</v>
      </c>
      <c r="I32" s="43">
        <v>549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5634</v>
      </c>
      <c r="O32" s="44">
        <f t="shared" si="2"/>
        <v>11.090551181102363</v>
      </c>
      <c r="P32" s="9"/>
    </row>
    <row r="33" spans="1:119" ht="16.5" thickBot="1">
      <c r="A33" s="13" t="s">
        <v>30</v>
      </c>
      <c r="B33" s="21"/>
      <c r="C33" s="20"/>
      <c r="D33" s="14">
        <f>SUM(D5,D11,D15,D22,D26,D28)</f>
        <v>439461</v>
      </c>
      <c r="E33" s="14">
        <f t="shared" ref="E33:M33" si="8">SUM(E5,E11,E15,E22,E26,E28)</f>
        <v>0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473098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1"/>
        <v>912559</v>
      </c>
      <c r="O33" s="36">
        <f t="shared" si="2"/>
        <v>1796.3759842519685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5" t="s">
        <v>95</v>
      </c>
      <c r="M35" s="115"/>
      <c r="N35" s="115"/>
      <c r="O35" s="40">
        <v>508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54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251613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4" si="1">SUM(D5:M5)</f>
        <v>251613</v>
      </c>
      <c r="O5" s="31">
        <f t="shared" ref="O5:O34" si="2">(N5/O$36)</f>
        <v>499.23214285714283</v>
      </c>
      <c r="P5" s="6"/>
    </row>
    <row r="6" spans="1:133">
      <c r="A6" s="12"/>
      <c r="B6" s="23">
        <v>311</v>
      </c>
      <c r="C6" s="19" t="s">
        <v>1</v>
      </c>
      <c r="D6" s="43">
        <v>138533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138533</v>
      </c>
      <c r="O6" s="44">
        <f t="shared" si="2"/>
        <v>274.86706349206349</v>
      </c>
      <c r="P6" s="9"/>
    </row>
    <row r="7" spans="1:133">
      <c r="A7" s="12"/>
      <c r="B7" s="23">
        <v>312.10000000000002</v>
      </c>
      <c r="C7" s="19" t="s">
        <v>9</v>
      </c>
      <c r="D7" s="43">
        <v>12669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12669</v>
      </c>
      <c r="O7" s="44">
        <f t="shared" si="2"/>
        <v>25.136904761904763</v>
      </c>
      <c r="P7" s="9"/>
    </row>
    <row r="8" spans="1:133">
      <c r="A8" s="12"/>
      <c r="B8" s="23">
        <v>312.60000000000002</v>
      </c>
      <c r="C8" s="19" t="s">
        <v>10</v>
      </c>
      <c r="D8" s="43">
        <v>47377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47377</v>
      </c>
      <c r="O8" s="44">
        <f t="shared" si="2"/>
        <v>94.001984126984127</v>
      </c>
      <c r="P8" s="9"/>
    </row>
    <row r="9" spans="1:133">
      <c r="A9" s="12"/>
      <c r="B9" s="23">
        <v>314.10000000000002</v>
      </c>
      <c r="C9" s="19" t="s">
        <v>11</v>
      </c>
      <c r="D9" s="43">
        <v>35524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35524</v>
      </c>
      <c r="O9" s="44">
        <f t="shared" si="2"/>
        <v>70.484126984126988</v>
      </c>
      <c r="P9" s="9"/>
    </row>
    <row r="10" spans="1:133">
      <c r="A10" s="12"/>
      <c r="B10" s="23">
        <v>315</v>
      </c>
      <c r="C10" s="19" t="s">
        <v>66</v>
      </c>
      <c r="D10" s="43">
        <v>17510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17510</v>
      </c>
      <c r="O10" s="44">
        <f t="shared" si="2"/>
        <v>34.742063492063494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109389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109389</v>
      </c>
      <c r="O11" s="42">
        <f t="shared" si="2"/>
        <v>217.04166666666666</v>
      </c>
      <c r="P11" s="10"/>
    </row>
    <row r="12" spans="1:133">
      <c r="A12" s="12"/>
      <c r="B12" s="23">
        <v>323.10000000000002</v>
      </c>
      <c r="C12" s="19" t="s">
        <v>14</v>
      </c>
      <c r="D12" s="43">
        <v>44489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44489</v>
      </c>
      <c r="O12" s="44">
        <f t="shared" si="2"/>
        <v>88.271825396825392</v>
      </c>
      <c r="P12" s="9"/>
    </row>
    <row r="13" spans="1:133">
      <c r="A13" s="12"/>
      <c r="B13" s="23">
        <v>325.2</v>
      </c>
      <c r="C13" s="19" t="s">
        <v>84</v>
      </c>
      <c r="D13" s="43">
        <v>53931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53931</v>
      </c>
      <c r="O13" s="44">
        <f t="shared" si="2"/>
        <v>107.00595238095238</v>
      </c>
      <c r="P13" s="9"/>
    </row>
    <row r="14" spans="1:133">
      <c r="A14" s="12"/>
      <c r="B14" s="23">
        <v>329</v>
      </c>
      <c r="C14" s="19" t="s">
        <v>47</v>
      </c>
      <c r="D14" s="43">
        <v>10969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10969</v>
      </c>
      <c r="O14" s="44">
        <f t="shared" si="2"/>
        <v>21.763888888888889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SUM(D16:D20)</f>
        <v>90948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196320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287268</v>
      </c>
      <c r="O15" s="42">
        <f t="shared" si="2"/>
        <v>569.97619047619048</v>
      </c>
      <c r="P15" s="10"/>
    </row>
    <row r="16" spans="1:133">
      <c r="A16" s="12"/>
      <c r="B16" s="23">
        <v>334.31</v>
      </c>
      <c r="C16" s="19" t="s">
        <v>89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196320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196320</v>
      </c>
      <c r="O16" s="44">
        <f t="shared" si="2"/>
        <v>389.52380952380952</v>
      </c>
      <c r="P16" s="9"/>
    </row>
    <row r="17" spans="1:16">
      <c r="A17" s="12"/>
      <c r="B17" s="23">
        <v>334.7</v>
      </c>
      <c r="C17" s="19" t="s">
        <v>63</v>
      </c>
      <c r="D17" s="43">
        <v>49494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49494</v>
      </c>
      <c r="O17" s="44">
        <f t="shared" si="2"/>
        <v>98.202380952380949</v>
      </c>
      <c r="P17" s="9"/>
    </row>
    <row r="18" spans="1:16">
      <c r="A18" s="12"/>
      <c r="B18" s="23">
        <v>335.12</v>
      </c>
      <c r="C18" s="19" t="s">
        <v>67</v>
      </c>
      <c r="D18" s="43">
        <v>16962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16962</v>
      </c>
      <c r="O18" s="44">
        <f t="shared" si="2"/>
        <v>33.654761904761905</v>
      </c>
      <c r="P18" s="9"/>
    </row>
    <row r="19" spans="1:16">
      <c r="A19" s="12"/>
      <c r="B19" s="23">
        <v>335.15</v>
      </c>
      <c r="C19" s="19" t="s">
        <v>68</v>
      </c>
      <c r="D19" s="43">
        <v>468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468</v>
      </c>
      <c r="O19" s="44">
        <f t="shared" si="2"/>
        <v>0.9285714285714286</v>
      </c>
      <c r="P19" s="9"/>
    </row>
    <row r="20" spans="1:16">
      <c r="A20" s="12"/>
      <c r="B20" s="23">
        <v>335.18</v>
      </c>
      <c r="C20" s="19" t="s">
        <v>69</v>
      </c>
      <c r="D20" s="43">
        <v>24024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24024</v>
      </c>
      <c r="O20" s="44">
        <f t="shared" si="2"/>
        <v>47.666666666666664</v>
      </c>
      <c r="P20" s="9"/>
    </row>
    <row r="21" spans="1:16" ht="15.75">
      <c r="A21" s="27" t="s">
        <v>25</v>
      </c>
      <c r="B21" s="28"/>
      <c r="C21" s="29"/>
      <c r="D21" s="30">
        <f t="shared" ref="D21:M21" si="5">SUM(D22:D24)</f>
        <v>5357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454820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460177</v>
      </c>
      <c r="O21" s="42">
        <f t="shared" si="2"/>
        <v>913.04960317460313</v>
      </c>
      <c r="P21" s="10"/>
    </row>
    <row r="22" spans="1:16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371526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371526</v>
      </c>
      <c r="O22" s="44">
        <f t="shared" si="2"/>
        <v>737.15476190476193</v>
      </c>
      <c r="P22" s="9"/>
    </row>
    <row r="23" spans="1:16">
      <c r="A23" s="12"/>
      <c r="B23" s="23">
        <v>343.4</v>
      </c>
      <c r="C23" s="19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83294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83294</v>
      </c>
      <c r="O23" s="44">
        <f t="shared" si="2"/>
        <v>165.26587301587301</v>
      </c>
      <c r="P23" s="9"/>
    </row>
    <row r="24" spans="1:16">
      <c r="A24" s="12"/>
      <c r="B24" s="23">
        <v>347.2</v>
      </c>
      <c r="C24" s="19" t="s">
        <v>71</v>
      </c>
      <c r="D24" s="43">
        <v>5357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5357</v>
      </c>
      <c r="O24" s="44">
        <f t="shared" si="2"/>
        <v>10.628968253968255</v>
      </c>
      <c r="P24" s="9"/>
    </row>
    <row r="25" spans="1:16" ht="15.75">
      <c r="A25" s="27" t="s">
        <v>50</v>
      </c>
      <c r="B25" s="28"/>
      <c r="C25" s="29"/>
      <c r="D25" s="30">
        <f t="shared" ref="D25:M25" si="6">SUM(D26:D26)</f>
        <v>20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20</v>
      </c>
      <c r="O25" s="42">
        <f t="shared" si="2"/>
        <v>3.968253968253968E-2</v>
      </c>
      <c r="P25" s="10"/>
    </row>
    <row r="26" spans="1:16">
      <c r="A26" s="45"/>
      <c r="B26" s="46">
        <v>351.1</v>
      </c>
      <c r="C26" s="47" t="s">
        <v>51</v>
      </c>
      <c r="D26" s="43">
        <v>20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20</v>
      </c>
      <c r="O26" s="44">
        <f t="shared" si="2"/>
        <v>3.968253968253968E-2</v>
      </c>
      <c r="P26" s="9"/>
    </row>
    <row r="27" spans="1:16" ht="15.75">
      <c r="A27" s="27" t="s">
        <v>2</v>
      </c>
      <c r="B27" s="28"/>
      <c r="C27" s="29"/>
      <c r="D27" s="30">
        <f t="shared" ref="D27:M27" si="7">SUM(D28:D31)</f>
        <v>27159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1694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28853</v>
      </c>
      <c r="O27" s="42">
        <f t="shared" si="2"/>
        <v>57.248015873015873</v>
      </c>
      <c r="P27" s="10"/>
    </row>
    <row r="28" spans="1:16">
      <c r="A28" s="12"/>
      <c r="B28" s="23">
        <v>361.1</v>
      </c>
      <c r="C28" s="19" t="s">
        <v>32</v>
      </c>
      <c r="D28" s="43">
        <v>5364</v>
      </c>
      <c r="E28" s="43">
        <v>0</v>
      </c>
      <c r="F28" s="43">
        <v>0</v>
      </c>
      <c r="G28" s="43">
        <v>0</v>
      </c>
      <c r="H28" s="43">
        <v>0</v>
      </c>
      <c r="I28" s="43">
        <v>1516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6880</v>
      </c>
      <c r="O28" s="44">
        <f t="shared" si="2"/>
        <v>13.65079365079365</v>
      </c>
      <c r="P28" s="9"/>
    </row>
    <row r="29" spans="1:16">
      <c r="A29" s="12"/>
      <c r="B29" s="23">
        <v>362</v>
      </c>
      <c r="C29" s="19" t="s">
        <v>90</v>
      </c>
      <c r="D29" s="43">
        <v>13127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13127</v>
      </c>
      <c r="O29" s="44">
        <f t="shared" si="2"/>
        <v>26.045634920634921</v>
      </c>
      <c r="P29" s="9"/>
    </row>
    <row r="30" spans="1:16">
      <c r="A30" s="12"/>
      <c r="B30" s="23">
        <v>366</v>
      </c>
      <c r="C30" s="19" t="s">
        <v>52</v>
      </c>
      <c r="D30" s="43">
        <v>5000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5000</v>
      </c>
      <c r="O30" s="44">
        <f t="shared" si="2"/>
        <v>9.9206349206349209</v>
      </c>
      <c r="P30" s="9"/>
    </row>
    <row r="31" spans="1:16">
      <c r="A31" s="12"/>
      <c r="B31" s="23">
        <v>369.9</v>
      </c>
      <c r="C31" s="19" t="s">
        <v>33</v>
      </c>
      <c r="D31" s="43">
        <v>3668</v>
      </c>
      <c r="E31" s="43">
        <v>0</v>
      </c>
      <c r="F31" s="43">
        <v>0</v>
      </c>
      <c r="G31" s="43">
        <v>0</v>
      </c>
      <c r="H31" s="43">
        <v>0</v>
      </c>
      <c r="I31" s="43">
        <v>178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3846</v>
      </c>
      <c r="O31" s="44">
        <f t="shared" si="2"/>
        <v>7.6309523809523814</v>
      </c>
      <c r="P31" s="9"/>
    </row>
    <row r="32" spans="1:16" ht="15.75">
      <c r="A32" s="27" t="s">
        <v>57</v>
      </c>
      <c r="B32" s="28"/>
      <c r="C32" s="29"/>
      <c r="D32" s="30">
        <f t="shared" ref="D32:M32" si="8">SUM(D33:D33)</f>
        <v>2810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1"/>
        <v>2810</v>
      </c>
      <c r="O32" s="42">
        <f t="shared" si="2"/>
        <v>5.5753968253968251</v>
      </c>
      <c r="P32" s="9"/>
    </row>
    <row r="33" spans="1:119" ht="15.75" thickBot="1">
      <c r="A33" s="12"/>
      <c r="B33" s="23">
        <v>388.1</v>
      </c>
      <c r="C33" s="19" t="s">
        <v>91</v>
      </c>
      <c r="D33" s="43">
        <v>2810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2810</v>
      </c>
      <c r="O33" s="44">
        <f t="shared" si="2"/>
        <v>5.5753968253968251</v>
      </c>
      <c r="P33" s="9"/>
    </row>
    <row r="34" spans="1:119" ht="16.5" thickBot="1">
      <c r="A34" s="13" t="s">
        <v>30</v>
      </c>
      <c r="B34" s="21"/>
      <c r="C34" s="20"/>
      <c r="D34" s="14">
        <f t="shared" ref="D34:M34" si="9">SUM(D5,D11,D15,D21,D25,D27,D32)</f>
        <v>487296</v>
      </c>
      <c r="E34" s="14">
        <f t="shared" si="9"/>
        <v>0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652834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1"/>
        <v>1140130</v>
      </c>
      <c r="O34" s="36">
        <f t="shared" si="2"/>
        <v>2262.1626984126983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92</v>
      </c>
      <c r="M36" s="115"/>
      <c r="N36" s="115"/>
      <c r="O36" s="40">
        <v>504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54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234516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234516</v>
      </c>
      <c r="O5" s="31">
        <f t="shared" ref="O5:O32" si="2">(N5/O$34)</f>
        <v>467.1633466135458</v>
      </c>
      <c r="P5" s="6"/>
    </row>
    <row r="6" spans="1:133">
      <c r="A6" s="12"/>
      <c r="B6" s="23">
        <v>311</v>
      </c>
      <c r="C6" s="19" t="s">
        <v>1</v>
      </c>
      <c r="D6" s="43">
        <v>137541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137541</v>
      </c>
      <c r="O6" s="44">
        <f t="shared" si="2"/>
        <v>273.98605577689244</v>
      </c>
      <c r="P6" s="9"/>
    </row>
    <row r="7" spans="1:133">
      <c r="A7" s="12"/>
      <c r="B7" s="23">
        <v>312.10000000000002</v>
      </c>
      <c r="C7" s="19" t="s">
        <v>9</v>
      </c>
      <c r="D7" s="43">
        <v>7975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7975</v>
      </c>
      <c r="O7" s="44">
        <f t="shared" si="2"/>
        <v>15.886454183266933</v>
      </c>
      <c r="P7" s="9"/>
    </row>
    <row r="8" spans="1:133">
      <c r="A8" s="12"/>
      <c r="B8" s="23">
        <v>312.60000000000002</v>
      </c>
      <c r="C8" s="19" t="s">
        <v>10</v>
      </c>
      <c r="D8" s="43">
        <v>41071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41071</v>
      </c>
      <c r="O8" s="44">
        <f t="shared" si="2"/>
        <v>81.814741035856571</v>
      </c>
      <c r="P8" s="9"/>
    </row>
    <row r="9" spans="1:133">
      <c r="A9" s="12"/>
      <c r="B9" s="23">
        <v>314.10000000000002</v>
      </c>
      <c r="C9" s="19" t="s">
        <v>11</v>
      </c>
      <c r="D9" s="43">
        <v>32564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32564</v>
      </c>
      <c r="O9" s="44">
        <f t="shared" si="2"/>
        <v>64.86852589641434</v>
      </c>
      <c r="P9" s="9"/>
    </row>
    <row r="10" spans="1:133">
      <c r="A10" s="12"/>
      <c r="B10" s="23">
        <v>315</v>
      </c>
      <c r="C10" s="19" t="s">
        <v>66</v>
      </c>
      <c r="D10" s="43">
        <v>15365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15365</v>
      </c>
      <c r="O10" s="44">
        <f t="shared" si="2"/>
        <v>30.607569721115539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87080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87080</v>
      </c>
      <c r="O11" s="42">
        <f t="shared" si="2"/>
        <v>173.46613545816734</v>
      </c>
      <c r="P11" s="10"/>
    </row>
    <row r="12" spans="1:133">
      <c r="A12" s="12"/>
      <c r="B12" s="23">
        <v>323.10000000000002</v>
      </c>
      <c r="C12" s="19" t="s">
        <v>14</v>
      </c>
      <c r="D12" s="43">
        <v>41827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41827</v>
      </c>
      <c r="O12" s="44">
        <f t="shared" si="2"/>
        <v>83.320717131474098</v>
      </c>
      <c r="P12" s="9"/>
    </row>
    <row r="13" spans="1:133">
      <c r="A13" s="12"/>
      <c r="B13" s="23">
        <v>325.2</v>
      </c>
      <c r="C13" s="19" t="s">
        <v>84</v>
      </c>
      <c r="D13" s="43">
        <v>40622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40622</v>
      </c>
      <c r="O13" s="44">
        <f t="shared" si="2"/>
        <v>80.920318725099605</v>
      </c>
      <c r="P13" s="9"/>
    </row>
    <row r="14" spans="1:133">
      <c r="A14" s="12"/>
      <c r="B14" s="23">
        <v>329</v>
      </c>
      <c r="C14" s="19" t="s">
        <v>47</v>
      </c>
      <c r="D14" s="43">
        <v>4631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4631</v>
      </c>
      <c r="O14" s="44">
        <f t="shared" si="2"/>
        <v>9.2250996015936249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SUM(D16:D21)</f>
        <v>177283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407530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584813</v>
      </c>
      <c r="O15" s="42">
        <f t="shared" si="2"/>
        <v>1164.9661354581674</v>
      </c>
      <c r="P15" s="10"/>
    </row>
    <row r="16" spans="1:133">
      <c r="A16" s="12"/>
      <c r="B16" s="23">
        <v>331.31</v>
      </c>
      <c r="C16" s="19" t="s">
        <v>17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407530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407530</v>
      </c>
      <c r="O16" s="44">
        <f t="shared" si="2"/>
        <v>811.81274900398409</v>
      </c>
      <c r="P16" s="9"/>
    </row>
    <row r="17" spans="1:119">
      <c r="A17" s="12"/>
      <c r="B17" s="23">
        <v>331.5</v>
      </c>
      <c r="C17" s="19" t="s">
        <v>85</v>
      </c>
      <c r="D17" s="43">
        <v>127245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127245</v>
      </c>
      <c r="O17" s="44">
        <f t="shared" si="2"/>
        <v>253.47609561752989</v>
      </c>
      <c r="P17" s="9"/>
    </row>
    <row r="18" spans="1:119">
      <c r="A18" s="12"/>
      <c r="B18" s="23">
        <v>334.5</v>
      </c>
      <c r="C18" s="19" t="s">
        <v>86</v>
      </c>
      <c r="D18" s="43">
        <v>12454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12454</v>
      </c>
      <c r="O18" s="44">
        <f t="shared" si="2"/>
        <v>24.808764940239044</v>
      </c>
      <c r="P18" s="9"/>
    </row>
    <row r="19" spans="1:119">
      <c r="A19" s="12"/>
      <c r="B19" s="23">
        <v>335.12</v>
      </c>
      <c r="C19" s="19" t="s">
        <v>67</v>
      </c>
      <c r="D19" s="43">
        <v>16741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16741</v>
      </c>
      <c r="O19" s="44">
        <f t="shared" si="2"/>
        <v>33.348605577689241</v>
      </c>
      <c r="P19" s="9"/>
    </row>
    <row r="20" spans="1:119">
      <c r="A20" s="12"/>
      <c r="B20" s="23">
        <v>335.15</v>
      </c>
      <c r="C20" s="19" t="s">
        <v>68</v>
      </c>
      <c r="D20" s="43">
        <v>370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370</v>
      </c>
      <c r="O20" s="44">
        <f t="shared" si="2"/>
        <v>0.73705179282868527</v>
      </c>
      <c r="P20" s="9"/>
    </row>
    <row r="21" spans="1:119">
      <c r="A21" s="12"/>
      <c r="B21" s="23">
        <v>335.18</v>
      </c>
      <c r="C21" s="19" t="s">
        <v>69</v>
      </c>
      <c r="D21" s="43">
        <v>20473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20473</v>
      </c>
      <c r="O21" s="44">
        <f t="shared" si="2"/>
        <v>40.782868525896411</v>
      </c>
      <c r="P21" s="9"/>
    </row>
    <row r="22" spans="1:119" ht="15.75">
      <c r="A22" s="27" t="s">
        <v>25</v>
      </c>
      <c r="B22" s="28"/>
      <c r="C22" s="29"/>
      <c r="D22" s="30">
        <f t="shared" ref="D22:M22" si="5">SUM(D23:D27)</f>
        <v>4823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391482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396305</v>
      </c>
      <c r="O22" s="42">
        <f t="shared" si="2"/>
        <v>789.45219123505979</v>
      </c>
      <c r="P22" s="10"/>
    </row>
    <row r="23" spans="1:119">
      <c r="A23" s="12"/>
      <c r="B23" s="23">
        <v>341.9</v>
      </c>
      <c r="C23" s="19" t="s">
        <v>78</v>
      </c>
      <c r="D23" s="43">
        <v>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</v>
      </c>
      <c r="O23" s="44">
        <f t="shared" si="2"/>
        <v>1.3944223107569721E-2</v>
      </c>
      <c r="P23" s="9"/>
    </row>
    <row r="24" spans="1:119">
      <c r="A24" s="12"/>
      <c r="B24" s="23">
        <v>342.9</v>
      </c>
      <c r="C24" s="19" t="s">
        <v>70</v>
      </c>
      <c r="D24" s="43">
        <v>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80</v>
      </c>
      <c r="O24" s="44">
        <f t="shared" si="2"/>
        <v>0.15936254980079681</v>
      </c>
      <c r="P24" s="9"/>
    </row>
    <row r="25" spans="1:119">
      <c r="A25" s="12"/>
      <c r="B25" s="23">
        <v>343.3</v>
      </c>
      <c r="C25" s="19" t="s">
        <v>28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319280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319280</v>
      </c>
      <c r="O25" s="44">
        <f t="shared" si="2"/>
        <v>636.01593625498003</v>
      </c>
      <c r="P25" s="9"/>
    </row>
    <row r="26" spans="1:119">
      <c r="A26" s="12"/>
      <c r="B26" s="23">
        <v>343.4</v>
      </c>
      <c r="C26" s="19" t="s">
        <v>44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72202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72202</v>
      </c>
      <c r="O26" s="44">
        <f t="shared" si="2"/>
        <v>143.82868525896416</v>
      </c>
      <c r="P26" s="9"/>
    </row>
    <row r="27" spans="1:119">
      <c r="A27" s="12"/>
      <c r="B27" s="23">
        <v>347.2</v>
      </c>
      <c r="C27" s="19" t="s">
        <v>71</v>
      </c>
      <c r="D27" s="43">
        <v>4736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4736</v>
      </c>
      <c r="O27" s="44">
        <f t="shared" si="2"/>
        <v>9.4342629482071718</v>
      </c>
      <c r="P27" s="9"/>
    </row>
    <row r="28" spans="1:119" ht="15.75">
      <c r="A28" s="27" t="s">
        <v>2</v>
      </c>
      <c r="B28" s="28"/>
      <c r="C28" s="29"/>
      <c r="D28" s="30">
        <f t="shared" ref="D28:M28" si="6">SUM(D29:D31)</f>
        <v>22332</v>
      </c>
      <c r="E28" s="30">
        <f t="shared" si="6"/>
        <v>0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18087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1"/>
        <v>40419</v>
      </c>
      <c r="O28" s="42">
        <f t="shared" si="2"/>
        <v>80.515936254980076</v>
      </c>
      <c r="P28" s="10"/>
    </row>
    <row r="29" spans="1:119">
      <c r="A29" s="12"/>
      <c r="B29" s="23">
        <v>361.1</v>
      </c>
      <c r="C29" s="19" t="s">
        <v>32</v>
      </c>
      <c r="D29" s="43">
        <v>3064</v>
      </c>
      <c r="E29" s="43">
        <v>0</v>
      </c>
      <c r="F29" s="43">
        <v>0</v>
      </c>
      <c r="G29" s="43">
        <v>0</v>
      </c>
      <c r="H29" s="43">
        <v>0</v>
      </c>
      <c r="I29" s="43">
        <v>1099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4163</v>
      </c>
      <c r="O29" s="44">
        <f t="shared" si="2"/>
        <v>8.2928286852589643</v>
      </c>
      <c r="P29" s="9"/>
    </row>
    <row r="30" spans="1:119">
      <c r="A30" s="12"/>
      <c r="B30" s="23">
        <v>366</v>
      </c>
      <c r="C30" s="19" t="s">
        <v>52</v>
      </c>
      <c r="D30" s="43">
        <v>6614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6614</v>
      </c>
      <c r="O30" s="44">
        <f t="shared" si="2"/>
        <v>13.175298804780876</v>
      </c>
      <c r="P30" s="9"/>
    </row>
    <row r="31" spans="1:119" ht="15.75" thickBot="1">
      <c r="A31" s="12"/>
      <c r="B31" s="23">
        <v>369.9</v>
      </c>
      <c r="C31" s="19" t="s">
        <v>33</v>
      </c>
      <c r="D31" s="43">
        <v>12654</v>
      </c>
      <c r="E31" s="43">
        <v>0</v>
      </c>
      <c r="F31" s="43">
        <v>0</v>
      </c>
      <c r="G31" s="43">
        <v>0</v>
      </c>
      <c r="H31" s="43">
        <v>0</v>
      </c>
      <c r="I31" s="43">
        <v>16988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29642</v>
      </c>
      <c r="O31" s="44">
        <f t="shared" si="2"/>
        <v>59.047808764940243</v>
      </c>
      <c r="P31" s="9"/>
    </row>
    <row r="32" spans="1:119" ht="16.5" thickBot="1">
      <c r="A32" s="13" t="s">
        <v>30</v>
      </c>
      <c r="B32" s="21"/>
      <c r="C32" s="20"/>
      <c r="D32" s="14">
        <f>SUM(D5,D11,D15,D22,D28)</f>
        <v>526034</v>
      </c>
      <c r="E32" s="14">
        <f t="shared" ref="E32:M32" si="7">SUM(E5,E11,E15,E22,E28)</f>
        <v>0</v>
      </c>
      <c r="F32" s="14">
        <f t="shared" si="7"/>
        <v>0</v>
      </c>
      <c r="G32" s="14">
        <f t="shared" si="7"/>
        <v>0</v>
      </c>
      <c r="H32" s="14">
        <f t="shared" si="7"/>
        <v>0</v>
      </c>
      <c r="I32" s="14">
        <f t="shared" si="7"/>
        <v>817099</v>
      </c>
      <c r="J32" s="14">
        <f t="shared" si="7"/>
        <v>0</v>
      </c>
      <c r="K32" s="14">
        <f t="shared" si="7"/>
        <v>0</v>
      </c>
      <c r="L32" s="14">
        <f t="shared" si="7"/>
        <v>0</v>
      </c>
      <c r="M32" s="14">
        <f t="shared" si="7"/>
        <v>0</v>
      </c>
      <c r="N32" s="14">
        <f t="shared" si="1"/>
        <v>1343133</v>
      </c>
      <c r="O32" s="36">
        <f t="shared" si="2"/>
        <v>2675.5637450199201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87</v>
      </c>
      <c r="M34" s="115"/>
      <c r="N34" s="115"/>
      <c r="O34" s="40">
        <v>502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54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230608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230608</v>
      </c>
      <c r="O5" s="31">
        <f t="shared" ref="O5:O28" si="2">(N5/O$30)</f>
        <v>455.7470355731225</v>
      </c>
      <c r="P5" s="6"/>
    </row>
    <row r="6" spans="1:133">
      <c r="A6" s="12"/>
      <c r="B6" s="23">
        <v>311</v>
      </c>
      <c r="C6" s="19" t="s">
        <v>1</v>
      </c>
      <c r="D6" s="43">
        <v>137806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137806</v>
      </c>
      <c r="O6" s="44">
        <f t="shared" si="2"/>
        <v>272.34387351778656</v>
      </c>
      <c r="P6" s="9"/>
    </row>
    <row r="7" spans="1:133">
      <c r="A7" s="12"/>
      <c r="B7" s="23">
        <v>312.10000000000002</v>
      </c>
      <c r="C7" s="19" t="s">
        <v>9</v>
      </c>
      <c r="D7" s="43">
        <v>7703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7703</v>
      </c>
      <c r="O7" s="44">
        <f t="shared" si="2"/>
        <v>15.223320158102768</v>
      </c>
      <c r="P7" s="9"/>
    </row>
    <row r="8" spans="1:133">
      <c r="A8" s="12"/>
      <c r="B8" s="23">
        <v>312.60000000000002</v>
      </c>
      <c r="C8" s="19" t="s">
        <v>10</v>
      </c>
      <c r="D8" s="43">
        <v>39140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39140</v>
      </c>
      <c r="O8" s="44">
        <f t="shared" si="2"/>
        <v>77.351778656126484</v>
      </c>
      <c r="P8" s="9"/>
    </row>
    <row r="9" spans="1:133">
      <c r="A9" s="12"/>
      <c r="B9" s="23">
        <v>314.10000000000002</v>
      </c>
      <c r="C9" s="19" t="s">
        <v>11</v>
      </c>
      <c r="D9" s="43">
        <v>29924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29924</v>
      </c>
      <c r="O9" s="44">
        <f t="shared" si="2"/>
        <v>59.138339920948617</v>
      </c>
      <c r="P9" s="9"/>
    </row>
    <row r="10" spans="1:133">
      <c r="A10" s="12"/>
      <c r="B10" s="23">
        <v>315</v>
      </c>
      <c r="C10" s="19" t="s">
        <v>66</v>
      </c>
      <c r="D10" s="43">
        <v>16035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16035</v>
      </c>
      <c r="O10" s="44">
        <f t="shared" si="2"/>
        <v>31.689723320158102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44218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44218</v>
      </c>
      <c r="O11" s="42">
        <f t="shared" si="2"/>
        <v>87.387351778656125</v>
      </c>
      <c r="P11" s="10"/>
    </row>
    <row r="12" spans="1:133">
      <c r="A12" s="12"/>
      <c r="B12" s="23">
        <v>323.10000000000002</v>
      </c>
      <c r="C12" s="19" t="s">
        <v>14</v>
      </c>
      <c r="D12" s="43">
        <v>41410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41410</v>
      </c>
      <c r="O12" s="44">
        <f t="shared" si="2"/>
        <v>81.837944664031625</v>
      </c>
      <c r="P12" s="9"/>
    </row>
    <row r="13" spans="1:133">
      <c r="A13" s="12"/>
      <c r="B13" s="23">
        <v>329</v>
      </c>
      <c r="C13" s="19" t="s">
        <v>47</v>
      </c>
      <c r="D13" s="43">
        <v>2808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2808</v>
      </c>
      <c r="O13" s="44">
        <f t="shared" si="2"/>
        <v>5.5494071146245059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51267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51267</v>
      </c>
      <c r="O14" s="42">
        <f t="shared" si="2"/>
        <v>101.31818181818181</v>
      </c>
      <c r="P14" s="10"/>
    </row>
    <row r="15" spans="1:133">
      <c r="A15" s="12"/>
      <c r="B15" s="23">
        <v>335.12</v>
      </c>
      <c r="C15" s="19" t="s">
        <v>67</v>
      </c>
      <c r="D15" s="43">
        <v>16769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16769</v>
      </c>
      <c r="O15" s="44">
        <f t="shared" si="2"/>
        <v>33.140316205533594</v>
      </c>
      <c r="P15" s="9"/>
    </row>
    <row r="16" spans="1:133">
      <c r="A16" s="12"/>
      <c r="B16" s="23">
        <v>335.15</v>
      </c>
      <c r="C16" s="19" t="s">
        <v>68</v>
      </c>
      <c r="D16" s="43">
        <v>712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712</v>
      </c>
      <c r="O16" s="44">
        <f t="shared" si="2"/>
        <v>1.4071146245059289</v>
      </c>
      <c r="P16" s="9"/>
    </row>
    <row r="17" spans="1:119">
      <c r="A17" s="12"/>
      <c r="B17" s="23">
        <v>335.18</v>
      </c>
      <c r="C17" s="19" t="s">
        <v>69</v>
      </c>
      <c r="D17" s="43">
        <v>19736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19736</v>
      </c>
      <c r="O17" s="44">
        <f t="shared" si="2"/>
        <v>39.003952569169961</v>
      </c>
      <c r="P17" s="9"/>
    </row>
    <row r="18" spans="1:119">
      <c r="A18" s="12"/>
      <c r="B18" s="23">
        <v>335.9</v>
      </c>
      <c r="C18" s="19" t="s">
        <v>77</v>
      </c>
      <c r="D18" s="43">
        <v>14050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14050</v>
      </c>
      <c r="O18" s="44">
        <f t="shared" si="2"/>
        <v>27.766798418972332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SUM(D20:D24)</f>
        <v>5358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340204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345562</v>
      </c>
      <c r="O19" s="42">
        <f t="shared" si="2"/>
        <v>682.92885375494075</v>
      </c>
      <c r="P19" s="10"/>
    </row>
    <row r="20" spans="1:119">
      <c r="A20" s="12"/>
      <c r="B20" s="23">
        <v>341.9</v>
      </c>
      <c r="C20" s="19" t="s">
        <v>78</v>
      </c>
      <c r="D20" s="43">
        <v>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</v>
      </c>
      <c r="O20" s="44">
        <f t="shared" si="2"/>
        <v>5.9288537549407111E-3</v>
      </c>
      <c r="P20" s="9"/>
    </row>
    <row r="21" spans="1:119">
      <c r="A21" s="12"/>
      <c r="B21" s="23">
        <v>342.9</v>
      </c>
      <c r="C21" s="19" t="s">
        <v>70</v>
      </c>
      <c r="D21" s="43">
        <v>703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703</v>
      </c>
      <c r="O21" s="44">
        <f t="shared" si="2"/>
        <v>1.3893280632411067</v>
      </c>
      <c r="P21" s="9"/>
    </row>
    <row r="22" spans="1:119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270640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270640</v>
      </c>
      <c r="O22" s="44">
        <f t="shared" si="2"/>
        <v>534.86166007905138</v>
      </c>
      <c r="P22" s="9"/>
    </row>
    <row r="23" spans="1:119">
      <c r="A23" s="12"/>
      <c r="B23" s="23">
        <v>343.4</v>
      </c>
      <c r="C23" s="19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69564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69564</v>
      </c>
      <c r="O23" s="44">
        <f t="shared" si="2"/>
        <v>137.47826086956522</v>
      </c>
      <c r="P23" s="9"/>
    </row>
    <row r="24" spans="1:119">
      <c r="A24" s="12"/>
      <c r="B24" s="23">
        <v>347.2</v>
      </c>
      <c r="C24" s="19" t="s">
        <v>71</v>
      </c>
      <c r="D24" s="43">
        <v>4652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4652</v>
      </c>
      <c r="O24" s="44">
        <f t="shared" si="2"/>
        <v>9.1936758893280626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SUM(D26:D27)</f>
        <v>9007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16905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25912</v>
      </c>
      <c r="O25" s="42">
        <f t="shared" si="2"/>
        <v>51.209486166007906</v>
      </c>
      <c r="P25" s="10"/>
    </row>
    <row r="26" spans="1:119">
      <c r="A26" s="12"/>
      <c r="B26" s="23">
        <v>361.1</v>
      </c>
      <c r="C26" s="19" t="s">
        <v>32</v>
      </c>
      <c r="D26" s="43">
        <v>3397</v>
      </c>
      <c r="E26" s="43">
        <v>0</v>
      </c>
      <c r="F26" s="43">
        <v>0</v>
      </c>
      <c r="G26" s="43">
        <v>0</v>
      </c>
      <c r="H26" s="43">
        <v>0</v>
      </c>
      <c r="I26" s="43">
        <v>966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4363</v>
      </c>
      <c r="O26" s="44">
        <f t="shared" si="2"/>
        <v>8.6225296442687753</v>
      </c>
      <c r="P26" s="9"/>
    </row>
    <row r="27" spans="1:119" ht="15.75" thickBot="1">
      <c r="A27" s="12"/>
      <c r="B27" s="23">
        <v>369.9</v>
      </c>
      <c r="C27" s="19" t="s">
        <v>33</v>
      </c>
      <c r="D27" s="43">
        <v>5610</v>
      </c>
      <c r="E27" s="43">
        <v>0</v>
      </c>
      <c r="F27" s="43">
        <v>0</v>
      </c>
      <c r="G27" s="43">
        <v>0</v>
      </c>
      <c r="H27" s="43">
        <v>0</v>
      </c>
      <c r="I27" s="43">
        <v>15939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21549</v>
      </c>
      <c r="O27" s="44">
        <f t="shared" si="2"/>
        <v>42.586956521739133</v>
      </c>
      <c r="P27" s="9"/>
    </row>
    <row r="28" spans="1:119" ht="16.5" thickBot="1">
      <c r="A28" s="13" t="s">
        <v>30</v>
      </c>
      <c r="B28" s="21"/>
      <c r="C28" s="20"/>
      <c r="D28" s="14">
        <f>SUM(D5,D11,D14,D19,D25)</f>
        <v>340458</v>
      </c>
      <c r="E28" s="14">
        <f t="shared" ref="E28:M28" si="7">SUM(E5,E11,E14,E19,E25)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357109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697567</v>
      </c>
      <c r="O28" s="36">
        <f t="shared" si="2"/>
        <v>1378.590909090909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82</v>
      </c>
      <c r="M30" s="115"/>
      <c r="N30" s="115"/>
      <c r="O30" s="40">
        <v>506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54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34</v>
      </c>
      <c r="B3" s="105"/>
      <c r="C3" s="106"/>
      <c r="D3" s="125" t="s">
        <v>21</v>
      </c>
      <c r="E3" s="126"/>
      <c r="F3" s="126"/>
      <c r="G3" s="126"/>
      <c r="H3" s="127"/>
      <c r="I3" s="125" t="s">
        <v>22</v>
      </c>
      <c r="J3" s="127"/>
      <c r="K3" s="125" t="s">
        <v>24</v>
      </c>
      <c r="L3" s="127"/>
      <c r="M3" s="34"/>
      <c r="N3" s="35"/>
      <c r="O3" s="128" t="s">
        <v>39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35</v>
      </c>
      <c r="F4" s="32" t="s">
        <v>36</v>
      </c>
      <c r="G4" s="32" t="s">
        <v>37</v>
      </c>
      <c r="H4" s="32" t="s">
        <v>4</v>
      </c>
      <c r="I4" s="32" t="s">
        <v>5</v>
      </c>
      <c r="J4" s="33" t="s">
        <v>38</v>
      </c>
      <c r="K4" s="33" t="s">
        <v>6</v>
      </c>
      <c r="L4" s="33" t="s">
        <v>7</v>
      </c>
      <c r="M4" s="33" t="s">
        <v>8</v>
      </c>
      <c r="N4" s="33" t="s">
        <v>23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229464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229464</v>
      </c>
      <c r="O5" s="31">
        <f t="shared" ref="O5:O33" si="2">(N5/O$35)</f>
        <v>469.25153374233128</v>
      </c>
      <c r="P5" s="6"/>
    </row>
    <row r="6" spans="1:133">
      <c r="A6" s="12"/>
      <c r="B6" s="23">
        <v>311</v>
      </c>
      <c r="C6" s="19" t="s">
        <v>1</v>
      </c>
      <c r="D6" s="43">
        <v>135752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135752</v>
      </c>
      <c r="O6" s="44">
        <f t="shared" si="2"/>
        <v>277.6114519427403</v>
      </c>
      <c r="P6" s="9"/>
    </row>
    <row r="7" spans="1:133">
      <c r="A7" s="12"/>
      <c r="B7" s="23">
        <v>312.10000000000002</v>
      </c>
      <c r="C7" s="19" t="s">
        <v>9</v>
      </c>
      <c r="D7" s="43">
        <v>7996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7996</v>
      </c>
      <c r="O7" s="44">
        <f t="shared" si="2"/>
        <v>16.351738241308794</v>
      </c>
      <c r="P7" s="9"/>
    </row>
    <row r="8" spans="1:133">
      <c r="A8" s="12"/>
      <c r="B8" s="23">
        <v>312.60000000000002</v>
      </c>
      <c r="C8" s="19" t="s">
        <v>10</v>
      </c>
      <c r="D8" s="43">
        <v>37630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37630</v>
      </c>
      <c r="O8" s="44">
        <f t="shared" si="2"/>
        <v>76.952965235173821</v>
      </c>
      <c r="P8" s="9"/>
    </row>
    <row r="9" spans="1:133">
      <c r="A9" s="12"/>
      <c r="B9" s="23">
        <v>314.10000000000002</v>
      </c>
      <c r="C9" s="19" t="s">
        <v>11</v>
      </c>
      <c r="D9" s="43">
        <v>31434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31434</v>
      </c>
      <c r="O9" s="44">
        <f t="shared" si="2"/>
        <v>64.282208588957062</v>
      </c>
      <c r="P9" s="9"/>
    </row>
    <row r="10" spans="1:133">
      <c r="A10" s="12"/>
      <c r="B10" s="23">
        <v>315</v>
      </c>
      <c r="C10" s="19" t="s">
        <v>66</v>
      </c>
      <c r="D10" s="43">
        <v>16652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16652</v>
      </c>
      <c r="O10" s="44">
        <f t="shared" si="2"/>
        <v>34.053169734151332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42667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42667</v>
      </c>
      <c r="O11" s="42">
        <f t="shared" si="2"/>
        <v>87.253578732106334</v>
      </c>
      <c r="P11" s="10"/>
    </row>
    <row r="12" spans="1:133">
      <c r="A12" s="12"/>
      <c r="B12" s="23">
        <v>323.10000000000002</v>
      </c>
      <c r="C12" s="19" t="s">
        <v>14</v>
      </c>
      <c r="D12" s="43">
        <v>40927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40927</v>
      </c>
      <c r="O12" s="44">
        <f t="shared" si="2"/>
        <v>83.695296523517385</v>
      </c>
      <c r="P12" s="9"/>
    </row>
    <row r="13" spans="1:133">
      <c r="A13" s="12"/>
      <c r="B13" s="23">
        <v>329</v>
      </c>
      <c r="C13" s="19" t="s">
        <v>47</v>
      </c>
      <c r="D13" s="43">
        <v>1740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1740</v>
      </c>
      <c r="O13" s="44">
        <f t="shared" si="2"/>
        <v>3.5582822085889569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42182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42182</v>
      </c>
      <c r="O14" s="42">
        <f t="shared" si="2"/>
        <v>86.261758691206538</v>
      </c>
      <c r="P14" s="10"/>
    </row>
    <row r="15" spans="1:133">
      <c r="A15" s="12"/>
      <c r="B15" s="23">
        <v>335.12</v>
      </c>
      <c r="C15" s="19" t="s">
        <v>67</v>
      </c>
      <c r="D15" s="43">
        <v>16719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16719</v>
      </c>
      <c r="O15" s="44">
        <f t="shared" si="2"/>
        <v>34.190184049079754</v>
      </c>
      <c r="P15" s="9"/>
    </row>
    <row r="16" spans="1:133">
      <c r="A16" s="12"/>
      <c r="B16" s="23">
        <v>335.15</v>
      </c>
      <c r="C16" s="19" t="s">
        <v>68</v>
      </c>
      <c r="D16" s="43">
        <v>300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300</v>
      </c>
      <c r="O16" s="44">
        <f t="shared" si="2"/>
        <v>0.61349693251533743</v>
      </c>
      <c r="P16" s="9"/>
    </row>
    <row r="17" spans="1:16">
      <c r="A17" s="12"/>
      <c r="B17" s="23">
        <v>335.18</v>
      </c>
      <c r="C17" s="19" t="s">
        <v>69</v>
      </c>
      <c r="D17" s="43">
        <v>18793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18793</v>
      </c>
      <c r="O17" s="44">
        <f t="shared" si="2"/>
        <v>38.431492842535789</v>
      </c>
      <c r="P17" s="9"/>
    </row>
    <row r="18" spans="1:16">
      <c r="A18" s="12"/>
      <c r="B18" s="23">
        <v>335.9</v>
      </c>
      <c r="C18" s="19" t="s">
        <v>77</v>
      </c>
      <c r="D18" s="43">
        <v>6370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6370</v>
      </c>
      <c r="O18" s="44">
        <f t="shared" si="2"/>
        <v>13.026584867075664</v>
      </c>
      <c r="P18" s="9"/>
    </row>
    <row r="19" spans="1:16" ht="15.75">
      <c r="A19" s="27" t="s">
        <v>25</v>
      </c>
      <c r="B19" s="28"/>
      <c r="C19" s="29"/>
      <c r="D19" s="30">
        <f t="shared" ref="D19:M19" si="5">SUM(D20:D24)</f>
        <v>5163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323075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328238</v>
      </c>
      <c r="O19" s="42">
        <f t="shared" si="2"/>
        <v>671.2433537832311</v>
      </c>
      <c r="P19" s="10"/>
    </row>
    <row r="20" spans="1:16">
      <c r="A20" s="12"/>
      <c r="B20" s="23">
        <v>341.9</v>
      </c>
      <c r="C20" s="19" t="s">
        <v>78</v>
      </c>
      <c r="D20" s="43">
        <v>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</v>
      </c>
      <c r="O20" s="44">
        <f t="shared" si="2"/>
        <v>0.14723926380368099</v>
      </c>
      <c r="P20" s="9"/>
    </row>
    <row r="21" spans="1:16">
      <c r="A21" s="12"/>
      <c r="B21" s="23">
        <v>342.9</v>
      </c>
      <c r="C21" s="19" t="s">
        <v>70</v>
      </c>
      <c r="D21" s="43">
        <v>1237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1237</v>
      </c>
      <c r="O21" s="44">
        <f t="shared" si="2"/>
        <v>2.5296523517382412</v>
      </c>
      <c r="P21" s="9"/>
    </row>
    <row r="22" spans="1:16">
      <c r="A22" s="12"/>
      <c r="B22" s="23">
        <v>343.3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254442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254442</v>
      </c>
      <c r="O22" s="44">
        <f t="shared" si="2"/>
        <v>520.3312883435583</v>
      </c>
      <c r="P22" s="9"/>
    </row>
    <row r="23" spans="1:16">
      <c r="A23" s="12"/>
      <c r="B23" s="23">
        <v>343.4</v>
      </c>
      <c r="C23" s="19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68633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68633</v>
      </c>
      <c r="O23" s="44">
        <f t="shared" si="2"/>
        <v>140.35378323108384</v>
      </c>
      <c r="P23" s="9"/>
    </row>
    <row r="24" spans="1:16">
      <c r="A24" s="12"/>
      <c r="B24" s="23">
        <v>347.2</v>
      </c>
      <c r="C24" s="19" t="s">
        <v>71</v>
      </c>
      <c r="D24" s="43">
        <v>3854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3854</v>
      </c>
      <c r="O24" s="44">
        <f t="shared" si="2"/>
        <v>7.8813905930470352</v>
      </c>
      <c r="P24" s="9"/>
    </row>
    <row r="25" spans="1:16" ht="15.75">
      <c r="A25" s="27" t="s">
        <v>50</v>
      </c>
      <c r="B25" s="28"/>
      <c r="C25" s="29"/>
      <c r="D25" s="30">
        <f t="shared" ref="D25:M25" si="6">SUM(D26:D26)</f>
        <v>320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320</v>
      </c>
      <c r="O25" s="42">
        <f t="shared" si="2"/>
        <v>0.65439672801635995</v>
      </c>
      <c r="P25" s="10"/>
    </row>
    <row r="26" spans="1:16">
      <c r="A26" s="45"/>
      <c r="B26" s="46">
        <v>354</v>
      </c>
      <c r="C26" s="47" t="s">
        <v>79</v>
      </c>
      <c r="D26" s="43">
        <v>320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320</v>
      </c>
      <c r="O26" s="44">
        <f t="shared" si="2"/>
        <v>0.65439672801635995</v>
      </c>
      <c r="P26" s="9"/>
    </row>
    <row r="27" spans="1:16" ht="15.75">
      <c r="A27" s="27" t="s">
        <v>2</v>
      </c>
      <c r="B27" s="28"/>
      <c r="C27" s="29"/>
      <c r="D27" s="30">
        <f t="shared" ref="D27:M27" si="7">SUM(D28:D30)</f>
        <v>7967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17969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25936</v>
      </c>
      <c r="O27" s="42">
        <f t="shared" si="2"/>
        <v>53.038854805725968</v>
      </c>
      <c r="P27" s="10"/>
    </row>
    <row r="28" spans="1:16">
      <c r="A28" s="12"/>
      <c r="B28" s="23">
        <v>361.1</v>
      </c>
      <c r="C28" s="19" t="s">
        <v>32</v>
      </c>
      <c r="D28" s="43">
        <v>3397</v>
      </c>
      <c r="E28" s="43">
        <v>0</v>
      </c>
      <c r="F28" s="43">
        <v>0</v>
      </c>
      <c r="G28" s="43">
        <v>0</v>
      </c>
      <c r="H28" s="43">
        <v>0</v>
      </c>
      <c r="I28" s="43">
        <v>962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4359</v>
      </c>
      <c r="O28" s="44">
        <f t="shared" si="2"/>
        <v>8.9141104294478524</v>
      </c>
      <c r="P28" s="9"/>
    </row>
    <row r="29" spans="1:16">
      <c r="A29" s="12"/>
      <c r="B29" s="23">
        <v>366</v>
      </c>
      <c r="C29" s="19" t="s">
        <v>52</v>
      </c>
      <c r="D29" s="43">
        <v>1500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1500</v>
      </c>
      <c r="O29" s="44">
        <f t="shared" si="2"/>
        <v>3.0674846625766872</v>
      </c>
      <c r="P29" s="9"/>
    </row>
    <row r="30" spans="1:16">
      <c r="A30" s="12"/>
      <c r="B30" s="23">
        <v>369.9</v>
      </c>
      <c r="C30" s="19" t="s">
        <v>33</v>
      </c>
      <c r="D30" s="43">
        <v>3070</v>
      </c>
      <c r="E30" s="43">
        <v>0</v>
      </c>
      <c r="F30" s="43">
        <v>0</v>
      </c>
      <c r="G30" s="43">
        <v>0</v>
      </c>
      <c r="H30" s="43">
        <v>0</v>
      </c>
      <c r="I30" s="43">
        <v>17007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20077</v>
      </c>
      <c r="O30" s="44">
        <f t="shared" si="2"/>
        <v>41.057259713701434</v>
      </c>
      <c r="P30" s="9"/>
    </row>
    <row r="31" spans="1:16" ht="15.75">
      <c r="A31" s="27" t="s">
        <v>57</v>
      </c>
      <c r="B31" s="28"/>
      <c r="C31" s="29"/>
      <c r="D31" s="30">
        <f t="shared" ref="D31:M31" si="8">SUM(D32:D32)</f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65800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1"/>
        <v>65800</v>
      </c>
      <c r="O31" s="42">
        <f t="shared" si="2"/>
        <v>134.56032719836401</v>
      </c>
      <c r="P31" s="9"/>
    </row>
    <row r="32" spans="1:16" ht="15.75" thickBot="1">
      <c r="A32" s="12"/>
      <c r="B32" s="23">
        <v>381</v>
      </c>
      <c r="C32" s="19" t="s">
        <v>58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65800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65800</v>
      </c>
      <c r="O32" s="44">
        <f t="shared" si="2"/>
        <v>134.56032719836401</v>
      </c>
      <c r="P32" s="9"/>
    </row>
    <row r="33" spans="1:119" ht="16.5" thickBot="1">
      <c r="A33" s="13" t="s">
        <v>30</v>
      </c>
      <c r="B33" s="21"/>
      <c r="C33" s="20"/>
      <c r="D33" s="14">
        <f t="shared" ref="D33:M33" si="9">SUM(D5,D11,D14,D19,D25,D27,D31)</f>
        <v>327763</v>
      </c>
      <c r="E33" s="14">
        <f t="shared" si="9"/>
        <v>0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406844</v>
      </c>
      <c r="J33" s="14">
        <f t="shared" si="9"/>
        <v>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1"/>
        <v>734607</v>
      </c>
      <c r="O33" s="36">
        <f t="shared" si="2"/>
        <v>1502.2638036809815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5" t="s">
        <v>80</v>
      </c>
      <c r="M35" s="115"/>
      <c r="N35" s="115"/>
      <c r="O35" s="40">
        <v>489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54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2025-03-27T16:53:14Z</cp:lastPrinted>
  <dcterms:created xsi:type="dcterms:W3CDTF">2000-08-31T21:26:31Z</dcterms:created>
  <dcterms:modified xsi:type="dcterms:W3CDTF">2025-03-27T16:53:19Z</dcterms:modified>
</cp:coreProperties>
</file>