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AB1BE1EB7F8486F9655A168152E8CA078E91584B" xr6:coauthVersionLast="47" xr6:coauthVersionMax="47" xr10:uidLastSave="{EB79B920-7B8B-4AFF-ACA4-BE3CE75BD7A8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'2007'!$A$1:$O$26</definedName>
    <definedName name="_xlnm.Print_Area" localSheetId="15">'2008'!$A$1:$O$26</definedName>
    <definedName name="_xlnm.Print_Area" localSheetId="14">'2009'!$A$1:$O$28</definedName>
    <definedName name="_xlnm.Print_Area" localSheetId="13">'2010'!$A$1:$O$29</definedName>
    <definedName name="_xlnm.Print_Area" localSheetId="12">'2011'!$A$1:$O$29</definedName>
    <definedName name="_xlnm.Print_Area" localSheetId="11">'2012'!$A$1:$O$28</definedName>
    <definedName name="_xlnm.Print_Area" localSheetId="10">'2013'!$A$1:$O$26</definedName>
    <definedName name="_xlnm.Print_Area" localSheetId="9">'2014'!$A$1:$O$27</definedName>
    <definedName name="_xlnm.Print_Area" localSheetId="8">'2015'!$A$1:$O$27</definedName>
    <definedName name="_xlnm.Print_Area" localSheetId="7">'2016'!$A$1:$O$25</definedName>
    <definedName name="_xlnm.Print_Area" localSheetId="6">'2017'!$A$1:$O$27</definedName>
    <definedName name="_xlnm.Print_Area" localSheetId="5">'2018'!$A$1:$O$24</definedName>
    <definedName name="_xlnm.Print_Area" localSheetId="4">'2019'!$A$1:$O$26</definedName>
    <definedName name="_xlnm.Print_Area" localSheetId="3">'2020'!$A$1:$O$25</definedName>
    <definedName name="_xlnm.Print_Area" localSheetId="2">'2021'!$A$1:$P$25</definedName>
    <definedName name="_xlnm.Print_Area" localSheetId="1">'2022'!$A$1:$P$24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0" l="1"/>
  <c r="F22" i="50"/>
  <c r="G22" i="50"/>
  <c r="H22" i="50"/>
  <c r="I22" i="50"/>
  <c r="J22" i="50"/>
  <c r="K22" i="50"/>
  <c r="L22" i="50"/>
  <c r="M22" i="50"/>
  <c r="N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0" i="50" l="1"/>
  <c r="P20" i="50" s="1"/>
  <c r="O18" i="50"/>
  <c r="P18" i="50" s="1"/>
  <c r="O16" i="50"/>
  <c r="P16" i="50" s="1"/>
  <c r="O12" i="50"/>
  <c r="P12" i="50" s="1"/>
  <c r="O9" i="50"/>
  <c r="P9" i="50" s="1"/>
  <c r="O5" i="50"/>
  <c r="P5" i="50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N20" i="49" s="1"/>
  <c r="M5" i="49"/>
  <c r="M20" i="49" s="1"/>
  <c r="L5" i="49"/>
  <c r="L20" i="49" s="1"/>
  <c r="K5" i="49"/>
  <c r="K20" i="49" s="1"/>
  <c r="J5" i="49"/>
  <c r="J20" i="49" s="1"/>
  <c r="I5" i="49"/>
  <c r="I20" i="49" s="1"/>
  <c r="H5" i="49"/>
  <c r="G5" i="49"/>
  <c r="F5" i="49"/>
  <c r="E5" i="49"/>
  <c r="D5" i="49"/>
  <c r="O22" i="50" l="1"/>
  <c r="P22" i="50" s="1"/>
  <c r="D20" i="49"/>
  <c r="E20" i="49"/>
  <c r="F20" i="49"/>
  <c r="G20" i="49"/>
  <c r="H20" i="49"/>
  <c r="O18" i="49"/>
  <c r="P18" i="49" s="1"/>
  <c r="O16" i="49"/>
  <c r="P16" i="49" s="1"/>
  <c r="O12" i="49"/>
  <c r="P12" i="49" s="1"/>
  <c r="O9" i="49"/>
  <c r="P9" i="49" s="1"/>
  <c r="O5" i="49"/>
  <c r="P5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7" i="48" s="1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/>
  <c r="O6" i="48"/>
  <c r="P6" i="48"/>
  <c r="N5" i="48"/>
  <c r="M5" i="48"/>
  <c r="M21" i="48" s="1"/>
  <c r="L5" i="48"/>
  <c r="K5" i="48"/>
  <c r="J5" i="48"/>
  <c r="I5" i="48"/>
  <c r="H5" i="48"/>
  <c r="G5" i="48"/>
  <c r="F5" i="48"/>
  <c r="E5" i="48"/>
  <c r="D5" i="48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M9" i="46"/>
  <c r="L9" i="46"/>
  <c r="K9" i="46"/>
  <c r="J9" i="46"/>
  <c r="I9" i="46"/>
  <c r="H9" i="46"/>
  <c r="G9" i="46"/>
  <c r="N9" i="46" s="1"/>
  <c r="O9" i="46" s="1"/>
  <c r="F9" i="46"/>
  <c r="E9" i="46"/>
  <c r="D9" i="46"/>
  <c r="N8" i="46"/>
  <c r="O8" i="46" s="1"/>
  <c r="N7" i="46"/>
  <c r="O7" i="46"/>
  <c r="N6" i="46"/>
  <c r="O6" i="46"/>
  <c r="M5" i="46"/>
  <c r="L5" i="46"/>
  <c r="L21" i="46" s="1"/>
  <c r="K5" i="46"/>
  <c r="J5" i="46"/>
  <c r="I5" i="46"/>
  <c r="H5" i="46"/>
  <c r="G5" i="46"/>
  <c r="F5" i="46"/>
  <c r="E5" i="46"/>
  <c r="D5" i="46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N18" i="45" s="1"/>
  <c r="O18" i="45" s="1"/>
  <c r="F18" i="45"/>
  <c r="E18" i="45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M10" i="45"/>
  <c r="L10" i="45"/>
  <c r="K10" i="45"/>
  <c r="J10" i="45"/>
  <c r="I10" i="45"/>
  <c r="H10" i="45"/>
  <c r="G10" i="45"/>
  <c r="F10" i="45"/>
  <c r="F22" i="45" s="1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L22" i="45" s="1"/>
  <c r="K5" i="45"/>
  <c r="K22" i="45" s="1"/>
  <c r="J5" i="45"/>
  <c r="I5" i="45"/>
  <c r="H5" i="45"/>
  <c r="H22" i="45" s="1"/>
  <c r="G5" i="45"/>
  <c r="N5" i="45" s="1"/>
  <c r="O5" i="45" s="1"/>
  <c r="F5" i="45"/>
  <c r="E5" i="45"/>
  <c r="D5" i="45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N12" i="44" s="1"/>
  <c r="O12" i="44" s="1"/>
  <c r="D12" i="44"/>
  <c r="N11" i="44"/>
  <c r="O11" i="44"/>
  <c r="M10" i="44"/>
  <c r="L10" i="44"/>
  <c r="K10" i="44"/>
  <c r="J10" i="44"/>
  <c r="J20" i="44" s="1"/>
  <c r="I10" i="44"/>
  <c r="H10" i="44"/>
  <c r="G10" i="44"/>
  <c r="F10" i="44"/>
  <c r="E10" i="44"/>
  <c r="D10" i="44"/>
  <c r="N9" i="44"/>
  <c r="O9" i="44"/>
  <c r="N8" i="44"/>
  <c r="O8" i="44"/>
  <c r="N7" i="44"/>
  <c r="O7" i="44" s="1"/>
  <c r="N6" i="44"/>
  <c r="O6" i="44" s="1"/>
  <c r="M5" i="44"/>
  <c r="M20" i="44" s="1"/>
  <c r="L5" i="44"/>
  <c r="K5" i="44"/>
  <c r="J5" i="44"/>
  <c r="I5" i="44"/>
  <c r="H5" i="44"/>
  <c r="G5" i="44"/>
  <c r="F5" i="44"/>
  <c r="E5" i="44"/>
  <c r="D5" i="44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G23" i="43" s="1"/>
  <c r="F13" i="43"/>
  <c r="E13" i="43"/>
  <c r="D13" i="43"/>
  <c r="N13" i="43" s="1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L23" i="43" s="1"/>
  <c r="K5" i="43"/>
  <c r="K23" i="43" s="1"/>
  <c r="J5" i="43"/>
  <c r="J23" i="43" s="1"/>
  <c r="I5" i="43"/>
  <c r="I23" i="43" s="1"/>
  <c r="H5" i="43"/>
  <c r="G5" i="43"/>
  <c r="F5" i="43"/>
  <c r="E5" i="43"/>
  <c r="D5" i="43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21" i="42" s="1"/>
  <c r="F5" i="42"/>
  <c r="E5" i="42"/>
  <c r="D5" i="42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F23" i="41" s="1"/>
  <c r="E11" i="41"/>
  <c r="D11" i="41"/>
  <c r="N11" i="41" s="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J22" i="40" s="1"/>
  <c r="I11" i="40"/>
  <c r="H11" i="40"/>
  <c r="H22" i="40" s="1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L22" i="40" s="1"/>
  <c r="K5" i="40"/>
  <c r="J5" i="40"/>
  <c r="I5" i="40"/>
  <c r="H5" i="40"/>
  <c r="G5" i="40"/>
  <c r="F5" i="40"/>
  <c r="E5" i="40"/>
  <c r="D5" i="40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/>
  <c r="M16" i="39"/>
  <c r="M23" i="39" s="1"/>
  <c r="L16" i="39"/>
  <c r="K16" i="39"/>
  <c r="J16" i="39"/>
  <c r="I16" i="39"/>
  <c r="H16" i="39"/>
  <c r="G16" i="39"/>
  <c r="F16" i="39"/>
  <c r="E16" i="39"/>
  <c r="D16" i="39"/>
  <c r="N15" i="39"/>
  <c r="O15" i="39" s="1"/>
  <c r="M14" i="39"/>
  <c r="L14" i="39"/>
  <c r="K14" i="39"/>
  <c r="J14" i="39"/>
  <c r="I14" i="39"/>
  <c r="H14" i="39"/>
  <c r="G14" i="39"/>
  <c r="F14" i="39"/>
  <c r="F23" i="39" s="1"/>
  <c r="E14" i="39"/>
  <c r="E23" i="39" s="1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I23" i="39" s="1"/>
  <c r="H5" i="39"/>
  <c r="G5" i="39"/>
  <c r="F5" i="39"/>
  <c r="E5" i="39"/>
  <c r="D5" i="39"/>
  <c r="N21" i="38"/>
  <c r="O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E22" i="38" s="1"/>
  <c r="D13" i="38"/>
  <c r="N13" i="38" s="1"/>
  <c r="O13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/>
  <c r="N8" i="38"/>
  <c r="O8" i="38"/>
  <c r="N7" i="38"/>
  <c r="O7" i="38" s="1"/>
  <c r="N6" i="38"/>
  <c r="O6" i="38" s="1"/>
  <c r="M5" i="38"/>
  <c r="L5" i="38"/>
  <c r="L22" i="38" s="1"/>
  <c r="K5" i="38"/>
  <c r="K22" i="38" s="1"/>
  <c r="J5" i="38"/>
  <c r="I5" i="38"/>
  <c r="H5" i="38"/>
  <c r="G5" i="38"/>
  <c r="F5" i="38"/>
  <c r="E5" i="38"/>
  <c r="D5" i="38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M22" i="37" s="1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J22" i="37" s="1"/>
  <c r="I5" i="37"/>
  <c r="H5" i="37"/>
  <c r="G5" i="37"/>
  <c r="F5" i="37"/>
  <c r="E5" i="37"/>
  <c r="D5" i="37"/>
  <c r="N5" i="37" s="1"/>
  <c r="O5" i="37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F24" i="36" s="1"/>
  <c r="E10" i="36"/>
  <c r="D10" i="36"/>
  <c r="N9" i="36"/>
  <c r="O9" i="36" s="1"/>
  <c r="N8" i="36"/>
  <c r="O8" i="36" s="1"/>
  <c r="N7" i="36"/>
  <c r="O7" i="36" s="1"/>
  <c r="N6" i="36"/>
  <c r="O6" i="36" s="1"/>
  <c r="M5" i="36"/>
  <c r="M24" i="36" s="1"/>
  <c r="L5" i="36"/>
  <c r="K5" i="36"/>
  <c r="J5" i="36"/>
  <c r="J24" i="36" s="1"/>
  <c r="I5" i="36"/>
  <c r="H5" i="36"/>
  <c r="G5" i="36"/>
  <c r="F5" i="36"/>
  <c r="E5" i="36"/>
  <c r="D5" i="36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G25" i="35" s="1"/>
  <c r="F11" i="35"/>
  <c r="E11" i="35"/>
  <c r="D11" i="35"/>
  <c r="N11" i="35" s="1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M11" i="34"/>
  <c r="M25" i="34" s="1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25" i="34" s="1"/>
  <c r="I5" i="34"/>
  <c r="I25" i="34" s="1"/>
  <c r="H5" i="34"/>
  <c r="G5" i="34"/>
  <c r="F5" i="34"/>
  <c r="E5" i="34"/>
  <c r="D5" i="34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20" i="33"/>
  <c r="D18" i="33"/>
  <c r="D16" i="33"/>
  <c r="D12" i="33"/>
  <c r="N12" i="33" s="1"/>
  <c r="O12" i="33" s="1"/>
  <c r="D10" i="33"/>
  <c r="D5" i="33"/>
  <c r="D24" i="33" s="1"/>
  <c r="N23" i="33"/>
  <c r="O23" i="33"/>
  <c r="N19" i="33"/>
  <c r="O19" i="33"/>
  <c r="N21" i="33"/>
  <c r="O21" i="33" s="1"/>
  <c r="N17" i="33"/>
  <c r="O17" i="33" s="1"/>
  <c r="N11" i="33"/>
  <c r="O11" i="33"/>
  <c r="N7" i="33"/>
  <c r="O7" i="33"/>
  <c r="N8" i="33"/>
  <c r="O8" i="33"/>
  <c r="N9" i="33"/>
  <c r="O9" i="33"/>
  <c r="N6" i="33"/>
  <c r="O6" i="33" s="1"/>
  <c r="N13" i="33"/>
  <c r="O13" i="33"/>
  <c r="N14" i="33"/>
  <c r="O14" i="33"/>
  <c r="N15" i="33"/>
  <c r="O15" i="33"/>
  <c r="L24" i="36"/>
  <c r="G25" i="34"/>
  <c r="I25" i="35"/>
  <c r="N16" i="45" l="1"/>
  <c r="O16" i="45" s="1"/>
  <c r="D21" i="48"/>
  <c r="N16" i="33"/>
  <c r="O16" i="33" s="1"/>
  <c r="N21" i="36"/>
  <c r="O21" i="36" s="1"/>
  <c r="L22" i="37"/>
  <c r="K23" i="39"/>
  <c r="N18" i="39"/>
  <c r="O18" i="39" s="1"/>
  <c r="N11" i="40"/>
  <c r="O11" i="40" s="1"/>
  <c r="E21" i="42"/>
  <c r="E21" i="48"/>
  <c r="K24" i="33"/>
  <c r="H24" i="36"/>
  <c r="N24" i="36" s="1"/>
  <c r="O24" i="36" s="1"/>
  <c r="N12" i="37"/>
  <c r="O12" i="37" s="1"/>
  <c r="F21" i="42"/>
  <c r="N19" i="42"/>
  <c r="O19" i="42" s="1"/>
  <c r="F22" i="37"/>
  <c r="L25" i="34"/>
  <c r="F25" i="34"/>
  <c r="N15" i="42"/>
  <c r="O15" i="42" s="1"/>
  <c r="N18" i="44"/>
  <c r="O18" i="44" s="1"/>
  <c r="D23" i="41"/>
  <c r="N19" i="41"/>
  <c r="O19" i="41" s="1"/>
  <c r="D21" i="42"/>
  <c r="N21" i="34"/>
  <c r="O21" i="34" s="1"/>
  <c r="N5" i="35"/>
  <c r="O5" i="35" s="1"/>
  <c r="N17" i="35"/>
  <c r="O17" i="35" s="1"/>
  <c r="D22" i="38"/>
  <c r="N5" i="40"/>
  <c r="O5" i="40" s="1"/>
  <c r="N18" i="40"/>
  <c r="O18" i="40" s="1"/>
  <c r="G23" i="41"/>
  <c r="K23" i="41"/>
  <c r="E21" i="46"/>
  <c r="G21" i="48"/>
  <c r="D25" i="34"/>
  <c r="N25" i="34" s="1"/>
  <c r="O25" i="34" s="1"/>
  <c r="N19" i="34"/>
  <c r="O19" i="34" s="1"/>
  <c r="N21" i="35"/>
  <c r="O21" i="35" s="1"/>
  <c r="N23" i="35"/>
  <c r="O23" i="35" s="1"/>
  <c r="N5" i="39"/>
  <c r="O5" i="39" s="1"/>
  <c r="H23" i="39"/>
  <c r="J23" i="39"/>
  <c r="H23" i="41"/>
  <c r="H21" i="42"/>
  <c r="D20" i="44"/>
  <c r="N10" i="45"/>
  <c r="O10" i="45" s="1"/>
  <c r="H21" i="48"/>
  <c r="O9" i="48"/>
  <c r="P9" i="48" s="1"/>
  <c r="O11" i="48"/>
  <c r="P11" i="48" s="1"/>
  <c r="G24" i="33"/>
  <c r="M23" i="43"/>
  <c r="I22" i="37"/>
  <c r="J24" i="33"/>
  <c r="L25" i="35"/>
  <c r="D25" i="35"/>
  <c r="N15" i="36"/>
  <c r="O15" i="36" s="1"/>
  <c r="H22" i="38"/>
  <c r="N10" i="38"/>
  <c r="O10" i="38" s="1"/>
  <c r="N15" i="38"/>
  <c r="O15" i="38" s="1"/>
  <c r="F22" i="40"/>
  <c r="K21" i="42"/>
  <c r="G20" i="44"/>
  <c r="N16" i="44"/>
  <c r="O16" i="44" s="1"/>
  <c r="D21" i="46"/>
  <c r="F21" i="48"/>
  <c r="E23" i="41"/>
  <c r="N23" i="41" s="1"/>
  <c r="O23" i="41" s="1"/>
  <c r="F25" i="35"/>
  <c r="M24" i="33"/>
  <c r="L24" i="33"/>
  <c r="I23" i="41"/>
  <c r="N10" i="44"/>
  <c r="O10" i="44" s="1"/>
  <c r="I22" i="40"/>
  <c r="J21" i="42"/>
  <c r="I24" i="33"/>
  <c r="M25" i="35"/>
  <c r="I22" i="38"/>
  <c r="G22" i="38"/>
  <c r="N19" i="38"/>
  <c r="O19" i="38" s="1"/>
  <c r="L23" i="41"/>
  <c r="N17" i="41"/>
  <c r="O17" i="41" s="1"/>
  <c r="L21" i="42"/>
  <c r="N5" i="43"/>
  <c r="O5" i="43" s="1"/>
  <c r="H20" i="44"/>
  <c r="J21" i="46"/>
  <c r="N15" i="46"/>
  <c r="O15" i="46" s="1"/>
  <c r="N11" i="42"/>
  <c r="O11" i="42" s="1"/>
  <c r="H22" i="37"/>
  <c r="E24" i="33"/>
  <c r="H24" i="33"/>
  <c r="N10" i="36"/>
  <c r="O10" i="36" s="1"/>
  <c r="M23" i="41"/>
  <c r="M21" i="42"/>
  <c r="N17" i="43"/>
  <c r="O17" i="43" s="1"/>
  <c r="F21" i="46"/>
  <c r="N19" i="35"/>
  <c r="O19" i="35" s="1"/>
  <c r="J22" i="45"/>
  <c r="M21" i="46"/>
  <c r="N11" i="46"/>
  <c r="O11" i="46" s="1"/>
  <c r="N14" i="37"/>
  <c r="O14" i="37" s="1"/>
  <c r="M22" i="45"/>
  <c r="N20" i="45"/>
  <c r="O20" i="45" s="1"/>
  <c r="N12" i="36"/>
  <c r="O12" i="36" s="1"/>
  <c r="E20" i="44"/>
  <c r="N16" i="39"/>
  <c r="O16" i="39" s="1"/>
  <c r="J23" i="41"/>
  <c r="J21" i="48"/>
  <c r="J25" i="35"/>
  <c r="N5" i="41"/>
  <c r="O5" i="41" s="1"/>
  <c r="G24" i="36"/>
  <c r="E24" i="36"/>
  <c r="M22" i="38"/>
  <c r="M22" i="40"/>
  <c r="N17" i="42"/>
  <c r="O17" i="42" s="1"/>
  <c r="F23" i="43"/>
  <c r="D22" i="45"/>
  <c r="G21" i="46"/>
  <c r="N19" i="46"/>
  <c r="O19" i="46" s="1"/>
  <c r="N21" i="48"/>
  <c r="O15" i="48"/>
  <c r="P15" i="48" s="1"/>
  <c r="O19" i="48"/>
  <c r="P19" i="48" s="1"/>
  <c r="N5" i="46"/>
  <c r="O5" i="46" s="1"/>
  <c r="N20" i="33"/>
  <c r="O20" i="33" s="1"/>
  <c r="N10" i="33"/>
  <c r="O10" i="33" s="1"/>
  <c r="F22" i="38"/>
  <c r="G23" i="39"/>
  <c r="K25" i="35"/>
  <c r="D24" i="36"/>
  <c r="N23" i="34"/>
  <c r="O23" i="34" s="1"/>
  <c r="E25" i="35"/>
  <c r="D22" i="40"/>
  <c r="K25" i="34"/>
  <c r="N17" i="34"/>
  <c r="O17" i="34" s="1"/>
  <c r="N10" i="37"/>
  <c r="O10" i="37" s="1"/>
  <c r="L23" i="39"/>
  <c r="K22" i="40"/>
  <c r="N20" i="40"/>
  <c r="O20" i="40" s="1"/>
  <c r="N21" i="43"/>
  <c r="O21" i="43" s="1"/>
  <c r="K20" i="44"/>
  <c r="H21" i="46"/>
  <c r="G22" i="37"/>
  <c r="N13" i="40"/>
  <c r="O13" i="40" s="1"/>
  <c r="N15" i="41"/>
  <c r="O15" i="41" s="1"/>
  <c r="K22" i="37"/>
  <c r="N18" i="37"/>
  <c r="O18" i="37" s="1"/>
  <c r="I21" i="42"/>
  <c r="E22" i="45"/>
  <c r="I21" i="48"/>
  <c r="N18" i="33"/>
  <c r="O18" i="33" s="1"/>
  <c r="N11" i="43"/>
  <c r="O11" i="43" s="1"/>
  <c r="N5" i="44"/>
  <c r="O5" i="44" s="1"/>
  <c r="N5" i="42"/>
  <c r="O5" i="42" s="1"/>
  <c r="F24" i="33"/>
  <c r="N24" i="33" s="1"/>
  <c r="O24" i="33" s="1"/>
  <c r="H25" i="34"/>
  <c r="E25" i="34"/>
  <c r="I24" i="36"/>
  <c r="D22" i="37"/>
  <c r="N21" i="41"/>
  <c r="O21" i="41" s="1"/>
  <c r="H23" i="43"/>
  <c r="L20" i="44"/>
  <c r="I21" i="46"/>
  <c r="O20" i="49"/>
  <c r="P20" i="49" s="1"/>
  <c r="N25" i="35"/>
  <c r="O25" i="35" s="1"/>
  <c r="I22" i="45"/>
  <c r="N5" i="38"/>
  <c r="O5" i="38" s="1"/>
  <c r="N19" i="36"/>
  <c r="O19" i="36" s="1"/>
  <c r="J22" i="38"/>
  <c r="N16" i="40"/>
  <c r="O16" i="40" s="1"/>
  <c r="E23" i="43"/>
  <c r="N5" i="33"/>
  <c r="O5" i="33" s="1"/>
  <c r="H25" i="35"/>
  <c r="N13" i="35"/>
  <c r="O13" i="35" s="1"/>
  <c r="E22" i="40"/>
  <c r="G22" i="45"/>
  <c r="D23" i="43"/>
  <c r="N23" i="43" s="1"/>
  <c r="O23" i="43" s="1"/>
  <c r="G22" i="40"/>
  <c r="I20" i="44"/>
  <c r="K21" i="46"/>
  <c r="N21" i="46" s="1"/>
  <c r="O21" i="46" s="1"/>
  <c r="L21" i="48"/>
  <c r="K24" i="36"/>
  <c r="O5" i="48"/>
  <c r="P5" i="48" s="1"/>
  <c r="N5" i="34"/>
  <c r="O5" i="34" s="1"/>
  <c r="E22" i="37"/>
  <c r="N14" i="39"/>
  <c r="O14" i="39" s="1"/>
  <c r="K21" i="48"/>
  <c r="N5" i="36"/>
  <c r="O5" i="36" s="1"/>
  <c r="D23" i="39"/>
  <c r="F20" i="44"/>
  <c r="N11" i="34"/>
  <c r="O11" i="34" s="1"/>
  <c r="N22" i="40" l="1"/>
  <c r="O22" i="40" s="1"/>
  <c r="N20" i="44"/>
  <c r="O20" i="44" s="1"/>
  <c r="N23" i="39"/>
  <c r="O23" i="39" s="1"/>
  <c r="O21" i="48"/>
  <c r="P21" i="48" s="1"/>
  <c r="N21" i="42"/>
  <c r="O21" i="42" s="1"/>
  <c r="N22" i="45"/>
  <c r="O22" i="45" s="1"/>
  <c r="N22" i="38"/>
  <c r="O22" i="38" s="1"/>
  <c r="N22" i="37"/>
  <c r="O22" i="37" s="1"/>
</calcChain>
</file>

<file path=xl/sharedStrings.xml><?xml version="1.0" encoding="utf-8"?>
<sst xmlns="http://schemas.openxmlformats.org/spreadsheetml/2006/main" count="655" uniqueCount="90">
  <si>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</si>
  <si>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</si>
  <si>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</si>
  <si>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</si>
  <si>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</si>
  <si>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</si>
  <si>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</si>
  <si>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</si>
  <si>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</si>
  <si>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</si>
  <si>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</si>
  <si>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</si>
  <si>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</si>
  <si>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</si>
  <si>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</si>
  <si>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</si>
  <si>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</si>
  <si>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</si>
  <si>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</si>
  <si>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</si>
  <si>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Legal Counsel</t>
  </si>
  <si>
    <t>Comprehensive Planning</t>
  </si>
  <si>
    <t>Other General Government Services</t>
  </si>
  <si>
    <t>Public Safety</t>
  </si>
  <si>
    <t>Fire Control</t>
  </si>
  <si>
    <t>Physical Environment</t>
  </si>
  <si>
    <t>Water Utility Services</t>
  </si>
  <si>
    <t>Garbage / Solid Waste Control Services</t>
  </si>
  <si>
    <t>Flood Control / Stormwater Management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</si>
  <si>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</si>
  <si>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</si>
  <si>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</si>
  <si>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</si>
  <si>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</si>
  <si>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</si>
  <si>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Proprietary - Non-Operating Interest Expense</t>
  </si>
  <si>
    <t>Other Uses and Non-Operating</t>
  </si>
  <si>
    <t>2009 Municipal Population:</t>
  </si>
  <si>
    <t>Yankeetown Expenditures Reported by Account Code and Fund Type</t>
  </si>
  <si>
    <t>Local Fiscal Year Ended September 30, 2010</t>
  </si>
  <si>
    <t>Executive</t>
  </si>
  <si>
    <t>Financial and Administrative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</si>
  <si>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</si>
  <si>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</si>
  <si>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</si>
  <si>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</si>
  <si>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</si>
  <si>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Inter-Fund Group Transfers Out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</si>
  <si>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</si>
  <si>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</si>
  <si>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</si>
  <si>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</si>
  <si>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</si>
  <si>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</si>
  <si>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</si>
  <si>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</si>
  <si>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</si>
  <si>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Health</t>
  </si>
  <si>
    <t>Parks / Recreation</t>
  </si>
  <si>
    <t>Other Uses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</si>
  <si>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</si>
  <si>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</si>
  <si>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</si>
  <si>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</si>
  <si>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</si>
  <si>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</si>
  <si>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Flood Control / Stormwater Control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</si>
  <si>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</si>
  <si>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</si>
  <si>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</si>
  <si>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</si>
  <si>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</si>
  <si>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</si>
  <si>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</si>
  <si>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</si>
  <si>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</si>
  <si>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</si>
  <si>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</si>
  <si>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</si>
  <si>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</si>
  <si>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</si>
  <si>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</si>
  <si>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</si>
  <si>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</si>
  <si>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Health Services</t>
  </si>
  <si>
    <t>Local Fiscal Year Ended September 30, 2022</t>
  </si>
  <si>
    <t>Law Enforcement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</si>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</sst>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783A-6308-454B-8A1E-7D247B0DF7AF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81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82</v>
      </c>
      <c r="N4" s="98" t="s">
        <v>5</v>
      </c>
      <c r="O4" s="98" t="s">
        <v>83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SUM(D6:D8)</f>
        <v>294448</v>
      </c>
      <c r="E5" s="103">
        <f>SUM(E6:E8)</f>
        <v>0</v>
      </c>
      <c r="F5" s="103">
        <f>SUM(F6:F8)</f>
        <v>0</v>
      </c>
      <c r="G5" s="103">
        <f>SUM(G6:G8)</f>
        <v>0</v>
      </c>
      <c r="H5" s="103">
        <f>SUM(H6:H8)</f>
        <v>0</v>
      </c>
      <c r="I5" s="103">
        <f>SUM(I6:I8)</f>
        <v>0</v>
      </c>
      <c r="J5" s="103">
        <f>SUM(J6:J8)</f>
        <v>0</v>
      </c>
      <c r="K5" s="103">
        <f>SUM(K6:K8)</f>
        <v>0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294448</v>
      </c>
      <c r="P5" s="105">
        <f>(O5/P$24)</f>
        <v>500.76190476190476</v>
      </c>
      <c r="Q5" s="106"/>
    </row>
    <row r="6" spans="1:134">
      <c r="A6" s="108"/>
      <c r="B6" s="109">
        <v>514</v>
      </c>
      <c r="C6" s="110" t="s">
        <v>20</v>
      </c>
      <c r="D6" s="111">
        <v>19818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8" si="0">SUM(D6:N6)</f>
        <v>19818</v>
      </c>
      <c r="P6" s="112">
        <f>(O6/P$24)</f>
        <v>33.704081632653065</v>
      </c>
      <c r="Q6" s="113"/>
    </row>
    <row r="7" spans="1:134">
      <c r="A7" s="108"/>
      <c r="B7" s="109">
        <v>515</v>
      </c>
      <c r="C7" s="110" t="s">
        <v>21</v>
      </c>
      <c r="D7" s="111">
        <v>67546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67546</v>
      </c>
      <c r="P7" s="112">
        <f>(O7/P$24)</f>
        <v>114.87414965986395</v>
      </c>
      <c r="Q7" s="113"/>
    </row>
    <row r="8" spans="1:134">
      <c r="A8" s="108"/>
      <c r="B8" s="109">
        <v>519</v>
      </c>
      <c r="C8" s="110" t="s">
        <v>22</v>
      </c>
      <c r="D8" s="111">
        <v>207084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207084</v>
      </c>
      <c r="P8" s="112">
        <f>(O8/P$24)</f>
        <v>352.18367346938777</v>
      </c>
      <c r="Q8" s="113"/>
    </row>
    <row r="9" spans="1:134" ht="15.75">
      <c r="A9" s="114" t="s">
        <v>23</v>
      </c>
      <c r="B9" s="115"/>
      <c r="C9" s="116"/>
      <c r="D9" s="117">
        <f>SUM(D10:D11)</f>
        <v>77014</v>
      </c>
      <c r="E9" s="117">
        <f>SUM(E10:E11)</f>
        <v>0</v>
      </c>
      <c r="F9" s="117">
        <f>SUM(F10:F11)</f>
        <v>0</v>
      </c>
      <c r="G9" s="117">
        <f>SUM(G10:G11)</f>
        <v>0</v>
      </c>
      <c r="H9" s="117">
        <f>SUM(H10:H11)</f>
        <v>0</v>
      </c>
      <c r="I9" s="117">
        <f>SUM(I10:I11)</f>
        <v>0</v>
      </c>
      <c r="J9" s="117">
        <f>SUM(J10:J11)</f>
        <v>0</v>
      </c>
      <c r="K9" s="117">
        <f>SUM(K10:K11)</f>
        <v>0</v>
      </c>
      <c r="L9" s="117">
        <f>SUM(L10:L11)</f>
        <v>0</v>
      </c>
      <c r="M9" s="117">
        <f>SUM(M10:M11)</f>
        <v>0</v>
      </c>
      <c r="N9" s="117">
        <f>SUM(N10:N11)</f>
        <v>0</v>
      </c>
      <c r="O9" s="118">
        <f>SUM(D9:N9)</f>
        <v>77014</v>
      </c>
      <c r="P9" s="119">
        <f>(O9/P$24)</f>
        <v>130.97619047619048</v>
      </c>
      <c r="Q9" s="120"/>
    </row>
    <row r="10" spans="1:134">
      <c r="A10" s="108"/>
      <c r="B10" s="109">
        <v>521</v>
      </c>
      <c r="C10" s="110" t="s">
        <v>86</v>
      </c>
      <c r="D10" s="111">
        <v>31404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>SUM(D10:N10)</f>
        <v>31404</v>
      </c>
      <c r="P10" s="112">
        <f>(O10/P$24)</f>
        <v>53.408163265306122</v>
      </c>
      <c r="Q10" s="113"/>
    </row>
    <row r="11" spans="1:134">
      <c r="A11" s="108"/>
      <c r="B11" s="109">
        <v>522</v>
      </c>
      <c r="C11" s="110" t="s">
        <v>24</v>
      </c>
      <c r="D11" s="111">
        <v>45610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ref="O11" si="1">SUM(D11:N11)</f>
        <v>45610</v>
      </c>
      <c r="P11" s="112">
        <f>(O11/P$24)</f>
        <v>77.568027210884352</v>
      </c>
      <c r="Q11" s="113"/>
    </row>
    <row r="12" spans="1:134" ht="15.75">
      <c r="A12" s="114" t="s">
        <v>25</v>
      </c>
      <c r="B12" s="115"/>
      <c r="C12" s="116"/>
      <c r="D12" s="117">
        <f>SUM(D13:D15)</f>
        <v>220969</v>
      </c>
      <c r="E12" s="117">
        <f>SUM(E13:E15)</f>
        <v>0</v>
      </c>
      <c r="F12" s="117">
        <f>SUM(F13:F15)</f>
        <v>0</v>
      </c>
      <c r="G12" s="117">
        <f>SUM(G13:G15)</f>
        <v>0</v>
      </c>
      <c r="H12" s="117">
        <f>SUM(H13:H15)</f>
        <v>0</v>
      </c>
      <c r="I12" s="117">
        <f>SUM(I13:I15)</f>
        <v>603511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824480</v>
      </c>
      <c r="P12" s="119">
        <f>(O12/P$24)</f>
        <v>1402.1768707482993</v>
      </c>
      <c r="Q12" s="120"/>
    </row>
    <row r="13" spans="1:134">
      <c r="A13" s="108"/>
      <c r="B13" s="109">
        <v>533</v>
      </c>
      <c r="C13" s="110" t="s">
        <v>26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528474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21" si="2">SUM(D13:N13)</f>
        <v>528474</v>
      </c>
      <c r="P13" s="112">
        <f>(O13/P$24)</f>
        <v>898.76530612244903</v>
      </c>
      <c r="Q13" s="113"/>
    </row>
    <row r="14" spans="1:134">
      <c r="A14" s="108"/>
      <c r="B14" s="109">
        <v>534</v>
      </c>
      <c r="C14" s="110" t="s">
        <v>27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75037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2"/>
        <v>75037</v>
      </c>
      <c r="P14" s="112">
        <f>(O14/P$24)</f>
        <v>127.6139455782313</v>
      </c>
      <c r="Q14" s="113"/>
    </row>
    <row r="15" spans="1:134">
      <c r="A15" s="108"/>
      <c r="B15" s="109">
        <v>538</v>
      </c>
      <c r="C15" s="110" t="s">
        <v>28</v>
      </c>
      <c r="D15" s="111">
        <v>220969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220969</v>
      </c>
      <c r="P15" s="112">
        <f>(O15/P$24)</f>
        <v>375.79761904761904</v>
      </c>
      <c r="Q15" s="113"/>
    </row>
    <row r="16" spans="1:134" ht="15.75">
      <c r="A16" s="114" t="s">
        <v>29</v>
      </c>
      <c r="B16" s="115"/>
      <c r="C16" s="116"/>
      <c r="D16" s="117">
        <f>SUM(D17:D17)</f>
        <v>91013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 t="shared" si="2"/>
        <v>91013</v>
      </c>
      <c r="P16" s="119">
        <f>(O16/P$24)</f>
        <v>154.78401360544217</v>
      </c>
      <c r="Q16" s="120"/>
    </row>
    <row r="17" spans="1:120">
      <c r="A17" s="108"/>
      <c r="B17" s="109">
        <v>541</v>
      </c>
      <c r="C17" s="110" t="s">
        <v>30</v>
      </c>
      <c r="D17" s="111">
        <v>91013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91013</v>
      </c>
      <c r="P17" s="112">
        <f>(O17/P$24)</f>
        <v>154.78401360544217</v>
      </c>
      <c r="Q17" s="113"/>
    </row>
    <row r="18" spans="1:120" ht="15.75">
      <c r="A18" s="114" t="s">
        <v>31</v>
      </c>
      <c r="B18" s="115"/>
      <c r="C18" s="116"/>
      <c r="D18" s="117">
        <f>SUM(D19:D19)</f>
        <v>10422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10422</v>
      </c>
      <c r="P18" s="119">
        <f>(O18/P$24)</f>
        <v>17.724489795918366</v>
      </c>
      <c r="Q18" s="120"/>
    </row>
    <row r="19" spans="1:120">
      <c r="A19" s="108"/>
      <c r="B19" s="109">
        <v>562</v>
      </c>
      <c r="C19" s="110" t="s">
        <v>84</v>
      </c>
      <c r="D19" s="111">
        <v>10422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10422</v>
      </c>
      <c r="P19" s="112">
        <f>(O19/P$24)</f>
        <v>17.724489795918366</v>
      </c>
      <c r="Q19" s="113"/>
    </row>
    <row r="20" spans="1:120" ht="15.75">
      <c r="A20" s="114" t="s">
        <v>33</v>
      </c>
      <c r="B20" s="115"/>
      <c r="C20" s="116"/>
      <c r="D20" s="117">
        <f>SUM(D21:D21)</f>
        <v>53647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>SUM(D20:N20)</f>
        <v>53647</v>
      </c>
      <c r="P20" s="119">
        <f>(O20/P$24)</f>
        <v>91.236394557823132</v>
      </c>
      <c r="Q20" s="113"/>
    </row>
    <row r="21" spans="1:120" ht="15.75" thickBot="1">
      <c r="A21" s="108"/>
      <c r="B21" s="109">
        <v>572</v>
      </c>
      <c r="C21" s="110" t="s">
        <v>34</v>
      </c>
      <c r="D21" s="111">
        <v>53647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53647</v>
      </c>
      <c r="P21" s="112">
        <f>(O21/P$24)</f>
        <v>91.236394557823132</v>
      </c>
      <c r="Q21" s="113"/>
    </row>
    <row r="22" spans="1:120" ht="16.5" thickBot="1">
      <c r="A22" s="121" t="s">
        <v>10</v>
      </c>
      <c r="B22" s="122"/>
      <c r="C22" s="123"/>
      <c r="D22" s="124">
        <f>SUM(D5,D9,D12,D16,D18,D20)</f>
        <v>747513</v>
      </c>
      <c r="E22" s="124">
        <f t="shared" ref="E22:N22" si="3">SUM(E5,E9,E12,E16,E18,E20)</f>
        <v>0</v>
      </c>
      <c r="F22" s="124">
        <f t="shared" si="3"/>
        <v>0</v>
      </c>
      <c r="G22" s="124">
        <f t="shared" si="3"/>
        <v>0</v>
      </c>
      <c r="H22" s="124">
        <f t="shared" si="3"/>
        <v>0</v>
      </c>
      <c r="I22" s="124">
        <f t="shared" si="3"/>
        <v>603511</v>
      </c>
      <c r="J22" s="124">
        <f t="shared" si="3"/>
        <v>0</v>
      </c>
      <c r="K22" s="124">
        <f t="shared" si="3"/>
        <v>0</v>
      </c>
      <c r="L22" s="124">
        <f t="shared" si="3"/>
        <v>0</v>
      </c>
      <c r="M22" s="124">
        <f t="shared" si="3"/>
        <v>0</v>
      </c>
      <c r="N22" s="124">
        <f t="shared" si="3"/>
        <v>0</v>
      </c>
      <c r="O22" s="124">
        <f>SUM(D22:N22)</f>
        <v>1351024</v>
      </c>
      <c r="P22" s="125">
        <f>(O22/P$24)</f>
        <v>2297.6598639455783</v>
      </c>
      <c r="Q22" s="106"/>
      <c r="R22" s="12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</row>
    <row r="23" spans="1:120">
      <c r="A23" s="127"/>
      <c r="B23" s="128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</row>
    <row r="24" spans="1:120">
      <c r="A24" s="131"/>
      <c r="B24" s="132"/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6" t="s">
        <v>89</v>
      </c>
      <c r="N24" s="136"/>
      <c r="O24" s="136"/>
      <c r="P24" s="134">
        <v>588</v>
      </c>
    </row>
    <row r="25" spans="1:120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  <row r="26" spans="1:120" ht="15.75" customHeight="1" thickBot="1">
      <c r="A26" s="140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212422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212422</v>
      </c>
      <c r="O5" s="58">
        <f t="shared" ref="O5:O23" si="2">(N5/O$25)</f>
        <v>430.87626774847871</v>
      </c>
      <c r="P5" s="59"/>
    </row>
    <row r="6" spans="1:133">
      <c r="A6" s="61"/>
      <c r="B6" s="62">
        <v>511</v>
      </c>
      <c r="C6" s="63" t="s">
        <v>19</v>
      </c>
      <c r="D6" s="64">
        <v>347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347</v>
      </c>
      <c r="O6" s="65">
        <f t="shared" si="2"/>
        <v>0.70385395537525353</v>
      </c>
      <c r="P6" s="66"/>
    </row>
    <row r="7" spans="1:133">
      <c r="A7" s="61"/>
      <c r="B7" s="62">
        <v>512</v>
      </c>
      <c r="C7" s="63" t="s">
        <v>40</v>
      </c>
      <c r="D7" s="64">
        <v>326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326</v>
      </c>
      <c r="O7" s="65">
        <f t="shared" si="2"/>
        <v>0.66125760649087217</v>
      </c>
      <c r="P7" s="66"/>
    </row>
    <row r="8" spans="1:133">
      <c r="A8" s="61"/>
      <c r="B8" s="62">
        <v>514</v>
      </c>
      <c r="C8" s="63" t="s">
        <v>20</v>
      </c>
      <c r="D8" s="64">
        <v>8738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8738</v>
      </c>
      <c r="O8" s="65">
        <f t="shared" si="2"/>
        <v>17.724137931034484</v>
      </c>
      <c r="P8" s="66"/>
    </row>
    <row r="9" spans="1:133">
      <c r="A9" s="61"/>
      <c r="B9" s="62">
        <v>515</v>
      </c>
      <c r="C9" s="63" t="s">
        <v>21</v>
      </c>
      <c r="D9" s="64">
        <v>53501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53501</v>
      </c>
      <c r="O9" s="65">
        <f t="shared" si="2"/>
        <v>108.52129817444219</v>
      </c>
      <c r="P9" s="66"/>
    </row>
    <row r="10" spans="1:133">
      <c r="A10" s="61"/>
      <c r="B10" s="62">
        <v>519</v>
      </c>
      <c r="C10" s="63" t="s">
        <v>54</v>
      </c>
      <c r="D10" s="64">
        <v>149510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149510</v>
      </c>
      <c r="O10" s="65">
        <f t="shared" si="2"/>
        <v>303.2657200811359</v>
      </c>
      <c r="P10" s="66"/>
    </row>
    <row r="11" spans="1:133" ht="15.75">
      <c r="A11" s="67" t="s">
        <v>25</v>
      </c>
      <c r="B11" s="68"/>
      <c r="C11" s="69"/>
      <c r="D11" s="70">
        <f t="shared" ref="D11:M11" si="3">SUM(D12:D13)</f>
        <v>555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459086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459641</v>
      </c>
      <c r="O11" s="72">
        <f t="shared" si="2"/>
        <v>932.33468559837729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386944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386944</v>
      </c>
      <c r="O12" s="65">
        <f t="shared" si="2"/>
        <v>784.87626774847865</v>
      </c>
      <c r="P12" s="66"/>
    </row>
    <row r="13" spans="1:133">
      <c r="A13" s="61"/>
      <c r="B13" s="62">
        <v>534</v>
      </c>
      <c r="C13" s="63" t="s">
        <v>55</v>
      </c>
      <c r="D13" s="64">
        <v>555</v>
      </c>
      <c r="E13" s="64">
        <v>0</v>
      </c>
      <c r="F13" s="64">
        <v>0</v>
      </c>
      <c r="G13" s="64">
        <v>0</v>
      </c>
      <c r="H13" s="64">
        <v>0</v>
      </c>
      <c r="I13" s="64">
        <v>72142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72697</v>
      </c>
      <c r="O13" s="65">
        <f t="shared" si="2"/>
        <v>147.45841784989858</v>
      </c>
      <c r="P13" s="66"/>
    </row>
    <row r="14" spans="1:133" ht="15.75">
      <c r="A14" s="67" t="s">
        <v>29</v>
      </c>
      <c r="B14" s="68"/>
      <c r="C14" s="69"/>
      <c r="D14" s="70">
        <f t="shared" ref="D14:M14" si="4">SUM(D15:D15)</f>
        <v>35883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0">
        <f t="shared" si="1"/>
        <v>35883</v>
      </c>
      <c r="O14" s="72">
        <f t="shared" si="2"/>
        <v>72.784989858012167</v>
      </c>
      <c r="P14" s="73"/>
    </row>
    <row r="15" spans="1:133">
      <c r="A15" s="61"/>
      <c r="B15" s="62">
        <v>541</v>
      </c>
      <c r="C15" s="63" t="s">
        <v>56</v>
      </c>
      <c r="D15" s="64">
        <v>35883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35883</v>
      </c>
      <c r="O15" s="65">
        <f t="shared" si="2"/>
        <v>72.784989858012167</v>
      </c>
      <c r="P15" s="66"/>
    </row>
    <row r="16" spans="1:133" ht="15.75">
      <c r="A16" s="67" t="s">
        <v>31</v>
      </c>
      <c r="B16" s="68"/>
      <c r="C16" s="69"/>
      <c r="D16" s="70">
        <f t="shared" ref="D16:M16" si="5">SUM(D17:D17)</f>
        <v>8000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8000</v>
      </c>
      <c r="O16" s="72">
        <f t="shared" si="2"/>
        <v>16.227180527383368</v>
      </c>
      <c r="P16" s="73"/>
    </row>
    <row r="17" spans="1:119">
      <c r="A17" s="61"/>
      <c r="B17" s="62">
        <v>562</v>
      </c>
      <c r="C17" s="63" t="s">
        <v>57</v>
      </c>
      <c r="D17" s="64">
        <v>8000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8000</v>
      </c>
      <c r="O17" s="65">
        <f t="shared" si="2"/>
        <v>16.227180527383368</v>
      </c>
      <c r="P17" s="66"/>
    </row>
    <row r="18" spans="1:119" ht="15.75">
      <c r="A18" s="67" t="s">
        <v>33</v>
      </c>
      <c r="B18" s="68"/>
      <c r="C18" s="69"/>
      <c r="D18" s="70">
        <f t="shared" ref="D18:M18" si="6">SUM(D19:D19)</f>
        <v>52528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52528</v>
      </c>
      <c r="O18" s="72">
        <f t="shared" si="2"/>
        <v>106.54766734279919</v>
      </c>
      <c r="P18" s="66"/>
    </row>
    <row r="19" spans="1:119">
      <c r="A19" s="61"/>
      <c r="B19" s="62">
        <v>572</v>
      </c>
      <c r="C19" s="63" t="s">
        <v>58</v>
      </c>
      <c r="D19" s="64">
        <v>52528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52528</v>
      </c>
      <c r="O19" s="65">
        <f t="shared" si="2"/>
        <v>106.54766734279919</v>
      </c>
      <c r="P19" s="66"/>
    </row>
    <row r="20" spans="1:119" ht="15.75">
      <c r="A20" s="67" t="s">
        <v>59</v>
      </c>
      <c r="B20" s="68"/>
      <c r="C20" s="69"/>
      <c r="D20" s="70">
        <f t="shared" ref="D20:M20" si="7">SUM(D21:D22)</f>
        <v>0</v>
      </c>
      <c r="E20" s="70">
        <f t="shared" si="7"/>
        <v>0</v>
      </c>
      <c r="F20" s="70">
        <f t="shared" si="7"/>
        <v>0</v>
      </c>
      <c r="G20" s="70">
        <f t="shared" si="7"/>
        <v>0</v>
      </c>
      <c r="H20" s="70">
        <f t="shared" si="7"/>
        <v>0</v>
      </c>
      <c r="I20" s="70">
        <f t="shared" si="7"/>
        <v>21992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21992</v>
      </c>
      <c r="O20" s="72">
        <f t="shared" si="2"/>
        <v>44.608519269776878</v>
      </c>
      <c r="P20" s="66"/>
    </row>
    <row r="21" spans="1:119">
      <c r="A21" s="61"/>
      <c r="B21" s="62">
        <v>590</v>
      </c>
      <c r="C21" s="63" t="s">
        <v>60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1777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1777</v>
      </c>
      <c r="O21" s="65">
        <f t="shared" si="2"/>
        <v>3.6044624746450302</v>
      </c>
      <c r="P21" s="66"/>
    </row>
    <row r="22" spans="1:119" ht="15.75" thickBot="1">
      <c r="A22" s="61"/>
      <c r="B22" s="62">
        <v>591</v>
      </c>
      <c r="C22" s="63" t="s">
        <v>61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20215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20215</v>
      </c>
      <c r="O22" s="65">
        <f t="shared" si="2"/>
        <v>41.004056795131845</v>
      </c>
      <c r="P22" s="66"/>
    </row>
    <row r="23" spans="1:119" ht="16.5" thickBot="1">
      <c r="A23" s="74" t="s">
        <v>10</v>
      </c>
      <c r="B23" s="75"/>
      <c r="C23" s="76"/>
      <c r="D23" s="77">
        <f>SUM(D5,D11,D14,D16,D18,D20)</f>
        <v>309388</v>
      </c>
      <c r="E23" s="77">
        <f t="shared" ref="E23:M23" si="8">SUM(E5,E11,E14,E16,E18,E20)</f>
        <v>0</v>
      </c>
      <c r="F23" s="77">
        <f t="shared" si="8"/>
        <v>0</v>
      </c>
      <c r="G23" s="77">
        <f t="shared" si="8"/>
        <v>0</v>
      </c>
      <c r="H23" s="77">
        <f t="shared" si="8"/>
        <v>0</v>
      </c>
      <c r="I23" s="77">
        <f t="shared" si="8"/>
        <v>481078</v>
      </c>
      <c r="J23" s="77">
        <f t="shared" si="8"/>
        <v>0</v>
      </c>
      <c r="K23" s="77">
        <f t="shared" si="8"/>
        <v>0</v>
      </c>
      <c r="L23" s="77">
        <f t="shared" si="8"/>
        <v>0</v>
      </c>
      <c r="M23" s="77">
        <f t="shared" si="8"/>
        <v>0</v>
      </c>
      <c r="N23" s="77">
        <f t="shared" si="1"/>
        <v>790466</v>
      </c>
      <c r="O23" s="78">
        <f t="shared" si="2"/>
        <v>1603.3793103448277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74" t="s">
        <v>62</v>
      </c>
      <c r="M25" s="174"/>
      <c r="N25" s="174"/>
      <c r="O25" s="88">
        <v>493</v>
      </c>
    </row>
    <row r="26" spans="1:119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  <row r="27" spans="1:119" ht="15.75" customHeight="1" thickBot="1">
      <c r="A27" s="178" t="s">
        <v>45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199913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199913</v>
      </c>
      <c r="O5" s="30">
        <f t="shared" ref="O5:O22" si="2">(N5/O$24)</f>
        <v>403.86464646464646</v>
      </c>
      <c r="P5" s="6"/>
    </row>
    <row r="6" spans="1:133">
      <c r="A6" s="12"/>
      <c r="B6" s="42">
        <v>511</v>
      </c>
      <c r="C6" s="19" t="s">
        <v>19</v>
      </c>
      <c r="D6" s="43">
        <v>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</v>
      </c>
      <c r="O6" s="44">
        <f t="shared" si="2"/>
        <v>0.28888888888888886</v>
      </c>
      <c r="P6" s="9"/>
    </row>
    <row r="7" spans="1:133">
      <c r="A7" s="12"/>
      <c r="B7" s="42">
        <v>514</v>
      </c>
      <c r="C7" s="19" t="s">
        <v>20</v>
      </c>
      <c r="D7" s="43">
        <v>10312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10312</v>
      </c>
      <c r="O7" s="44">
        <f t="shared" si="2"/>
        <v>20.832323232323233</v>
      </c>
      <c r="P7" s="9"/>
    </row>
    <row r="8" spans="1:133">
      <c r="A8" s="12"/>
      <c r="B8" s="42">
        <v>515</v>
      </c>
      <c r="C8" s="19" t="s">
        <v>21</v>
      </c>
      <c r="D8" s="43">
        <v>30392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30392</v>
      </c>
      <c r="O8" s="44">
        <f t="shared" si="2"/>
        <v>61.397979797979801</v>
      </c>
      <c r="P8" s="9"/>
    </row>
    <row r="9" spans="1:133">
      <c r="A9" s="12"/>
      <c r="B9" s="42">
        <v>519</v>
      </c>
      <c r="C9" s="19" t="s">
        <v>22</v>
      </c>
      <c r="D9" s="43">
        <v>159066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159066</v>
      </c>
      <c r="O9" s="44">
        <f t="shared" si="2"/>
        <v>321.34545454545457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SUM(D11:D12)</f>
        <v>511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451110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451621</v>
      </c>
      <c r="O10" s="41">
        <f t="shared" si="2"/>
        <v>912.36565656565654</v>
      </c>
      <c r="P10" s="10"/>
    </row>
    <row r="11" spans="1:133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380454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380454</v>
      </c>
      <c r="O11" s="44">
        <f t="shared" si="2"/>
        <v>768.59393939393942</v>
      </c>
      <c r="P11" s="9"/>
    </row>
    <row r="12" spans="1:133">
      <c r="A12" s="12"/>
      <c r="B12" s="42">
        <v>534</v>
      </c>
      <c r="C12" s="19" t="s">
        <v>27</v>
      </c>
      <c r="D12" s="43">
        <v>511</v>
      </c>
      <c r="E12" s="43">
        <v>0</v>
      </c>
      <c r="F12" s="43">
        <v>0</v>
      </c>
      <c r="G12" s="43">
        <v>0</v>
      </c>
      <c r="H12" s="43">
        <v>0</v>
      </c>
      <c r="I12" s="43">
        <v>70656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71167</v>
      </c>
      <c r="O12" s="44">
        <f t="shared" si="2"/>
        <v>143.77171717171717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40465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40465</v>
      </c>
      <c r="O13" s="41">
        <f t="shared" si="2"/>
        <v>81.747474747474755</v>
      </c>
      <c r="P13" s="10"/>
    </row>
    <row r="14" spans="1:133">
      <c r="A14" s="12"/>
      <c r="B14" s="42">
        <v>541</v>
      </c>
      <c r="C14" s="19" t="s">
        <v>30</v>
      </c>
      <c r="D14" s="43">
        <v>40465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40465</v>
      </c>
      <c r="O14" s="44">
        <f t="shared" si="2"/>
        <v>81.747474747474755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4667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4667</v>
      </c>
      <c r="O15" s="41">
        <f t="shared" si="2"/>
        <v>9.4282828282828284</v>
      </c>
      <c r="P15" s="10"/>
    </row>
    <row r="16" spans="1:133">
      <c r="A16" s="12"/>
      <c r="B16" s="42">
        <v>569</v>
      </c>
      <c r="C16" s="19" t="s">
        <v>32</v>
      </c>
      <c r="D16" s="43">
        <v>4667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4667</v>
      </c>
      <c r="O16" s="44">
        <f t="shared" si="2"/>
        <v>9.4282828282828284</v>
      </c>
      <c r="P16" s="9"/>
    </row>
    <row r="17" spans="1:119" ht="15.75">
      <c r="A17" s="26" t="s">
        <v>33</v>
      </c>
      <c r="B17" s="27"/>
      <c r="C17" s="28"/>
      <c r="D17" s="29">
        <f t="shared" ref="D17:M17" si="6">SUM(D18:D18)</f>
        <v>60624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60624</v>
      </c>
      <c r="O17" s="41">
        <f t="shared" si="2"/>
        <v>122.47272727272727</v>
      </c>
      <c r="P17" s="9"/>
    </row>
    <row r="18" spans="1:119">
      <c r="A18" s="12"/>
      <c r="B18" s="42">
        <v>572</v>
      </c>
      <c r="C18" s="19" t="s">
        <v>34</v>
      </c>
      <c r="D18" s="43">
        <v>60624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60624</v>
      </c>
      <c r="O18" s="44">
        <f t="shared" si="2"/>
        <v>122.47272727272727</v>
      </c>
      <c r="P18" s="9"/>
    </row>
    <row r="19" spans="1:119" ht="15.75">
      <c r="A19" s="26" t="s">
        <v>36</v>
      </c>
      <c r="B19" s="27"/>
      <c r="C19" s="28"/>
      <c r="D19" s="29">
        <f t="shared" ref="D19:M19" si="7">SUM(D20:D21)</f>
        <v>15995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20749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36744</v>
      </c>
      <c r="O19" s="41">
        <f t="shared" si="2"/>
        <v>74.230303030303034</v>
      </c>
      <c r="P19" s="9"/>
    </row>
    <row r="20" spans="1:119">
      <c r="A20" s="12"/>
      <c r="B20" s="42">
        <v>581</v>
      </c>
      <c r="C20" s="19" t="s">
        <v>47</v>
      </c>
      <c r="D20" s="43">
        <v>15995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15995</v>
      </c>
      <c r="O20" s="44">
        <f t="shared" si="2"/>
        <v>32.313131313131315</v>
      </c>
      <c r="P20" s="9"/>
    </row>
    <row r="21" spans="1:119" ht="15.75" thickBot="1">
      <c r="A21" s="12"/>
      <c r="B21" s="42">
        <v>591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20749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20749</v>
      </c>
      <c r="O21" s="44">
        <f t="shared" si="2"/>
        <v>41.917171717171719</v>
      </c>
      <c r="P21" s="9"/>
    </row>
    <row r="22" spans="1:119" ht="16.5" thickBot="1">
      <c r="A22" s="13" t="s">
        <v>10</v>
      </c>
      <c r="B22" s="21"/>
      <c r="C22" s="20"/>
      <c r="D22" s="14">
        <f>SUM(D5,D10,D13,D15,D17,D19)</f>
        <v>322175</v>
      </c>
      <c r="E22" s="14">
        <f t="shared" ref="E22:M22" si="8">SUM(E5,E10,E13,E15,E17,E19)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471859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794034</v>
      </c>
      <c r="O22" s="35">
        <f t="shared" si="2"/>
        <v>1604.1090909090908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52</v>
      </c>
      <c r="M24" s="160"/>
      <c r="N24" s="160"/>
      <c r="O24" s="39">
        <v>495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172796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172796</v>
      </c>
      <c r="O5" s="30">
        <f t="shared" ref="O5:O24" si="2">(N5/O$26)</f>
        <v>351.92668024439917</v>
      </c>
      <c r="P5" s="6"/>
    </row>
    <row r="6" spans="1:133">
      <c r="A6" s="12"/>
      <c r="B6" s="42">
        <v>511</v>
      </c>
      <c r="C6" s="19" t="s">
        <v>19</v>
      </c>
      <c r="D6" s="43">
        <v>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</v>
      </c>
      <c r="O6" s="44">
        <f t="shared" si="2"/>
        <v>4.4806517311608958E-2</v>
      </c>
      <c r="P6" s="9"/>
    </row>
    <row r="7" spans="1:133">
      <c r="A7" s="12"/>
      <c r="B7" s="42">
        <v>514</v>
      </c>
      <c r="C7" s="19" t="s">
        <v>20</v>
      </c>
      <c r="D7" s="43">
        <v>10326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10326</v>
      </c>
      <c r="O7" s="44">
        <f t="shared" si="2"/>
        <v>21.030549898167006</v>
      </c>
      <c r="P7" s="9"/>
    </row>
    <row r="8" spans="1:133">
      <c r="A8" s="12"/>
      <c r="B8" s="42">
        <v>515</v>
      </c>
      <c r="C8" s="19" t="s">
        <v>21</v>
      </c>
      <c r="D8" s="43">
        <v>31142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31142</v>
      </c>
      <c r="O8" s="44">
        <f t="shared" si="2"/>
        <v>63.425661914460285</v>
      </c>
      <c r="P8" s="9"/>
    </row>
    <row r="9" spans="1:133">
      <c r="A9" s="12"/>
      <c r="B9" s="42">
        <v>519</v>
      </c>
      <c r="C9" s="19" t="s">
        <v>22</v>
      </c>
      <c r="D9" s="43">
        <v>131306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131306</v>
      </c>
      <c r="O9" s="44">
        <f t="shared" si="2"/>
        <v>267.42566191446031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58510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58510</v>
      </c>
      <c r="O10" s="41">
        <f t="shared" si="2"/>
        <v>119.16496945010184</v>
      </c>
      <c r="P10" s="10"/>
    </row>
    <row r="11" spans="1:133">
      <c r="A11" s="12"/>
      <c r="B11" s="42">
        <v>522</v>
      </c>
      <c r="C11" s="19" t="s">
        <v>24</v>
      </c>
      <c r="D11" s="43">
        <v>58510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58510</v>
      </c>
      <c r="O11" s="44">
        <f t="shared" si="2"/>
        <v>119.16496945010184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775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480434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481209</v>
      </c>
      <c r="O12" s="41">
        <f t="shared" si="2"/>
        <v>980.05906313645619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409526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409526</v>
      </c>
      <c r="O13" s="44">
        <f t="shared" si="2"/>
        <v>834.06517311608957</v>
      </c>
      <c r="P13" s="9"/>
    </row>
    <row r="14" spans="1:133">
      <c r="A14" s="12"/>
      <c r="B14" s="42">
        <v>534</v>
      </c>
      <c r="C14" s="19" t="s">
        <v>27</v>
      </c>
      <c r="D14" s="43">
        <v>775</v>
      </c>
      <c r="E14" s="43">
        <v>0</v>
      </c>
      <c r="F14" s="43">
        <v>0</v>
      </c>
      <c r="G14" s="43">
        <v>0</v>
      </c>
      <c r="H14" s="43">
        <v>0</v>
      </c>
      <c r="I14" s="43">
        <v>70908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71683</v>
      </c>
      <c r="O14" s="44">
        <f t="shared" si="2"/>
        <v>145.99389002036659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42243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42243</v>
      </c>
      <c r="O15" s="41">
        <f t="shared" si="2"/>
        <v>86.034623217922601</v>
      </c>
      <c r="P15" s="10"/>
    </row>
    <row r="16" spans="1:133">
      <c r="A16" s="12"/>
      <c r="B16" s="42">
        <v>541</v>
      </c>
      <c r="C16" s="19" t="s">
        <v>30</v>
      </c>
      <c r="D16" s="43">
        <v>42243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42243</v>
      </c>
      <c r="O16" s="44">
        <f t="shared" si="2"/>
        <v>86.034623217922601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8000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8000</v>
      </c>
      <c r="O17" s="41">
        <f t="shared" si="2"/>
        <v>16.293279022403258</v>
      </c>
      <c r="P17" s="10"/>
    </row>
    <row r="18" spans="1:119">
      <c r="A18" s="12"/>
      <c r="B18" s="42">
        <v>569</v>
      </c>
      <c r="C18" s="19" t="s">
        <v>32</v>
      </c>
      <c r="D18" s="43">
        <v>8000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8000</v>
      </c>
      <c r="O18" s="44">
        <f t="shared" si="2"/>
        <v>16.293279022403258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82201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82201</v>
      </c>
      <c r="O19" s="41">
        <f t="shared" si="2"/>
        <v>167.41547861507129</v>
      </c>
      <c r="P19" s="9"/>
    </row>
    <row r="20" spans="1:119">
      <c r="A20" s="12"/>
      <c r="B20" s="42">
        <v>572</v>
      </c>
      <c r="C20" s="19" t="s">
        <v>34</v>
      </c>
      <c r="D20" s="43">
        <v>82201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82201</v>
      </c>
      <c r="O20" s="44">
        <f t="shared" si="2"/>
        <v>167.41547861507129</v>
      </c>
      <c r="P20" s="9"/>
    </row>
    <row r="21" spans="1:119" ht="15.75">
      <c r="A21" s="26" t="s">
        <v>36</v>
      </c>
      <c r="B21" s="27"/>
      <c r="C21" s="28"/>
      <c r="D21" s="29">
        <f t="shared" ref="D21:M21" si="8">SUM(D22:D23)</f>
        <v>33000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21269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54269</v>
      </c>
      <c r="O21" s="41">
        <f t="shared" si="2"/>
        <v>110.52749490835031</v>
      </c>
      <c r="P21" s="9"/>
    </row>
    <row r="22" spans="1:119">
      <c r="A22" s="12"/>
      <c r="B22" s="42">
        <v>581</v>
      </c>
      <c r="C22" s="19" t="s">
        <v>47</v>
      </c>
      <c r="D22" s="43">
        <v>33000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33000</v>
      </c>
      <c r="O22" s="44">
        <f t="shared" si="2"/>
        <v>67.209775967413435</v>
      </c>
      <c r="P22" s="9"/>
    </row>
    <row r="23" spans="1:119" ht="15.75" thickBot="1">
      <c r="A23" s="12"/>
      <c r="B23" s="42">
        <v>591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21269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21269</v>
      </c>
      <c r="O23" s="44">
        <f t="shared" si="2"/>
        <v>43.317718940936864</v>
      </c>
      <c r="P23" s="9"/>
    </row>
    <row r="24" spans="1:119" ht="16.5" thickBot="1">
      <c r="A24" s="13" t="s">
        <v>10</v>
      </c>
      <c r="B24" s="21"/>
      <c r="C24" s="20"/>
      <c r="D24" s="14">
        <f>SUM(D5,D10,D12,D15,D17,D19,D21)</f>
        <v>397525</v>
      </c>
      <c r="E24" s="14">
        <f t="shared" ref="E24:M24" si="9">SUM(E5,E10,E12,E15,E17,E19,E21)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501703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899228</v>
      </c>
      <c r="O24" s="35">
        <f t="shared" si="2"/>
        <v>1831.4215885947046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48</v>
      </c>
      <c r="M26" s="160"/>
      <c r="N26" s="160"/>
      <c r="O26" s="39">
        <v>491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224129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224129</v>
      </c>
      <c r="O5" s="30">
        <f t="shared" ref="O5:O25" si="2">(N5/O$27)</f>
        <v>453.70242914979758</v>
      </c>
      <c r="P5" s="6"/>
    </row>
    <row r="6" spans="1:133">
      <c r="A6" s="12"/>
      <c r="B6" s="42">
        <v>511</v>
      </c>
      <c r="C6" s="19" t="s">
        <v>19</v>
      </c>
      <c r="D6" s="43">
        <v>202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</v>
      </c>
      <c r="O6" s="44">
        <f t="shared" si="2"/>
        <v>0.40890688259109309</v>
      </c>
      <c r="P6" s="9"/>
    </row>
    <row r="7" spans="1:133">
      <c r="A7" s="12"/>
      <c r="B7" s="42">
        <v>512</v>
      </c>
      <c r="C7" s="19" t="s">
        <v>40</v>
      </c>
      <c r="D7" s="43">
        <v>199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</v>
      </c>
      <c r="O7" s="44">
        <f t="shared" si="2"/>
        <v>0.40283400809716602</v>
      </c>
      <c r="P7" s="9"/>
    </row>
    <row r="8" spans="1:133">
      <c r="A8" s="12"/>
      <c r="B8" s="42">
        <v>514</v>
      </c>
      <c r="C8" s="19" t="s">
        <v>20</v>
      </c>
      <c r="D8" s="43">
        <v>52855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52855</v>
      </c>
      <c r="O8" s="44">
        <f t="shared" si="2"/>
        <v>106.99392712550608</v>
      </c>
      <c r="P8" s="9"/>
    </row>
    <row r="9" spans="1:133">
      <c r="A9" s="12"/>
      <c r="B9" s="42">
        <v>515</v>
      </c>
      <c r="C9" s="19" t="s">
        <v>21</v>
      </c>
      <c r="D9" s="43">
        <v>45135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45135</v>
      </c>
      <c r="O9" s="44">
        <f t="shared" si="2"/>
        <v>91.366396761133601</v>
      </c>
      <c r="P9" s="9"/>
    </row>
    <row r="10" spans="1:133">
      <c r="A10" s="12"/>
      <c r="B10" s="42">
        <v>519</v>
      </c>
      <c r="C10" s="19" t="s">
        <v>22</v>
      </c>
      <c r="D10" s="43">
        <v>125738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125738</v>
      </c>
      <c r="O10" s="44">
        <f t="shared" si="2"/>
        <v>254.53036437246965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40217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40217</v>
      </c>
      <c r="O11" s="41">
        <f t="shared" si="2"/>
        <v>81.410931174089072</v>
      </c>
      <c r="P11" s="10"/>
    </row>
    <row r="12" spans="1:133">
      <c r="A12" s="12"/>
      <c r="B12" s="42">
        <v>522</v>
      </c>
      <c r="C12" s="19" t="s">
        <v>24</v>
      </c>
      <c r="D12" s="43">
        <v>40217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40217</v>
      </c>
      <c r="O12" s="44">
        <f t="shared" si="2"/>
        <v>81.410931174089072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5421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456033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461454</v>
      </c>
      <c r="O13" s="41">
        <f t="shared" si="2"/>
        <v>934.11740890688259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385538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385538</v>
      </c>
      <c r="O14" s="44">
        <f t="shared" si="2"/>
        <v>780.44129554655865</v>
      </c>
      <c r="P14" s="9"/>
    </row>
    <row r="15" spans="1:133">
      <c r="A15" s="12"/>
      <c r="B15" s="42">
        <v>534</v>
      </c>
      <c r="C15" s="19" t="s">
        <v>27</v>
      </c>
      <c r="D15" s="43">
        <v>805</v>
      </c>
      <c r="E15" s="43">
        <v>0</v>
      </c>
      <c r="F15" s="43">
        <v>0</v>
      </c>
      <c r="G15" s="43">
        <v>0</v>
      </c>
      <c r="H15" s="43">
        <v>0</v>
      </c>
      <c r="I15" s="43">
        <v>70495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71300</v>
      </c>
      <c r="O15" s="44">
        <f t="shared" si="2"/>
        <v>144.33198380566802</v>
      </c>
      <c r="P15" s="9"/>
    </row>
    <row r="16" spans="1:133">
      <c r="A16" s="12"/>
      <c r="B16" s="42">
        <v>538</v>
      </c>
      <c r="C16" s="19" t="s">
        <v>28</v>
      </c>
      <c r="D16" s="43">
        <v>4616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4616</v>
      </c>
      <c r="O16" s="44">
        <f t="shared" si="2"/>
        <v>9.3441295546558703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35694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35694</v>
      </c>
      <c r="O17" s="41">
        <f t="shared" si="2"/>
        <v>72.255060728744937</v>
      </c>
      <c r="P17" s="10"/>
    </row>
    <row r="18" spans="1:119">
      <c r="A18" s="12"/>
      <c r="B18" s="42">
        <v>541</v>
      </c>
      <c r="C18" s="19" t="s">
        <v>30</v>
      </c>
      <c r="D18" s="43">
        <v>35694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35694</v>
      </c>
      <c r="O18" s="44">
        <f t="shared" si="2"/>
        <v>72.255060728744937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8000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8000</v>
      </c>
      <c r="O19" s="41">
        <f t="shared" si="2"/>
        <v>16.194331983805668</v>
      </c>
      <c r="P19" s="10"/>
    </row>
    <row r="20" spans="1:119">
      <c r="A20" s="12"/>
      <c r="B20" s="42">
        <v>569</v>
      </c>
      <c r="C20" s="19" t="s">
        <v>32</v>
      </c>
      <c r="D20" s="43">
        <v>8000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8000</v>
      </c>
      <c r="O20" s="44">
        <f t="shared" si="2"/>
        <v>16.194331983805668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SUM(D22:D22)</f>
        <v>65057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65057</v>
      </c>
      <c r="O21" s="41">
        <f t="shared" si="2"/>
        <v>131.69433198380565</v>
      </c>
      <c r="P21" s="9"/>
    </row>
    <row r="22" spans="1:119">
      <c r="A22" s="12"/>
      <c r="B22" s="42">
        <v>572</v>
      </c>
      <c r="C22" s="19" t="s">
        <v>34</v>
      </c>
      <c r="D22" s="43">
        <v>65057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65057</v>
      </c>
      <c r="O22" s="44">
        <f t="shared" si="2"/>
        <v>131.69433198380565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21775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21775</v>
      </c>
      <c r="O23" s="41">
        <f t="shared" si="2"/>
        <v>44.078947368421055</v>
      </c>
      <c r="P23" s="9"/>
    </row>
    <row r="24" spans="1:119" ht="15.75" thickBot="1">
      <c r="A24" s="12"/>
      <c r="B24" s="42">
        <v>591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21775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21775</v>
      </c>
      <c r="O24" s="44">
        <f t="shared" si="2"/>
        <v>44.078947368421055</v>
      </c>
      <c r="P24" s="9"/>
    </row>
    <row r="25" spans="1:119" ht="16.5" thickBot="1">
      <c r="A25" s="13" t="s">
        <v>10</v>
      </c>
      <c r="B25" s="21"/>
      <c r="C25" s="20"/>
      <c r="D25" s="14">
        <f>SUM(D5,D11,D13,D17,D19,D21,D23)</f>
        <v>378518</v>
      </c>
      <c r="E25" s="14">
        <f t="shared" ref="E25:M25" si="9">SUM(E5,E11,E13,E17,E19,E21,E23)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477808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856326</v>
      </c>
      <c r="O25" s="35">
        <f t="shared" si="2"/>
        <v>1733.4534412955466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44</v>
      </c>
      <c r="M27" s="160"/>
      <c r="N27" s="160"/>
      <c r="O27" s="39">
        <v>494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291572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291572</v>
      </c>
      <c r="O5" s="30">
        <f t="shared" ref="O5:O25" si="2">(N5/O$27)</f>
        <v>580.82071713147411</v>
      </c>
      <c r="P5" s="6"/>
    </row>
    <row r="6" spans="1:133">
      <c r="A6" s="12"/>
      <c r="B6" s="42">
        <v>511</v>
      </c>
      <c r="C6" s="19" t="s">
        <v>19</v>
      </c>
      <c r="D6" s="43">
        <v>135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</v>
      </c>
      <c r="O6" s="44">
        <f t="shared" si="2"/>
        <v>0.2689243027888446</v>
      </c>
      <c r="P6" s="9"/>
    </row>
    <row r="7" spans="1:133">
      <c r="A7" s="12"/>
      <c r="B7" s="42">
        <v>512</v>
      </c>
      <c r="C7" s="19" t="s">
        <v>40</v>
      </c>
      <c r="D7" s="43">
        <v>303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303</v>
      </c>
      <c r="O7" s="44">
        <f t="shared" si="2"/>
        <v>0.60358565737051795</v>
      </c>
      <c r="P7" s="9"/>
    </row>
    <row r="8" spans="1:133">
      <c r="A8" s="12"/>
      <c r="B8" s="42">
        <v>513</v>
      </c>
      <c r="C8" s="19" t="s">
        <v>41</v>
      </c>
      <c r="D8" s="43">
        <v>53331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53331</v>
      </c>
      <c r="O8" s="44">
        <f t="shared" si="2"/>
        <v>106.23705179282868</v>
      </c>
      <c r="P8" s="9"/>
    </row>
    <row r="9" spans="1:133">
      <c r="A9" s="12"/>
      <c r="B9" s="42">
        <v>515</v>
      </c>
      <c r="C9" s="19" t="s">
        <v>21</v>
      </c>
      <c r="D9" s="43">
        <v>67148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67148</v>
      </c>
      <c r="O9" s="44">
        <f t="shared" si="2"/>
        <v>133.76095617529882</v>
      </c>
      <c r="P9" s="9"/>
    </row>
    <row r="10" spans="1:133">
      <c r="A10" s="12"/>
      <c r="B10" s="42">
        <v>519</v>
      </c>
      <c r="C10" s="19" t="s">
        <v>22</v>
      </c>
      <c r="D10" s="43">
        <v>170655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170655</v>
      </c>
      <c r="O10" s="44">
        <f t="shared" si="2"/>
        <v>339.95019920318725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35927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35927</v>
      </c>
      <c r="O11" s="41">
        <f t="shared" si="2"/>
        <v>71.567729083665341</v>
      </c>
      <c r="P11" s="10"/>
    </row>
    <row r="12" spans="1:133">
      <c r="A12" s="12"/>
      <c r="B12" s="42">
        <v>522</v>
      </c>
      <c r="C12" s="19" t="s">
        <v>24</v>
      </c>
      <c r="D12" s="43">
        <v>35927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35927</v>
      </c>
      <c r="O12" s="44">
        <f t="shared" si="2"/>
        <v>71.567729083665341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10237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486856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497093</v>
      </c>
      <c r="O13" s="41">
        <f t="shared" si="2"/>
        <v>990.22509960159357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486856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486856</v>
      </c>
      <c r="O14" s="44">
        <f t="shared" si="2"/>
        <v>969.83266932270919</v>
      </c>
      <c r="P14" s="9"/>
    </row>
    <row r="15" spans="1:133">
      <c r="A15" s="12"/>
      <c r="B15" s="42">
        <v>534</v>
      </c>
      <c r="C15" s="19" t="s">
        <v>27</v>
      </c>
      <c r="D15" s="43">
        <v>1140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1140</v>
      </c>
      <c r="O15" s="44">
        <f t="shared" si="2"/>
        <v>2.2709163346613548</v>
      </c>
      <c r="P15" s="9"/>
    </row>
    <row r="16" spans="1:133">
      <c r="A16" s="12"/>
      <c r="B16" s="42">
        <v>538</v>
      </c>
      <c r="C16" s="19" t="s">
        <v>28</v>
      </c>
      <c r="D16" s="43">
        <v>9097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9097</v>
      </c>
      <c r="O16" s="44">
        <f t="shared" si="2"/>
        <v>18.121513944223107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34908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34908</v>
      </c>
      <c r="O17" s="41">
        <f t="shared" si="2"/>
        <v>69.537848605577693</v>
      </c>
      <c r="P17" s="10"/>
    </row>
    <row r="18" spans="1:119">
      <c r="A18" s="12"/>
      <c r="B18" s="42">
        <v>541</v>
      </c>
      <c r="C18" s="19" t="s">
        <v>30</v>
      </c>
      <c r="D18" s="43">
        <v>34908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34908</v>
      </c>
      <c r="O18" s="44">
        <f t="shared" si="2"/>
        <v>69.537848605577693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8000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8000</v>
      </c>
      <c r="O19" s="41">
        <f t="shared" si="2"/>
        <v>15.936254980079681</v>
      </c>
      <c r="P19" s="10"/>
    </row>
    <row r="20" spans="1:119">
      <c r="A20" s="12"/>
      <c r="B20" s="42">
        <v>569</v>
      </c>
      <c r="C20" s="19" t="s">
        <v>32</v>
      </c>
      <c r="D20" s="43">
        <v>8000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8000</v>
      </c>
      <c r="O20" s="44">
        <f t="shared" si="2"/>
        <v>15.936254980079681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SUM(D22:D22)</f>
        <v>35810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35810</v>
      </c>
      <c r="O21" s="41">
        <f t="shared" si="2"/>
        <v>71.334661354581669</v>
      </c>
      <c r="P21" s="9"/>
    </row>
    <row r="22" spans="1:119">
      <c r="A22" s="12"/>
      <c r="B22" s="42">
        <v>572</v>
      </c>
      <c r="C22" s="19" t="s">
        <v>34</v>
      </c>
      <c r="D22" s="43">
        <v>35810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35810</v>
      </c>
      <c r="O22" s="44">
        <f t="shared" si="2"/>
        <v>71.334661354581669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23461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23461</v>
      </c>
      <c r="O23" s="41">
        <f t="shared" si="2"/>
        <v>46.735059760956176</v>
      </c>
      <c r="P23" s="9"/>
    </row>
    <row r="24" spans="1:119" ht="15.75" thickBot="1">
      <c r="A24" s="12"/>
      <c r="B24" s="42">
        <v>591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23461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23461</v>
      </c>
      <c r="O24" s="44">
        <f t="shared" si="2"/>
        <v>46.735059760956176</v>
      </c>
      <c r="P24" s="9"/>
    </row>
    <row r="25" spans="1:119" ht="16.5" thickBot="1">
      <c r="A25" s="13" t="s">
        <v>10</v>
      </c>
      <c r="B25" s="21"/>
      <c r="C25" s="20"/>
      <c r="D25" s="14">
        <f>SUM(D5,D11,D13,D17,D19,D21,D23)</f>
        <v>416454</v>
      </c>
      <c r="E25" s="14">
        <f t="shared" ref="E25:M25" si="9">SUM(E5,E11,E13,E17,E19,E21,E23)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510317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926771</v>
      </c>
      <c r="O25" s="35">
        <f t="shared" si="2"/>
        <v>1846.1573705179283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42</v>
      </c>
      <c r="M27" s="160"/>
      <c r="N27" s="160"/>
      <c r="O27" s="39">
        <v>502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thickBot="1">
      <c r="A29" s="162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333920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333920</v>
      </c>
      <c r="O5" s="30">
        <f t="shared" ref="O5:O24" si="2">(N5/O$26)</f>
        <v>436.49673202614377</v>
      </c>
      <c r="P5" s="6"/>
    </row>
    <row r="6" spans="1:133">
      <c r="A6" s="12"/>
      <c r="B6" s="42">
        <v>511</v>
      </c>
      <c r="C6" s="19" t="s">
        <v>19</v>
      </c>
      <c r="D6" s="43">
        <v>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</v>
      </c>
      <c r="O6" s="44">
        <f t="shared" si="2"/>
        <v>9.6732026143790853E-2</v>
      </c>
      <c r="P6" s="9"/>
    </row>
    <row r="7" spans="1:133">
      <c r="A7" s="12"/>
      <c r="B7" s="42">
        <v>514</v>
      </c>
      <c r="C7" s="19" t="s">
        <v>20</v>
      </c>
      <c r="D7" s="43">
        <v>28896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28896</v>
      </c>
      <c r="O7" s="44">
        <f t="shared" si="2"/>
        <v>37.772549019607844</v>
      </c>
      <c r="P7" s="9"/>
    </row>
    <row r="8" spans="1:133">
      <c r="A8" s="12"/>
      <c r="B8" s="42">
        <v>515</v>
      </c>
      <c r="C8" s="19" t="s">
        <v>21</v>
      </c>
      <c r="D8" s="43">
        <v>165683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165683</v>
      </c>
      <c r="O8" s="44">
        <f t="shared" si="2"/>
        <v>216.57908496732026</v>
      </c>
      <c r="P8" s="9"/>
    </row>
    <row r="9" spans="1:133">
      <c r="A9" s="12"/>
      <c r="B9" s="42">
        <v>519</v>
      </c>
      <c r="C9" s="19" t="s">
        <v>22</v>
      </c>
      <c r="D9" s="43">
        <v>139267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139267</v>
      </c>
      <c r="O9" s="44">
        <f t="shared" si="2"/>
        <v>182.0483660130719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40630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40630</v>
      </c>
      <c r="O10" s="41">
        <f t="shared" si="2"/>
        <v>53.111111111111114</v>
      </c>
      <c r="P10" s="10"/>
    </row>
    <row r="11" spans="1:133">
      <c r="A11" s="12"/>
      <c r="B11" s="42">
        <v>522</v>
      </c>
      <c r="C11" s="19" t="s">
        <v>24</v>
      </c>
      <c r="D11" s="43">
        <v>40630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40630</v>
      </c>
      <c r="O11" s="44">
        <f t="shared" si="2"/>
        <v>53.111111111111114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6871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413909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420780</v>
      </c>
      <c r="O12" s="41">
        <f t="shared" si="2"/>
        <v>550.03921568627447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413909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413909</v>
      </c>
      <c r="O13" s="44">
        <f t="shared" si="2"/>
        <v>541.05751633986927</v>
      </c>
      <c r="P13" s="9"/>
    </row>
    <row r="14" spans="1:133">
      <c r="A14" s="12"/>
      <c r="B14" s="42">
        <v>534</v>
      </c>
      <c r="C14" s="19" t="s">
        <v>27</v>
      </c>
      <c r="D14" s="43">
        <v>187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187</v>
      </c>
      <c r="O14" s="44">
        <f t="shared" si="2"/>
        <v>0.24444444444444444</v>
      </c>
      <c r="P14" s="9"/>
    </row>
    <row r="15" spans="1:133">
      <c r="A15" s="12"/>
      <c r="B15" s="42">
        <v>538</v>
      </c>
      <c r="C15" s="19" t="s">
        <v>28</v>
      </c>
      <c r="D15" s="43">
        <v>6684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6684</v>
      </c>
      <c r="O15" s="44">
        <f t="shared" si="2"/>
        <v>8.7372549019607835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34408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34408</v>
      </c>
      <c r="O16" s="41">
        <f t="shared" si="2"/>
        <v>44.977777777777774</v>
      </c>
      <c r="P16" s="10"/>
    </row>
    <row r="17" spans="1:119">
      <c r="A17" s="12"/>
      <c r="B17" s="42">
        <v>541</v>
      </c>
      <c r="C17" s="19" t="s">
        <v>30</v>
      </c>
      <c r="D17" s="43">
        <v>34408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34408</v>
      </c>
      <c r="O17" s="44">
        <f t="shared" si="2"/>
        <v>44.977777777777774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8000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8000</v>
      </c>
      <c r="O18" s="41">
        <f t="shared" si="2"/>
        <v>10.457516339869281</v>
      </c>
      <c r="P18" s="10"/>
    </row>
    <row r="19" spans="1:119">
      <c r="A19" s="12"/>
      <c r="B19" s="42">
        <v>569</v>
      </c>
      <c r="C19" s="19" t="s">
        <v>32</v>
      </c>
      <c r="D19" s="43">
        <v>8000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8000</v>
      </c>
      <c r="O19" s="44">
        <f t="shared" si="2"/>
        <v>10.457516339869281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21247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21247</v>
      </c>
      <c r="O20" s="41">
        <f t="shared" si="2"/>
        <v>27.773856209150328</v>
      </c>
      <c r="P20" s="9"/>
    </row>
    <row r="21" spans="1:119">
      <c r="A21" s="12"/>
      <c r="B21" s="42">
        <v>572</v>
      </c>
      <c r="C21" s="19" t="s">
        <v>34</v>
      </c>
      <c r="D21" s="43">
        <v>21247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21247</v>
      </c>
      <c r="O21" s="44">
        <f t="shared" si="2"/>
        <v>27.773856209150328</v>
      </c>
      <c r="P21" s="9"/>
    </row>
    <row r="22" spans="1:119" ht="15.75">
      <c r="A22" s="26" t="s">
        <v>36</v>
      </c>
      <c r="B22" s="27"/>
      <c r="C22" s="28"/>
      <c r="D22" s="29">
        <f t="shared" ref="D22:M22" si="8">SUM(D23:D23)</f>
        <v>0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127795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127795</v>
      </c>
      <c r="O22" s="41">
        <f t="shared" si="2"/>
        <v>167.05228758169935</v>
      </c>
      <c r="P22" s="9"/>
    </row>
    <row r="23" spans="1:119" ht="15.75" thickBot="1">
      <c r="A23" s="12"/>
      <c r="B23" s="42">
        <v>591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127795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127795</v>
      </c>
      <c r="O23" s="44">
        <f t="shared" si="2"/>
        <v>167.05228758169935</v>
      </c>
      <c r="P23" s="9"/>
    </row>
    <row r="24" spans="1:119" ht="16.5" thickBot="1">
      <c r="A24" s="13" t="s">
        <v>10</v>
      </c>
      <c r="B24" s="21"/>
      <c r="C24" s="20"/>
      <c r="D24" s="14">
        <f>SUM(D5,D10,D12,D16,D18,D20,D22)</f>
        <v>445076</v>
      </c>
      <c r="E24" s="14">
        <f t="shared" ref="E24:M24" si="9">SUM(E5,E10,E12,E16,E18,E20,E22)</f>
        <v>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541704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986780</v>
      </c>
      <c r="O24" s="35">
        <f t="shared" si="2"/>
        <v>1289.9084967320262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37</v>
      </c>
      <c r="M26" s="160"/>
      <c r="N26" s="160"/>
      <c r="O26" s="39">
        <v>765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thickBot="1">
      <c r="A28" s="162" t="s">
        <v>45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385378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385378</v>
      </c>
      <c r="O5" s="30">
        <f t="shared" ref="O5:O22" si="2">(N5/O$24)</f>
        <v>507.07631578947371</v>
      </c>
      <c r="P5" s="6"/>
    </row>
    <row r="6" spans="1:133">
      <c r="A6" s="12"/>
      <c r="B6" s="42">
        <v>511</v>
      </c>
      <c r="C6" s="19" t="s">
        <v>19</v>
      </c>
      <c r="D6" s="43">
        <v>269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269</v>
      </c>
      <c r="O6" s="44">
        <f t="shared" si="2"/>
        <v>0.35394736842105262</v>
      </c>
      <c r="P6" s="9"/>
    </row>
    <row r="7" spans="1:133">
      <c r="A7" s="12"/>
      <c r="B7" s="42">
        <v>514</v>
      </c>
      <c r="C7" s="19" t="s">
        <v>20</v>
      </c>
      <c r="D7" s="43">
        <v>121899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121899</v>
      </c>
      <c r="O7" s="44">
        <f t="shared" si="2"/>
        <v>160.39342105263157</v>
      </c>
      <c r="P7" s="9"/>
    </row>
    <row r="8" spans="1:133">
      <c r="A8" s="12"/>
      <c r="B8" s="42">
        <v>515</v>
      </c>
      <c r="C8" s="19" t="s">
        <v>21</v>
      </c>
      <c r="D8" s="43">
        <v>127381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127381</v>
      </c>
      <c r="O8" s="44">
        <f t="shared" si="2"/>
        <v>167.60657894736843</v>
      </c>
      <c r="P8" s="9"/>
    </row>
    <row r="9" spans="1:133">
      <c r="A9" s="12"/>
      <c r="B9" s="42">
        <v>519</v>
      </c>
      <c r="C9" s="19" t="s">
        <v>22</v>
      </c>
      <c r="D9" s="43">
        <v>135829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135829</v>
      </c>
      <c r="O9" s="44">
        <f t="shared" si="2"/>
        <v>178.72236842105264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40528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40528</v>
      </c>
      <c r="O10" s="41">
        <f t="shared" si="2"/>
        <v>53.326315789473682</v>
      </c>
      <c r="P10" s="10"/>
    </row>
    <row r="11" spans="1:133">
      <c r="A11" s="12"/>
      <c r="B11" s="42">
        <v>522</v>
      </c>
      <c r="C11" s="19" t="s">
        <v>24</v>
      </c>
      <c r="D11" s="43">
        <v>40528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40528</v>
      </c>
      <c r="O11" s="44">
        <f t="shared" si="2"/>
        <v>53.326315789473682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14374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291840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306214</v>
      </c>
      <c r="O12" s="41">
        <f t="shared" si="2"/>
        <v>402.91315789473686</v>
      </c>
      <c r="P12" s="10"/>
    </row>
    <row r="13" spans="1:133">
      <c r="A13" s="12"/>
      <c r="B13" s="42">
        <v>533</v>
      </c>
      <c r="C13" s="19" t="s">
        <v>26</v>
      </c>
      <c r="D13" s="43">
        <v>14374</v>
      </c>
      <c r="E13" s="43">
        <v>0</v>
      </c>
      <c r="F13" s="43">
        <v>0</v>
      </c>
      <c r="G13" s="43">
        <v>0</v>
      </c>
      <c r="H13" s="43">
        <v>0</v>
      </c>
      <c r="I13" s="43">
        <v>291840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306214</v>
      </c>
      <c r="O13" s="44">
        <f t="shared" si="2"/>
        <v>402.91315789473686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27594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27594</v>
      </c>
      <c r="O14" s="41">
        <f t="shared" si="2"/>
        <v>36.307894736842108</v>
      </c>
      <c r="P14" s="10"/>
    </row>
    <row r="15" spans="1:133">
      <c r="A15" s="12"/>
      <c r="B15" s="42">
        <v>541</v>
      </c>
      <c r="C15" s="19" t="s">
        <v>30</v>
      </c>
      <c r="D15" s="43">
        <v>27594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27594</v>
      </c>
      <c r="O15" s="44">
        <f t="shared" si="2"/>
        <v>36.307894736842108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8039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8039</v>
      </c>
      <c r="O16" s="41">
        <f t="shared" si="2"/>
        <v>10.577631578947368</v>
      </c>
      <c r="P16" s="10"/>
    </row>
    <row r="17" spans="1:119">
      <c r="A17" s="12"/>
      <c r="B17" s="42">
        <v>569</v>
      </c>
      <c r="C17" s="19" t="s">
        <v>32</v>
      </c>
      <c r="D17" s="43">
        <v>8039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8039</v>
      </c>
      <c r="O17" s="44">
        <f t="shared" si="2"/>
        <v>10.577631578947368</v>
      </c>
      <c r="P17" s="9"/>
    </row>
    <row r="18" spans="1:119" ht="15.75">
      <c r="A18" s="26" t="s">
        <v>33</v>
      </c>
      <c r="B18" s="27"/>
      <c r="C18" s="28"/>
      <c r="D18" s="29">
        <f t="shared" ref="D18:M18" si="7">SUM(D19:D19)</f>
        <v>603392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603392</v>
      </c>
      <c r="O18" s="41">
        <f t="shared" si="2"/>
        <v>793.93684210526317</v>
      </c>
      <c r="P18" s="9"/>
    </row>
    <row r="19" spans="1:119">
      <c r="A19" s="12"/>
      <c r="B19" s="42">
        <v>572</v>
      </c>
      <c r="C19" s="19" t="s">
        <v>34</v>
      </c>
      <c r="D19" s="43">
        <v>603392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603392</v>
      </c>
      <c r="O19" s="44">
        <f t="shared" si="2"/>
        <v>793.93684210526317</v>
      </c>
      <c r="P19" s="9"/>
    </row>
    <row r="20" spans="1:119" ht="15.75">
      <c r="A20" s="26" t="s">
        <v>36</v>
      </c>
      <c r="B20" s="27"/>
      <c r="C20" s="28"/>
      <c r="D20" s="29">
        <f t="shared" ref="D20:M20" si="8">SUM(D21:D21)</f>
        <v>9939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9939</v>
      </c>
      <c r="O20" s="41">
        <f t="shared" si="2"/>
        <v>13.077631578947368</v>
      </c>
      <c r="P20" s="9"/>
    </row>
    <row r="21" spans="1:119" ht="15.75" thickBot="1">
      <c r="A21" s="12"/>
      <c r="B21" s="42">
        <v>581</v>
      </c>
      <c r="C21" s="19" t="s">
        <v>47</v>
      </c>
      <c r="D21" s="43">
        <v>9939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9939</v>
      </c>
      <c r="O21" s="44">
        <f t="shared" si="2"/>
        <v>13.077631578947368</v>
      </c>
      <c r="P21" s="9"/>
    </row>
    <row r="22" spans="1:119" ht="16.5" thickBot="1">
      <c r="A22" s="13" t="s">
        <v>10</v>
      </c>
      <c r="B22" s="21"/>
      <c r="C22" s="20"/>
      <c r="D22" s="14">
        <f>SUM(D5,D10,D12,D14,D16,D18,D20)</f>
        <v>1089244</v>
      </c>
      <c r="E22" s="14">
        <f t="shared" ref="E22:M22" si="9">SUM(E5,E10,E12,E14,E16,E18,E20)</f>
        <v>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291840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1381084</v>
      </c>
      <c r="O22" s="35">
        <f t="shared" si="2"/>
        <v>1817.2157894736843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50</v>
      </c>
      <c r="M24" s="160"/>
      <c r="N24" s="160"/>
      <c r="O24" s="39">
        <v>760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315054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315054</v>
      </c>
      <c r="O5" s="30">
        <f t="shared" ref="O5:O22" si="2">(N5/O$24)</f>
        <v>414.54473684210524</v>
      </c>
      <c r="P5" s="6"/>
    </row>
    <row r="6" spans="1:133">
      <c r="A6" s="12"/>
      <c r="B6" s="42">
        <v>511</v>
      </c>
      <c r="C6" s="19" t="s">
        <v>19</v>
      </c>
      <c r="D6" s="43">
        <v>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312</v>
      </c>
      <c r="O6" s="44">
        <f t="shared" si="2"/>
        <v>0.41052631578947368</v>
      </c>
      <c r="P6" s="9"/>
    </row>
    <row r="7" spans="1:133">
      <c r="A7" s="12"/>
      <c r="B7" s="42">
        <v>512</v>
      </c>
      <c r="C7" s="19" t="s">
        <v>40</v>
      </c>
      <c r="D7" s="43">
        <v>136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</v>
      </c>
      <c r="O7" s="44">
        <f t="shared" si="2"/>
        <v>0.17894736842105263</v>
      </c>
      <c r="P7" s="9"/>
    </row>
    <row r="8" spans="1:133">
      <c r="A8" s="12"/>
      <c r="B8" s="42">
        <v>514</v>
      </c>
      <c r="C8" s="19" t="s">
        <v>20</v>
      </c>
      <c r="D8" s="43">
        <v>63788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63788</v>
      </c>
      <c r="O8" s="44">
        <f t="shared" si="2"/>
        <v>83.931578947368422</v>
      </c>
      <c r="P8" s="9"/>
    </row>
    <row r="9" spans="1:133">
      <c r="A9" s="12"/>
      <c r="B9" s="42">
        <v>515</v>
      </c>
      <c r="C9" s="19" t="s">
        <v>21</v>
      </c>
      <c r="D9" s="43">
        <v>108379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108379</v>
      </c>
      <c r="O9" s="44">
        <f t="shared" si="2"/>
        <v>142.60394736842105</v>
      </c>
      <c r="P9" s="9"/>
    </row>
    <row r="10" spans="1:133">
      <c r="A10" s="12"/>
      <c r="B10" s="42">
        <v>519</v>
      </c>
      <c r="C10" s="19" t="s">
        <v>22</v>
      </c>
      <c r="D10" s="43">
        <v>142439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142439</v>
      </c>
      <c r="O10" s="44">
        <f t="shared" si="2"/>
        <v>187.41973684210527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106534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106534</v>
      </c>
      <c r="O11" s="41">
        <f t="shared" si="2"/>
        <v>140.17631578947368</v>
      </c>
      <c r="P11" s="10"/>
    </row>
    <row r="12" spans="1:133">
      <c r="A12" s="12"/>
      <c r="B12" s="42">
        <v>522</v>
      </c>
      <c r="C12" s="19" t="s">
        <v>24</v>
      </c>
      <c r="D12" s="43">
        <v>106534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106534</v>
      </c>
      <c r="O12" s="44">
        <f t="shared" si="2"/>
        <v>140.17631578947368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72403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186822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259225</v>
      </c>
      <c r="O13" s="41">
        <f t="shared" si="2"/>
        <v>341.08552631578948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186822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186822</v>
      </c>
      <c r="O14" s="44">
        <f t="shared" si="2"/>
        <v>245.81842105263158</v>
      </c>
      <c r="P14" s="9"/>
    </row>
    <row r="15" spans="1:133">
      <c r="A15" s="12"/>
      <c r="B15" s="42">
        <v>534</v>
      </c>
      <c r="C15" s="19" t="s">
        <v>27</v>
      </c>
      <c r="D15" s="43">
        <v>72403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72403</v>
      </c>
      <c r="O15" s="44">
        <f t="shared" si="2"/>
        <v>95.267105263157902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30490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30490</v>
      </c>
      <c r="O16" s="41">
        <f t="shared" si="2"/>
        <v>40.118421052631582</v>
      </c>
      <c r="P16" s="10"/>
    </row>
    <row r="17" spans="1:119">
      <c r="A17" s="12"/>
      <c r="B17" s="42">
        <v>541</v>
      </c>
      <c r="C17" s="19" t="s">
        <v>30</v>
      </c>
      <c r="D17" s="43">
        <v>30490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30490</v>
      </c>
      <c r="O17" s="44">
        <f t="shared" si="2"/>
        <v>40.118421052631582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6759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6759</v>
      </c>
      <c r="O18" s="41">
        <f t="shared" si="2"/>
        <v>8.8934210526315791</v>
      </c>
      <c r="P18" s="10"/>
    </row>
    <row r="19" spans="1:119">
      <c r="A19" s="12"/>
      <c r="B19" s="42">
        <v>569</v>
      </c>
      <c r="C19" s="19" t="s">
        <v>32</v>
      </c>
      <c r="D19" s="43">
        <v>6759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6759</v>
      </c>
      <c r="O19" s="44">
        <f t="shared" si="2"/>
        <v>8.8934210526315791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42097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42097</v>
      </c>
      <c r="O20" s="41">
        <f t="shared" si="2"/>
        <v>55.390789473684208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42097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42097</v>
      </c>
      <c r="O21" s="44">
        <f t="shared" si="2"/>
        <v>55.390789473684208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573337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186822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760159</v>
      </c>
      <c r="O22" s="35">
        <f t="shared" si="2"/>
        <v>1000.2092105263158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64</v>
      </c>
      <c r="M24" s="160"/>
      <c r="N24" s="160"/>
      <c r="O24" s="39">
        <v>760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81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341824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341824</v>
      </c>
      <c r="P5" s="30">
        <f t="shared" ref="P5:P20" si="1">(O5/P$22)</f>
        <v>584.31452991452988</v>
      </c>
      <c r="Q5" s="6"/>
    </row>
    <row r="6" spans="1:134">
      <c r="A6" s="12"/>
      <c r="B6" s="42">
        <v>514</v>
      </c>
      <c r="C6" s="19" t="s">
        <v>20</v>
      </c>
      <c r="D6" s="43">
        <v>11115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11115</v>
      </c>
      <c r="P6" s="44">
        <f t="shared" si="1"/>
        <v>19</v>
      </c>
      <c r="Q6" s="9"/>
    </row>
    <row r="7" spans="1:134">
      <c r="A7" s="12"/>
      <c r="B7" s="42">
        <v>515</v>
      </c>
      <c r="C7" s="19" t="s">
        <v>21</v>
      </c>
      <c r="D7" s="43">
        <v>68114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68114</v>
      </c>
      <c r="P7" s="44">
        <f t="shared" si="1"/>
        <v>116.43418803418804</v>
      </c>
      <c r="Q7" s="9"/>
    </row>
    <row r="8" spans="1:134">
      <c r="A8" s="12"/>
      <c r="B8" s="42">
        <v>519</v>
      </c>
      <c r="C8" s="19" t="s">
        <v>22</v>
      </c>
      <c r="D8" s="43">
        <v>262595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262595</v>
      </c>
      <c r="P8" s="44">
        <f t="shared" si="1"/>
        <v>448.88034188034186</v>
      </c>
      <c r="Q8" s="9"/>
    </row>
    <row r="9" spans="1:134" ht="15.75">
      <c r="A9" s="26" t="s">
        <v>23</v>
      </c>
      <c r="B9" s="27"/>
      <c r="C9" s="28"/>
      <c r="D9" s="29">
        <f t="shared" ref="D9:N9" si="3">SUM(D10:D11)</f>
        <v>75485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75485</v>
      </c>
      <c r="P9" s="41">
        <f t="shared" si="1"/>
        <v>129.03418803418805</v>
      </c>
      <c r="Q9" s="10"/>
    </row>
    <row r="10" spans="1:134">
      <c r="A10" s="12"/>
      <c r="B10" s="42">
        <v>521</v>
      </c>
      <c r="C10" s="19" t="s">
        <v>86</v>
      </c>
      <c r="D10" s="43">
        <v>29875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29875</v>
      </c>
      <c r="P10" s="44">
        <f t="shared" si="1"/>
        <v>51.068376068376068</v>
      </c>
      <c r="Q10" s="9"/>
    </row>
    <row r="11" spans="1:134">
      <c r="A11" s="12"/>
      <c r="B11" s="42">
        <v>522</v>
      </c>
      <c r="C11" s="19" t="s">
        <v>24</v>
      </c>
      <c r="D11" s="43">
        <v>45610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45610</v>
      </c>
      <c r="P11" s="44">
        <f t="shared" si="1"/>
        <v>77.965811965811966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SUM(D13:D15)</f>
        <v>272789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554610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827399</v>
      </c>
      <c r="P12" s="41">
        <f t="shared" si="1"/>
        <v>1414.357264957265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479705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9" si="6">SUM(D13:N13)</f>
        <v>479705</v>
      </c>
      <c r="P13" s="44">
        <f t="shared" si="1"/>
        <v>820.008547008547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74905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74905</v>
      </c>
      <c r="P14" s="44">
        <f t="shared" si="1"/>
        <v>128.04273504273505</v>
      </c>
      <c r="Q14" s="9"/>
    </row>
    <row r="15" spans="1:134">
      <c r="A15" s="12"/>
      <c r="B15" s="42">
        <v>538</v>
      </c>
      <c r="C15" s="19" t="s">
        <v>28</v>
      </c>
      <c r="D15" s="43">
        <v>272789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272789</v>
      </c>
      <c r="P15" s="44">
        <f t="shared" si="1"/>
        <v>466.30598290598289</v>
      </c>
      <c r="Q15" s="9"/>
    </row>
    <row r="16" spans="1:134" ht="15.75">
      <c r="A16" s="26" t="s">
        <v>29</v>
      </c>
      <c r="B16" s="27"/>
      <c r="C16" s="28"/>
      <c r="D16" s="29">
        <f t="shared" ref="D16:N16" si="7">SUM(D17:D17)</f>
        <v>78754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78754</v>
      </c>
      <c r="P16" s="41">
        <f t="shared" si="1"/>
        <v>134.62222222222223</v>
      </c>
      <c r="Q16" s="10"/>
    </row>
    <row r="17" spans="1:120">
      <c r="A17" s="12"/>
      <c r="B17" s="42">
        <v>541</v>
      </c>
      <c r="C17" s="19" t="s">
        <v>30</v>
      </c>
      <c r="D17" s="43">
        <v>78754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78754</v>
      </c>
      <c r="P17" s="44">
        <f t="shared" si="1"/>
        <v>134.62222222222223</v>
      </c>
      <c r="Q17" s="9"/>
    </row>
    <row r="18" spans="1:120" ht="15.75">
      <c r="A18" s="26" t="s">
        <v>33</v>
      </c>
      <c r="B18" s="27"/>
      <c r="C18" s="28"/>
      <c r="D18" s="29">
        <f t="shared" ref="D18:N18" si="8">SUM(D19:D19)</f>
        <v>51780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0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51780</v>
      </c>
      <c r="P18" s="41">
        <f t="shared" si="1"/>
        <v>88.512820512820511</v>
      </c>
      <c r="Q18" s="9"/>
    </row>
    <row r="19" spans="1:120" ht="15.75" thickBot="1">
      <c r="A19" s="12"/>
      <c r="B19" s="42">
        <v>572</v>
      </c>
      <c r="C19" s="19" t="s">
        <v>34</v>
      </c>
      <c r="D19" s="43">
        <v>51780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51780</v>
      </c>
      <c r="P19" s="44">
        <f t="shared" si="1"/>
        <v>88.512820512820511</v>
      </c>
      <c r="Q19" s="9"/>
    </row>
    <row r="20" spans="1:120" ht="16.5" thickBot="1">
      <c r="A20" s="13" t="s">
        <v>10</v>
      </c>
      <c r="B20" s="21"/>
      <c r="C20" s="20"/>
      <c r="D20" s="14">
        <f>SUM(D5,D9,D12,D16,D18)</f>
        <v>820632</v>
      </c>
      <c r="E20" s="14">
        <f t="shared" ref="E20:N20" si="9">SUM(E5,E9,E12,E16,E18)</f>
        <v>0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554610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1375242</v>
      </c>
      <c r="P20" s="35">
        <f t="shared" si="1"/>
        <v>2350.8410256410257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60" t="s">
        <v>87</v>
      </c>
      <c r="N22" s="160"/>
      <c r="O22" s="160"/>
      <c r="P22" s="39">
        <v>585</v>
      </c>
    </row>
    <row r="23" spans="1:120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62" t="s">
        <v>45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81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304140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304140</v>
      </c>
      <c r="P5" s="30">
        <f t="shared" ref="P5:P21" si="2">(O5/P$23)</f>
        <v>518.12606473594553</v>
      </c>
      <c r="Q5" s="6"/>
    </row>
    <row r="6" spans="1:134">
      <c r="A6" s="12"/>
      <c r="B6" s="42">
        <v>514</v>
      </c>
      <c r="C6" s="19" t="s">
        <v>20</v>
      </c>
      <c r="D6" s="43">
        <v>6652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6652</v>
      </c>
      <c r="P6" s="44">
        <f t="shared" si="2"/>
        <v>11.332197614991482</v>
      </c>
      <c r="Q6" s="9"/>
    </row>
    <row r="7" spans="1:134">
      <c r="A7" s="12"/>
      <c r="B7" s="42">
        <v>515</v>
      </c>
      <c r="C7" s="19" t="s">
        <v>21</v>
      </c>
      <c r="D7" s="43">
        <v>59318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59318</v>
      </c>
      <c r="P7" s="44">
        <f t="shared" si="2"/>
        <v>101.05281090289608</v>
      </c>
      <c r="Q7" s="9"/>
    </row>
    <row r="8" spans="1:134">
      <c r="A8" s="12"/>
      <c r="B8" s="42">
        <v>519</v>
      </c>
      <c r="C8" s="19" t="s">
        <v>22</v>
      </c>
      <c r="D8" s="43">
        <v>238170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238170</v>
      </c>
      <c r="P8" s="44">
        <f t="shared" si="2"/>
        <v>405.74105621805791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45610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45610</v>
      </c>
      <c r="P9" s="41">
        <f t="shared" si="2"/>
        <v>77.700170357751276</v>
      </c>
      <c r="Q9" s="10"/>
    </row>
    <row r="10" spans="1:134">
      <c r="A10" s="12"/>
      <c r="B10" s="42">
        <v>522</v>
      </c>
      <c r="C10" s="19" t="s">
        <v>24</v>
      </c>
      <c r="D10" s="43">
        <v>45610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45610</v>
      </c>
      <c r="P10" s="44">
        <f t="shared" si="2"/>
        <v>77.700170357751276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SUM(D12:D14)</f>
        <v>29519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525314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554833</v>
      </c>
      <c r="P11" s="41">
        <f t="shared" si="2"/>
        <v>945.20102214650763</v>
      </c>
      <c r="Q11" s="10"/>
    </row>
    <row r="12" spans="1:134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450409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450409</v>
      </c>
      <c r="P12" s="44">
        <f t="shared" si="2"/>
        <v>767.30664395229985</v>
      </c>
      <c r="Q12" s="9"/>
    </row>
    <row r="13" spans="1:134">
      <c r="A13" s="12"/>
      <c r="B13" s="42">
        <v>534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74905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74905</v>
      </c>
      <c r="P13" s="44">
        <f t="shared" si="2"/>
        <v>127.60647359454855</v>
      </c>
      <c r="Q13" s="9"/>
    </row>
    <row r="14" spans="1:134">
      <c r="A14" s="12"/>
      <c r="B14" s="42">
        <v>538</v>
      </c>
      <c r="C14" s="19" t="s">
        <v>28</v>
      </c>
      <c r="D14" s="43">
        <v>29519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29519</v>
      </c>
      <c r="P14" s="44">
        <f t="shared" si="2"/>
        <v>50.287904599659285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SUM(D16:D16)</f>
        <v>143683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143683</v>
      </c>
      <c r="P15" s="41">
        <f t="shared" si="2"/>
        <v>244.77512776831347</v>
      </c>
      <c r="Q15" s="10"/>
    </row>
    <row r="16" spans="1:134">
      <c r="A16" s="12"/>
      <c r="B16" s="42">
        <v>541</v>
      </c>
      <c r="C16" s="19" t="s">
        <v>30</v>
      </c>
      <c r="D16" s="43">
        <v>143683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143683</v>
      </c>
      <c r="P16" s="44">
        <f t="shared" si="2"/>
        <v>244.77512776831347</v>
      </c>
      <c r="Q16" s="9"/>
    </row>
    <row r="17" spans="1:120" ht="15.75">
      <c r="A17" s="26" t="s">
        <v>31</v>
      </c>
      <c r="B17" s="27"/>
      <c r="C17" s="28"/>
      <c r="D17" s="29">
        <f t="shared" ref="D17:N17" si="6">SUM(D18:D18)</f>
        <v>159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159</v>
      </c>
      <c r="P17" s="41">
        <f t="shared" si="2"/>
        <v>0.27086882453151617</v>
      </c>
      <c r="Q17" s="10"/>
    </row>
    <row r="18" spans="1:120">
      <c r="A18" s="12"/>
      <c r="B18" s="42">
        <v>562</v>
      </c>
      <c r="C18" s="19" t="s">
        <v>84</v>
      </c>
      <c r="D18" s="43">
        <v>159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159</v>
      </c>
      <c r="P18" s="44">
        <f t="shared" si="2"/>
        <v>0.27086882453151617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43711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1"/>
        <v>43711</v>
      </c>
      <c r="P19" s="41">
        <f t="shared" si="2"/>
        <v>74.465076660988075</v>
      </c>
      <c r="Q19" s="9"/>
    </row>
    <row r="20" spans="1:120" ht="15.75" thickBot="1">
      <c r="A20" s="12"/>
      <c r="B20" s="42">
        <v>572</v>
      </c>
      <c r="C20" s="19" t="s">
        <v>34</v>
      </c>
      <c r="D20" s="43">
        <v>43711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43711</v>
      </c>
      <c r="P20" s="44">
        <f t="shared" si="2"/>
        <v>74.465076660988075</v>
      </c>
      <c r="Q20" s="9"/>
    </row>
    <row r="21" spans="1:120" ht="16.5" thickBot="1">
      <c r="A21" s="13" t="s">
        <v>10</v>
      </c>
      <c r="B21" s="21"/>
      <c r="C21" s="20"/>
      <c r="D21" s="14">
        <f>SUM(D5,D9,D11,D15,D17,D19)</f>
        <v>566822</v>
      </c>
      <c r="E21" s="14">
        <f t="shared" ref="E21:N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525314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1"/>
        <v>1092136</v>
      </c>
      <c r="P21" s="35">
        <f t="shared" si="2"/>
        <v>1860.5383304940374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60" t="s">
        <v>80</v>
      </c>
      <c r="N23" s="160"/>
      <c r="O23" s="160"/>
      <c r="P23" s="39">
        <v>587</v>
      </c>
    </row>
    <row r="24" spans="1:120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62" t="s">
        <v>45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260087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260087</v>
      </c>
      <c r="O5" s="30">
        <f t="shared" ref="O5:O21" si="2">(N5/O$23)</f>
        <v>510.97642436149312</v>
      </c>
      <c r="P5" s="6"/>
    </row>
    <row r="6" spans="1:133">
      <c r="A6" s="12"/>
      <c r="B6" s="42">
        <v>514</v>
      </c>
      <c r="C6" s="19" t="s">
        <v>20</v>
      </c>
      <c r="D6" s="43">
        <v>10089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10089</v>
      </c>
      <c r="O6" s="44">
        <f t="shared" si="2"/>
        <v>19.821218074656187</v>
      </c>
      <c r="P6" s="9"/>
    </row>
    <row r="7" spans="1:133">
      <c r="A7" s="12"/>
      <c r="B7" s="42">
        <v>515</v>
      </c>
      <c r="C7" s="19" t="s">
        <v>21</v>
      </c>
      <c r="D7" s="43">
        <v>65632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65632</v>
      </c>
      <c r="O7" s="44">
        <f t="shared" si="2"/>
        <v>128.94302554027504</v>
      </c>
      <c r="P7" s="9"/>
    </row>
    <row r="8" spans="1:133">
      <c r="A8" s="12"/>
      <c r="B8" s="42">
        <v>519</v>
      </c>
      <c r="C8" s="19" t="s">
        <v>54</v>
      </c>
      <c r="D8" s="43">
        <v>184366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184366</v>
      </c>
      <c r="O8" s="44">
        <f t="shared" si="2"/>
        <v>362.2121807465619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45610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45610</v>
      </c>
      <c r="O9" s="41">
        <f t="shared" si="2"/>
        <v>89.607072691552062</v>
      </c>
      <c r="P9" s="10"/>
    </row>
    <row r="10" spans="1:133">
      <c r="A10" s="12"/>
      <c r="B10" s="42">
        <v>522</v>
      </c>
      <c r="C10" s="19" t="s">
        <v>24</v>
      </c>
      <c r="D10" s="43">
        <v>45610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45610</v>
      </c>
      <c r="O10" s="44">
        <f t="shared" si="2"/>
        <v>89.607072691552062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65180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548832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614012</v>
      </c>
      <c r="O11" s="41">
        <f t="shared" si="2"/>
        <v>1206.3104125736738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473927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473927</v>
      </c>
      <c r="O12" s="44">
        <f t="shared" si="2"/>
        <v>931.09430255402754</v>
      </c>
      <c r="P12" s="9"/>
    </row>
    <row r="13" spans="1:133">
      <c r="A13" s="12"/>
      <c r="B13" s="42">
        <v>534</v>
      </c>
      <c r="C13" s="19" t="s">
        <v>55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74905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74905</v>
      </c>
      <c r="O13" s="44">
        <f t="shared" si="2"/>
        <v>147.16110019646365</v>
      </c>
      <c r="P13" s="9"/>
    </row>
    <row r="14" spans="1:133">
      <c r="A14" s="12"/>
      <c r="B14" s="42">
        <v>538</v>
      </c>
      <c r="C14" s="19" t="s">
        <v>66</v>
      </c>
      <c r="D14" s="43">
        <v>65180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65180</v>
      </c>
      <c r="O14" s="44">
        <f t="shared" si="2"/>
        <v>128.0550098231827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156167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156167</v>
      </c>
      <c r="O15" s="41">
        <f t="shared" si="2"/>
        <v>306.81139489194499</v>
      </c>
      <c r="P15" s="10"/>
    </row>
    <row r="16" spans="1:133">
      <c r="A16" s="12"/>
      <c r="B16" s="42">
        <v>541</v>
      </c>
      <c r="C16" s="19" t="s">
        <v>56</v>
      </c>
      <c r="D16" s="43">
        <v>156167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156167</v>
      </c>
      <c r="O16" s="44">
        <f t="shared" si="2"/>
        <v>306.81139489194499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475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475</v>
      </c>
      <c r="O17" s="41">
        <f t="shared" si="2"/>
        <v>0.93320235756385073</v>
      </c>
      <c r="P17" s="10"/>
    </row>
    <row r="18" spans="1:119">
      <c r="A18" s="12"/>
      <c r="B18" s="42">
        <v>562</v>
      </c>
      <c r="C18" s="19" t="s">
        <v>57</v>
      </c>
      <c r="D18" s="43">
        <v>475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475</v>
      </c>
      <c r="O18" s="44">
        <f t="shared" si="2"/>
        <v>0.93320235756385073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71745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71745</v>
      </c>
      <c r="O19" s="41">
        <f t="shared" si="2"/>
        <v>140.95284872298626</v>
      </c>
      <c r="P19" s="9"/>
    </row>
    <row r="20" spans="1:119" ht="15.75" thickBot="1">
      <c r="A20" s="12"/>
      <c r="B20" s="42">
        <v>572</v>
      </c>
      <c r="C20" s="19" t="s">
        <v>58</v>
      </c>
      <c r="D20" s="43">
        <v>71745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71745</v>
      </c>
      <c r="O20" s="44">
        <f t="shared" si="2"/>
        <v>140.95284872298626</v>
      </c>
      <c r="P20" s="9"/>
    </row>
    <row r="21" spans="1:119" ht="16.5" thickBot="1">
      <c r="A21" s="13" t="s">
        <v>10</v>
      </c>
      <c r="B21" s="21"/>
      <c r="C21" s="20"/>
      <c r="D21" s="14">
        <f>SUM(D5,D9,D11,D15,D17,D19)</f>
        <v>599264</v>
      </c>
      <c r="E21" s="14">
        <f t="shared" ref="E21:M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548832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1148096</v>
      </c>
      <c r="O21" s="35">
        <f t="shared" si="2"/>
        <v>2255.5913555992142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78</v>
      </c>
      <c r="M23" s="160"/>
      <c r="N23" s="160"/>
      <c r="O23" s="39">
        <v>509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284809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284809</v>
      </c>
      <c r="O5" s="30">
        <f t="shared" ref="O5:O22" si="2">(N5/O$24)</f>
        <v>560.64763779527561</v>
      </c>
      <c r="P5" s="6"/>
    </row>
    <row r="6" spans="1:133">
      <c r="A6" s="12"/>
      <c r="B6" s="42">
        <v>511</v>
      </c>
      <c r="C6" s="19" t="s">
        <v>19</v>
      </c>
      <c r="D6" s="43">
        <v>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</v>
      </c>
      <c r="O6" s="44">
        <f t="shared" si="2"/>
        <v>0.13976377952755906</v>
      </c>
      <c r="P6" s="9"/>
    </row>
    <row r="7" spans="1:133">
      <c r="A7" s="12"/>
      <c r="B7" s="42">
        <v>514</v>
      </c>
      <c r="C7" s="19" t="s">
        <v>20</v>
      </c>
      <c r="D7" s="43">
        <v>8153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8153</v>
      </c>
      <c r="O7" s="44">
        <f t="shared" si="2"/>
        <v>16.049212598425196</v>
      </c>
      <c r="P7" s="9"/>
    </row>
    <row r="8" spans="1:133">
      <c r="A8" s="12"/>
      <c r="B8" s="42">
        <v>515</v>
      </c>
      <c r="C8" s="19" t="s">
        <v>21</v>
      </c>
      <c r="D8" s="43">
        <v>71843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71843</v>
      </c>
      <c r="O8" s="44">
        <f t="shared" si="2"/>
        <v>141.42322834645668</v>
      </c>
      <c r="P8" s="9"/>
    </row>
    <row r="9" spans="1:133">
      <c r="A9" s="12"/>
      <c r="B9" s="42">
        <v>519</v>
      </c>
      <c r="C9" s="19" t="s">
        <v>54</v>
      </c>
      <c r="D9" s="43">
        <v>204742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204742</v>
      </c>
      <c r="O9" s="44">
        <f t="shared" si="2"/>
        <v>403.03543307086613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45610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45610</v>
      </c>
      <c r="O10" s="41">
        <f t="shared" si="2"/>
        <v>89.78346456692914</v>
      </c>
      <c r="P10" s="10"/>
    </row>
    <row r="11" spans="1:133">
      <c r="A11" s="12"/>
      <c r="B11" s="42">
        <v>522</v>
      </c>
      <c r="C11" s="19" t="s">
        <v>24</v>
      </c>
      <c r="D11" s="43">
        <v>45610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45610</v>
      </c>
      <c r="O11" s="44">
        <f t="shared" si="2"/>
        <v>89.78346456692914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18040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518120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536160</v>
      </c>
      <c r="O12" s="41">
        <f t="shared" si="2"/>
        <v>1055.4330708661416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443268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443268</v>
      </c>
      <c r="O13" s="44">
        <f t="shared" si="2"/>
        <v>872.57480314960628</v>
      </c>
      <c r="P13" s="9"/>
    </row>
    <row r="14" spans="1:133">
      <c r="A14" s="12"/>
      <c r="B14" s="42">
        <v>534</v>
      </c>
      <c r="C14" s="19" t="s">
        <v>55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74852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74852</v>
      </c>
      <c r="O14" s="44">
        <f t="shared" si="2"/>
        <v>147.34645669291339</v>
      </c>
      <c r="P14" s="9"/>
    </row>
    <row r="15" spans="1:133">
      <c r="A15" s="12"/>
      <c r="B15" s="42">
        <v>538</v>
      </c>
      <c r="C15" s="19" t="s">
        <v>66</v>
      </c>
      <c r="D15" s="43">
        <v>18040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18040</v>
      </c>
      <c r="O15" s="44">
        <f t="shared" si="2"/>
        <v>35.511811023622045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73371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73371</v>
      </c>
      <c r="O16" s="41">
        <f t="shared" si="2"/>
        <v>144.43110236220471</v>
      </c>
      <c r="P16" s="10"/>
    </row>
    <row r="17" spans="1:119">
      <c r="A17" s="12"/>
      <c r="B17" s="42">
        <v>541</v>
      </c>
      <c r="C17" s="19" t="s">
        <v>56</v>
      </c>
      <c r="D17" s="43">
        <v>73371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73371</v>
      </c>
      <c r="O17" s="44">
        <f t="shared" si="2"/>
        <v>144.43110236220471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82</v>
      </c>
      <c r="O18" s="41">
        <f t="shared" si="2"/>
        <v>0.16141732283464566</v>
      </c>
      <c r="P18" s="10"/>
    </row>
    <row r="19" spans="1:119">
      <c r="A19" s="90"/>
      <c r="B19" s="91">
        <v>562</v>
      </c>
      <c r="C19" s="92" t="s">
        <v>57</v>
      </c>
      <c r="D19" s="43">
        <v>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</v>
      </c>
      <c r="O19" s="44">
        <f t="shared" si="2"/>
        <v>0.16141732283464566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26321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26321</v>
      </c>
      <c r="O20" s="41">
        <f t="shared" si="2"/>
        <v>51.812992125984252</v>
      </c>
      <c r="P20" s="9"/>
    </row>
    <row r="21" spans="1:119" ht="15.75" thickBot="1">
      <c r="A21" s="12"/>
      <c r="B21" s="42">
        <v>572</v>
      </c>
      <c r="C21" s="19" t="s">
        <v>58</v>
      </c>
      <c r="D21" s="43">
        <v>26321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26321</v>
      </c>
      <c r="O21" s="44">
        <f t="shared" si="2"/>
        <v>51.812992125984252</v>
      </c>
      <c r="P21" s="9"/>
    </row>
    <row r="22" spans="1:119" ht="16.5" thickBot="1">
      <c r="A22" s="13" t="s">
        <v>10</v>
      </c>
      <c r="B22" s="21"/>
      <c r="C22" s="20"/>
      <c r="D22" s="14">
        <f>SUM(D5,D10,D12,D16,D18,D20)</f>
        <v>448233</v>
      </c>
      <c r="E22" s="14">
        <f t="shared" ref="E22:M22" si="8">SUM(E5,E10,E12,E16,E18,E20)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518120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966353</v>
      </c>
      <c r="O22" s="35">
        <f t="shared" si="2"/>
        <v>1902.2696850393702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76</v>
      </c>
      <c r="M24" s="160"/>
      <c r="N24" s="160"/>
      <c r="O24" s="39">
        <v>508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183044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183044</v>
      </c>
      <c r="O5" s="30">
        <f t="shared" ref="O5:O20" si="2">(N5/O$22)</f>
        <v>363.1825396825397</v>
      </c>
      <c r="P5" s="6"/>
    </row>
    <row r="6" spans="1:133">
      <c r="A6" s="12"/>
      <c r="B6" s="42">
        <v>511</v>
      </c>
      <c r="C6" s="19" t="s">
        <v>19</v>
      </c>
      <c r="D6" s="43">
        <v>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</v>
      </c>
      <c r="O6" s="44">
        <f t="shared" si="2"/>
        <v>0.17460317460317459</v>
      </c>
      <c r="P6" s="9"/>
    </row>
    <row r="7" spans="1:133">
      <c r="A7" s="12"/>
      <c r="B7" s="42">
        <v>514</v>
      </c>
      <c r="C7" s="19" t="s">
        <v>20</v>
      </c>
      <c r="D7" s="43">
        <v>4428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4428</v>
      </c>
      <c r="O7" s="44">
        <f t="shared" si="2"/>
        <v>8.7857142857142865</v>
      </c>
      <c r="P7" s="9"/>
    </row>
    <row r="8" spans="1:133">
      <c r="A8" s="12"/>
      <c r="B8" s="42">
        <v>515</v>
      </c>
      <c r="C8" s="19" t="s">
        <v>21</v>
      </c>
      <c r="D8" s="43">
        <v>23130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23130</v>
      </c>
      <c r="O8" s="44">
        <f t="shared" si="2"/>
        <v>45.892857142857146</v>
      </c>
      <c r="P8" s="9"/>
    </row>
    <row r="9" spans="1:133">
      <c r="A9" s="12"/>
      <c r="B9" s="42">
        <v>519</v>
      </c>
      <c r="C9" s="19" t="s">
        <v>54</v>
      </c>
      <c r="D9" s="43">
        <v>155398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155398</v>
      </c>
      <c r="O9" s="44">
        <f t="shared" si="2"/>
        <v>308.32936507936506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45610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45610</v>
      </c>
      <c r="O10" s="41">
        <f t="shared" si="2"/>
        <v>90.496031746031747</v>
      </c>
      <c r="P10" s="10"/>
    </row>
    <row r="11" spans="1:133">
      <c r="A11" s="12"/>
      <c r="B11" s="42">
        <v>522</v>
      </c>
      <c r="C11" s="19" t="s">
        <v>24</v>
      </c>
      <c r="D11" s="43">
        <v>45610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45610</v>
      </c>
      <c r="O11" s="44">
        <f t="shared" si="2"/>
        <v>90.496031746031747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14390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465636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480026</v>
      </c>
      <c r="O12" s="41">
        <f t="shared" si="2"/>
        <v>952.43253968253964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385008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385008</v>
      </c>
      <c r="O13" s="44">
        <f t="shared" si="2"/>
        <v>763.90476190476193</v>
      </c>
      <c r="P13" s="9"/>
    </row>
    <row r="14" spans="1:133">
      <c r="A14" s="12"/>
      <c r="B14" s="42">
        <v>534</v>
      </c>
      <c r="C14" s="19" t="s">
        <v>55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80628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80628</v>
      </c>
      <c r="O14" s="44">
        <f t="shared" si="2"/>
        <v>159.97619047619048</v>
      </c>
      <c r="P14" s="9"/>
    </row>
    <row r="15" spans="1:133">
      <c r="A15" s="12"/>
      <c r="B15" s="42">
        <v>538</v>
      </c>
      <c r="C15" s="19" t="s">
        <v>66</v>
      </c>
      <c r="D15" s="43">
        <v>14390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14390</v>
      </c>
      <c r="O15" s="44">
        <f t="shared" si="2"/>
        <v>28.551587301587301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76871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76871</v>
      </c>
      <c r="O16" s="41">
        <f t="shared" si="2"/>
        <v>152.52182539682539</v>
      </c>
      <c r="P16" s="10"/>
    </row>
    <row r="17" spans="1:119">
      <c r="A17" s="12"/>
      <c r="B17" s="42">
        <v>541</v>
      </c>
      <c r="C17" s="19" t="s">
        <v>56</v>
      </c>
      <c r="D17" s="43">
        <v>76871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76871</v>
      </c>
      <c r="O17" s="44">
        <f t="shared" si="2"/>
        <v>152.52182539682539</v>
      </c>
      <c r="P17" s="9"/>
    </row>
    <row r="18" spans="1:119" ht="15.75">
      <c r="A18" s="26" t="s">
        <v>33</v>
      </c>
      <c r="B18" s="27"/>
      <c r="C18" s="28"/>
      <c r="D18" s="29">
        <f t="shared" ref="D18:M18" si="6">SUM(D19:D19)</f>
        <v>37106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37106</v>
      </c>
      <c r="O18" s="41">
        <f t="shared" si="2"/>
        <v>73.623015873015873</v>
      </c>
      <c r="P18" s="9"/>
    </row>
    <row r="19" spans="1:119" ht="15.75" thickBot="1">
      <c r="A19" s="12"/>
      <c r="B19" s="42">
        <v>572</v>
      </c>
      <c r="C19" s="19" t="s">
        <v>58</v>
      </c>
      <c r="D19" s="43">
        <v>37106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37106</v>
      </c>
      <c r="O19" s="44">
        <f t="shared" si="2"/>
        <v>73.623015873015873</v>
      </c>
      <c r="P19" s="9"/>
    </row>
    <row r="20" spans="1:119" ht="16.5" thickBot="1">
      <c r="A20" s="13" t="s">
        <v>10</v>
      </c>
      <c r="B20" s="21"/>
      <c r="C20" s="20"/>
      <c r="D20" s="14">
        <f>SUM(D5,D10,D12,D16,D18)</f>
        <v>357021</v>
      </c>
      <c r="E20" s="14">
        <f t="shared" ref="E20:M20" si="7">SUM(E5,E10,E12,E16,E18)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465636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822657</v>
      </c>
      <c r="O20" s="35">
        <f t="shared" si="2"/>
        <v>1632.2559523809523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74</v>
      </c>
      <c r="M22" s="160"/>
      <c r="N22" s="160"/>
      <c r="O22" s="39">
        <v>504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45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193038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193038</v>
      </c>
      <c r="O5" s="30">
        <f t="shared" ref="O5:O23" si="2">(N5/O$25)</f>
        <v>384.53784860557766</v>
      </c>
      <c r="P5" s="6"/>
    </row>
    <row r="6" spans="1:133">
      <c r="A6" s="12"/>
      <c r="B6" s="42">
        <v>511</v>
      </c>
      <c r="C6" s="19" t="s">
        <v>19</v>
      </c>
      <c r="D6" s="43">
        <v>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</v>
      </c>
      <c r="O6" s="44">
        <f t="shared" si="2"/>
        <v>7.9681274900398405E-2</v>
      </c>
      <c r="P6" s="9"/>
    </row>
    <row r="7" spans="1:133">
      <c r="A7" s="12"/>
      <c r="B7" s="42">
        <v>512</v>
      </c>
      <c r="C7" s="19" t="s">
        <v>40</v>
      </c>
      <c r="D7" s="43">
        <v>789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789</v>
      </c>
      <c r="O7" s="44">
        <f t="shared" si="2"/>
        <v>1.5717131474103585</v>
      </c>
      <c r="P7" s="9"/>
    </row>
    <row r="8" spans="1:133">
      <c r="A8" s="12"/>
      <c r="B8" s="42">
        <v>514</v>
      </c>
      <c r="C8" s="19" t="s">
        <v>20</v>
      </c>
      <c r="D8" s="43">
        <v>12355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12355</v>
      </c>
      <c r="O8" s="44">
        <f t="shared" si="2"/>
        <v>24.611553784860558</v>
      </c>
      <c r="P8" s="9"/>
    </row>
    <row r="9" spans="1:133">
      <c r="A9" s="12"/>
      <c r="B9" s="42">
        <v>515</v>
      </c>
      <c r="C9" s="19" t="s">
        <v>21</v>
      </c>
      <c r="D9" s="43">
        <v>16380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16380</v>
      </c>
      <c r="O9" s="44">
        <f t="shared" si="2"/>
        <v>32.629482071713149</v>
      </c>
      <c r="P9" s="9"/>
    </row>
    <row r="10" spans="1:133">
      <c r="A10" s="12"/>
      <c r="B10" s="42">
        <v>519</v>
      </c>
      <c r="C10" s="19" t="s">
        <v>54</v>
      </c>
      <c r="D10" s="43">
        <v>163474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163474</v>
      </c>
      <c r="O10" s="44">
        <f t="shared" si="2"/>
        <v>325.64541832669323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55665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55665</v>
      </c>
      <c r="O11" s="41">
        <f t="shared" si="2"/>
        <v>110.88645418326693</v>
      </c>
      <c r="P11" s="10"/>
    </row>
    <row r="12" spans="1:133">
      <c r="A12" s="12"/>
      <c r="B12" s="42">
        <v>522</v>
      </c>
      <c r="C12" s="19" t="s">
        <v>24</v>
      </c>
      <c r="D12" s="43">
        <v>55665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55665</v>
      </c>
      <c r="O12" s="44">
        <f t="shared" si="2"/>
        <v>110.88645418326693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28785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473667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502452</v>
      </c>
      <c r="O13" s="41">
        <f t="shared" si="2"/>
        <v>1000.9003984063745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402641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402641</v>
      </c>
      <c r="O14" s="44">
        <f t="shared" si="2"/>
        <v>802.07370517928291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71026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71026</v>
      </c>
      <c r="O15" s="44">
        <f t="shared" si="2"/>
        <v>141.48605577689244</v>
      </c>
      <c r="P15" s="9"/>
    </row>
    <row r="16" spans="1:133">
      <c r="A16" s="12"/>
      <c r="B16" s="42">
        <v>538</v>
      </c>
      <c r="C16" s="19" t="s">
        <v>66</v>
      </c>
      <c r="D16" s="43">
        <v>28785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28785</v>
      </c>
      <c r="O16" s="44">
        <f t="shared" si="2"/>
        <v>57.340637450199203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65878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65878</v>
      </c>
      <c r="O17" s="41">
        <f t="shared" si="2"/>
        <v>131.23107569721117</v>
      </c>
      <c r="P17" s="10"/>
    </row>
    <row r="18" spans="1:119">
      <c r="A18" s="12"/>
      <c r="B18" s="42">
        <v>541</v>
      </c>
      <c r="C18" s="19" t="s">
        <v>56</v>
      </c>
      <c r="D18" s="43">
        <v>65878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65878</v>
      </c>
      <c r="O18" s="44">
        <f t="shared" si="2"/>
        <v>131.23107569721117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16544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16544</v>
      </c>
      <c r="O19" s="41">
        <f t="shared" si="2"/>
        <v>32.95617529880478</v>
      </c>
      <c r="P19" s="10"/>
    </row>
    <row r="20" spans="1:119">
      <c r="A20" s="12"/>
      <c r="B20" s="42">
        <v>562</v>
      </c>
      <c r="C20" s="19" t="s">
        <v>57</v>
      </c>
      <c r="D20" s="43">
        <v>16544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16544</v>
      </c>
      <c r="O20" s="44">
        <f t="shared" si="2"/>
        <v>32.95617529880478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SUM(D22:D22)</f>
        <v>79911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79911</v>
      </c>
      <c r="O21" s="41">
        <f t="shared" si="2"/>
        <v>159.18525896414343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79911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79911</v>
      </c>
      <c r="O22" s="44">
        <f t="shared" si="2"/>
        <v>159.18525896414343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439821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473667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913488</v>
      </c>
      <c r="O23" s="35">
        <f t="shared" si="2"/>
        <v>1819.6972111553785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72</v>
      </c>
      <c r="M25" s="160"/>
      <c r="N25" s="160"/>
      <c r="O25" s="39">
        <v>502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212686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212686</v>
      </c>
      <c r="O5" s="30">
        <f t="shared" ref="O5:O21" si="2">(N5/O$23)</f>
        <v>420.32806324110675</v>
      </c>
      <c r="P5" s="6"/>
    </row>
    <row r="6" spans="1:133">
      <c r="A6" s="12"/>
      <c r="B6" s="42">
        <v>511</v>
      </c>
      <c r="C6" s="19" t="s">
        <v>19</v>
      </c>
      <c r="D6" s="43">
        <v>1180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1180</v>
      </c>
      <c r="O6" s="44">
        <f t="shared" si="2"/>
        <v>2.3320158102766797</v>
      </c>
      <c r="P6" s="9"/>
    </row>
    <row r="7" spans="1:133">
      <c r="A7" s="12"/>
      <c r="B7" s="42">
        <v>512</v>
      </c>
      <c r="C7" s="19" t="s">
        <v>40</v>
      </c>
      <c r="D7" s="43">
        <v>3186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3186</v>
      </c>
      <c r="O7" s="44">
        <f t="shared" si="2"/>
        <v>6.2964426877470352</v>
      </c>
      <c r="P7" s="9"/>
    </row>
    <row r="8" spans="1:133">
      <c r="A8" s="12"/>
      <c r="B8" s="42">
        <v>514</v>
      </c>
      <c r="C8" s="19" t="s">
        <v>20</v>
      </c>
      <c r="D8" s="43">
        <v>7397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7397</v>
      </c>
      <c r="O8" s="44">
        <f t="shared" si="2"/>
        <v>14.618577075098814</v>
      </c>
      <c r="P8" s="9"/>
    </row>
    <row r="9" spans="1:133">
      <c r="A9" s="12"/>
      <c r="B9" s="42">
        <v>515</v>
      </c>
      <c r="C9" s="19" t="s">
        <v>21</v>
      </c>
      <c r="D9" s="43">
        <v>18996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18996</v>
      </c>
      <c r="O9" s="44">
        <f t="shared" si="2"/>
        <v>37.541501976284586</v>
      </c>
      <c r="P9" s="9"/>
    </row>
    <row r="10" spans="1:133">
      <c r="A10" s="12"/>
      <c r="B10" s="42">
        <v>519</v>
      </c>
      <c r="C10" s="19" t="s">
        <v>54</v>
      </c>
      <c r="D10" s="43">
        <v>181927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181927</v>
      </c>
      <c r="O10" s="44">
        <f t="shared" si="2"/>
        <v>359.53952569169962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125631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478168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603799</v>
      </c>
      <c r="O11" s="41">
        <f t="shared" si="2"/>
        <v>1193.2786561264822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408423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408423</v>
      </c>
      <c r="O12" s="44">
        <f t="shared" si="2"/>
        <v>807.16007905138338</v>
      </c>
      <c r="P12" s="9"/>
    </row>
    <row r="13" spans="1:133">
      <c r="A13" s="12"/>
      <c r="B13" s="42">
        <v>534</v>
      </c>
      <c r="C13" s="19" t="s">
        <v>55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69745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69745</v>
      </c>
      <c r="O13" s="44">
        <f t="shared" si="2"/>
        <v>137.83596837944663</v>
      </c>
      <c r="P13" s="9"/>
    </row>
    <row r="14" spans="1:133">
      <c r="A14" s="12"/>
      <c r="B14" s="42">
        <v>538</v>
      </c>
      <c r="C14" s="19" t="s">
        <v>66</v>
      </c>
      <c r="D14" s="43">
        <v>125631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125631</v>
      </c>
      <c r="O14" s="44">
        <f t="shared" si="2"/>
        <v>248.28260869565219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SUM(D16:D16)</f>
        <v>41831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41831</v>
      </c>
      <c r="O15" s="41">
        <f t="shared" si="2"/>
        <v>82.669960474308297</v>
      </c>
      <c r="P15" s="10"/>
    </row>
    <row r="16" spans="1:133">
      <c r="A16" s="12"/>
      <c r="B16" s="42">
        <v>541</v>
      </c>
      <c r="C16" s="19" t="s">
        <v>56</v>
      </c>
      <c r="D16" s="43">
        <v>41831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41831</v>
      </c>
      <c r="O16" s="44">
        <f t="shared" si="2"/>
        <v>82.669960474308297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12858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12858</v>
      </c>
      <c r="O17" s="41">
        <f t="shared" si="2"/>
        <v>25.411067193675891</v>
      </c>
      <c r="P17" s="10"/>
    </row>
    <row r="18" spans="1:119">
      <c r="A18" s="12"/>
      <c r="B18" s="42">
        <v>562</v>
      </c>
      <c r="C18" s="19" t="s">
        <v>57</v>
      </c>
      <c r="D18" s="43">
        <v>12858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12858</v>
      </c>
      <c r="O18" s="44">
        <f t="shared" si="2"/>
        <v>25.411067193675891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56529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56529</v>
      </c>
      <c r="O19" s="41">
        <f t="shared" si="2"/>
        <v>111.71739130434783</v>
      </c>
      <c r="P19" s="9"/>
    </row>
    <row r="20" spans="1:119" ht="15.75" thickBot="1">
      <c r="A20" s="12"/>
      <c r="B20" s="42">
        <v>572</v>
      </c>
      <c r="C20" s="19" t="s">
        <v>58</v>
      </c>
      <c r="D20" s="43">
        <v>56529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56529</v>
      </c>
      <c r="O20" s="44">
        <f t="shared" si="2"/>
        <v>111.71739130434783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449535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478168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927703</v>
      </c>
      <c r="O21" s="35">
        <f t="shared" si="2"/>
        <v>1833.405138339921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70</v>
      </c>
      <c r="M23" s="160"/>
      <c r="N23" s="160"/>
      <c r="O23" s="39">
        <v>506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193141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193141</v>
      </c>
      <c r="O5" s="30">
        <f t="shared" ref="O5:O23" si="2">(N5/O$25)</f>
        <v>394.97137014314927</v>
      </c>
      <c r="P5" s="6"/>
    </row>
    <row r="6" spans="1:133">
      <c r="A6" s="12"/>
      <c r="B6" s="42">
        <v>511</v>
      </c>
      <c r="C6" s="19" t="s">
        <v>19</v>
      </c>
      <c r="D6" s="43">
        <v>1860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1860</v>
      </c>
      <c r="O6" s="44">
        <f t="shared" si="2"/>
        <v>3.8036809815950918</v>
      </c>
      <c r="P6" s="9"/>
    </row>
    <row r="7" spans="1:133">
      <c r="A7" s="12"/>
      <c r="B7" s="42">
        <v>512</v>
      </c>
      <c r="C7" s="19" t="s">
        <v>40</v>
      </c>
      <c r="D7" s="43">
        <v>1807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1807</v>
      </c>
      <c r="O7" s="44">
        <f t="shared" si="2"/>
        <v>3.6952965235173822</v>
      </c>
      <c r="P7" s="9"/>
    </row>
    <row r="8" spans="1:133">
      <c r="A8" s="12"/>
      <c r="B8" s="42">
        <v>514</v>
      </c>
      <c r="C8" s="19" t="s">
        <v>20</v>
      </c>
      <c r="D8" s="43">
        <v>2340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2340</v>
      </c>
      <c r="O8" s="44">
        <f t="shared" si="2"/>
        <v>4.7852760736196318</v>
      </c>
      <c r="P8" s="9"/>
    </row>
    <row r="9" spans="1:133">
      <c r="A9" s="12"/>
      <c r="B9" s="42">
        <v>515</v>
      </c>
      <c r="C9" s="19" t="s">
        <v>21</v>
      </c>
      <c r="D9" s="43">
        <v>15409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15409</v>
      </c>
      <c r="O9" s="44">
        <f t="shared" si="2"/>
        <v>31.51124744376278</v>
      </c>
      <c r="P9" s="9"/>
    </row>
    <row r="10" spans="1:133">
      <c r="A10" s="12"/>
      <c r="B10" s="42">
        <v>519</v>
      </c>
      <c r="C10" s="19" t="s">
        <v>54</v>
      </c>
      <c r="D10" s="43">
        <v>171725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171725</v>
      </c>
      <c r="O10" s="44">
        <f t="shared" si="2"/>
        <v>351.1758691206544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319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488720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489039</v>
      </c>
      <c r="O11" s="41">
        <f t="shared" si="2"/>
        <v>1000.079754601227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416844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416844</v>
      </c>
      <c r="O12" s="44">
        <f t="shared" si="2"/>
        <v>852.44171779141107</v>
      </c>
      <c r="P12" s="9"/>
    </row>
    <row r="13" spans="1:133">
      <c r="A13" s="12"/>
      <c r="B13" s="42">
        <v>534</v>
      </c>
      <c r="C13" s="19" t="s">
        <v>55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71876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71876</v>
      </c>
      <c r="O13" s="44">
        <f t="shared" si="2"/>
        <v>146.98568507157464</v>
      </c>
      <c r="P13" s="9"/>
    </row>
    <row r="14" spans="1:133">
      <c r="A14" s="12"/>
      <c r="B14" s="42">
        <v>538</v>
      </c>
      <c r="C14" s="19" t="s">
        <v>66</v>
      </c>
      <c r="D14" s="43">
        <v>319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319</v>
      </c>
      <c r="O14" s="44">
        <f t="shared" si="2"/>
        <v>0.65235173824130877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SUM(D16:D16)</f>
        <v>51557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51557</v>
      </c>
      <c r="O15" s="41">
        <f t="shared" si="2"/>
        <v>105.43353783231083</v>
      </c>
      <c r="P15" s="10"/>
    </row>
    <row r="16" spans="1:133">
      <c r="A16" s="12"/>
      <c r="B16" s="42">
        <v>541</v>
      </c>
      <c r="C16" s="19" t="s">
        <v>56</v>
      </c>
      <c r="D16" s="43">
        <v>51557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51557</v>
      </c>
      <c r="O16" s="44">
        <f t="shared" si="2"/>
        <v>105.43353783231083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9632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9632</v>
      </c>
      <c r="O17" s="41">
        <f t="shared" si="2"/>
        <v>19.697341513292432</v>
      </c>
      <c r="P17" s="10"/>
    </row>
    <row r="18" spans="1:119">
      <c r="A18" s="12"/>
      <c r="B18" s="42">
        <v>562</v>
      </c>
      <c r="C18" s="19" t="s">
        <v>57</v>
      </c>
      <c r="D18" s="43">
        <v>9632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9632</v>
      </c>
      <c r="O18" s="44">
        <f t="shared" si="2"/>
        <v>19.697341513292432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36629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36629</v>
      </c>
      <c r="O19" s="41">
        <f t="shared" si="2"/>
        <v>74.905930470347641</v>
      </c>
      <c r="P19" s="9"/>
    </row>
    <row r="20" spans="1:119">
      <c r="A20" s="12"/>
      <c r="B20" s="42">
        <v>572</v>
      </c>
      <c r="C20" s="19" t="s">
        <v>58</v>
      </c>
      <c r="D20" s="43">
        <v>36629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36629</v>
      </c>
      <c r="O20" s="44">
        <f t="shared" si="2"/>
        <v>74.905930470347641</v>
      </c>
      <c r="P20" s="9"/>
    </row>
    <row r="21" spans="1:119" ht="15.75">
      <c r="A21" s="26" t="s">
        <v>59</v>
      </c>
      <c r="B21" s="27"/>
      <c r="C21" s="28"/>
      <c r="D21" s="29">
        <f t="shared" ref="D21:M21" si="7">SUM(D22:D22)</f>
        <v>65800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65800</v>
      </c>
      <c r="O21" s="41">
        <f t="shared" si="2"/>
        <v>134.56032719836401</v>
      </c>
      <c r="P21" s="9"/>
    </row>
    <row r="22" spans="1:119" ht="15.75" thickBot="1">
      <c r="A22" s="12"/>
      <c r="B22" s="42">
        <v>581</v>
      </c>
      <c r="C22" s="19" t="s">
        <v>67</v>
      </c>
      <c r="D22" s="43">
        <v>65800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65800</v>
      </c>
      <c r="O22" s="44">
        <f t="shared" si="2"/>
        <v>134.56032719836401</v>
      </c>
      <c r="P22" s="9"/>
    </row>
    <row r="23" spans="1:119" ht="16.5" thickBot="1">
      <c r="A23" s="13" t="s">
        <v>10</v>
      </c>
      <c r="B23" s="21"/>
      <c r="C23" s="20"/>
      <c r="D23" s="14">
        <f>SUM(D5,D11,D15,D17,D19,D21)</f>
        <v>357078</v>
      </c>
      <c r="E23" s="14">
        <f t="shared" ref="E23:M23" si="8">SUM(E5,E11,E15,E17,E19,E21)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488720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845798</v>
      </c>
      <c r="O23" s="35">
        <f t="shared" si="2"/>
        <v>1729.6482617586912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68</v>
      </c>
      <c r="M25" s="160"/>
      <c r="N25" s="160"/>
      <c r="O25" s="39">
        <v>489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2024-12-10T23:00:44Z</cp:lastPrinted>
  <dcterms:created xsi:type="dcterms:W3CDTF">2000-08-31T21:26:31Z</dcterms:created>
  <dcterms:modified xsi:type="dcterms:W3CDTF">2024-12-10T23:00:53Z</dcterms:modified>
</cp:coreProperties>
</file>