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7" documentId="11_E4FCEEC7CD21672F84F83594D1FAB33CCD54C115" xr6:coauthVersionLast="47" xr6:coauthVersionMax="47" xr10:uidLastSave="{5792F01D-F99D-4812-BEDD-76789FD5294B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'2007'!$A$1:$O$19</definedName>
    <definedName name="_xlnm.Print_Area" localSheetId="15">'2008'!$A$1:$O$21</definedName>
    <definedName name="_xlnm.Print_Area" localSheetId="14">'2009'!$A$1:$O$24</definedName>
    <definedName name="_xlnm.Print_Area" localSheetId="13">'2010'!$A$1:$O$21</definedName>
    <definedName name="_xlnm.Print_Area" localSheetId="12">'2011'!$A$1:$O$24</definedName>
    <definedName name="_xlnm.Print_Area" localSheetId="11">'2012'!$A$1:$O$20</definedName>
    <definedName name="_xlnm.Print_Area" localSheetId="10">'2013'!$A$1:$O$17</definedName>
    <definedName name="_xlnm.Print_Area" localSheetId="9">'2014'!$A$1:$O$19</definedName>
    <definedName name="_xlnm.Print_Area" localSheetId="8">'2015'!$A$1:$O$17</definedName>
    <definedName name="_xlnm.Print_Area" localSheetId="7">'2016'!$A$1:$O$17</definedName>
    <definedName name="_xlnm.Print_Area" localSheetId="6">'2017'!$A$1:$O$18</definedName>
    <definedName name="_xlnm.Print_Area" localSheetId="5">'2018'!$A$1:$O$17</definedName>
    <definedName name="_xlnm.Print_Area" localSheetId="4">'2019'!$A$1:$O$21</definedName>
    <definedName name="_xlnm.Print_Area" localSheetId="3">'2020'!$A$1:$O$19</definedName>
    <definedName name="_xlnm.Print_Area" localSheetId="2">'2021'!$A$1:$P$19</definedName>
    <definedName name="_xlnm.Print_Area" localSheetId="1">'2022'!$A$1:$P$18</definedName>
    <definedName name="_xlnm.Print_Area" localSheetId="0">'2023'!$A$1:$P$22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49" l="1"/>
  <c r="F18" i="49"/>
  <c r="G18" i="49"/>
  <c r="H18" i="49"/>
  <c r="I18" i="49"/>
  <c r="J18" i="49"/>
  <c r="K18" i="49"/>
  <c r="L18" i="49"/>
  <c r="M18" i="49"/>
  <c r="N18" i="49"/>
  <c r="D18" i="49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6" i="49" l="1"/>
  <c r="P16" i="49" s="1"/>
  <c r="O5" i="49"/>
  <c r="P5" i="49" s="1"/>
  <c r="O10" i="49"/>
  <c r="P10" i="49" s="1"/>
  <c r="O12" i="49"/>
  <c r="P12" i="49" s="1"/>
  <c r="O14" i="49"/>
  <c r="P14" i="49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N14" i="48" s="1"/>
  <c r="M5" i="48"/>
  <c r="M14" i="48" s="1"/>
  <c r="L5" i="48"/>
  <c r="K5" i="48"/>
  <c r="J5" i="48"/>
  <c r="I5" i="48"/>
  <c r="H5" i="48"/>
  <c r="G5" i="48"/>
  <c r="G14" i="48" s="1"/>
  <c r="F5" i="48"/>
  <c r="F14" i="48" s="1"/>
  <c r="E5" i="48"/>
  <c r="E14" i="48" s="1"/>
  <c r="D5" i="48"/>
  <c r="D14" i="48" s="1"/>
  <c r="O18" i="49" l="1"/>
  <c r="P18" i="49" s="1"/>
  <c r="H14" i="48"/>
  <c r="I14" i="48"/>
  <c r="L14" i="48"/>
  <c r="J14" i="48"/>
  <c r="K14" i="48"/>
  <c r="O12" i="48"/>
  <c r="P12" i="48" s="1"/>
  <c r="O10" i="48"/>
  <c r="P10" i="48" s="1"/>
  <c r="O5" i="48"/>
  <c r="P5" i="48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O7" i="47"/>
  <c r="P7" i="47" s="1"/>
  <c r="O6" i="47"/>
  <c r="P6" i="47" s="1"/>
  <c r="N5" i="47"/>
  <c r="M5" i="47"/>
  <c r="L5" i="47"/>
  <c r="K5" i="47"/>
  <c r="J5" i="47"/>
  <c r="J15" i="47" s="1"/>
  <c r="I5" i="47"/>
  <c r="I15" i="47" s="1"/>
  <c r="H5" i="47"/>
  <c r="H15" i="47" s="1"/>
  <c r="G5" i="47"/>
  <c r="F5" i="47"/>
  <c r="F15" i="47" s="1"/>
  <c r="E5" i="47"/>
  <c r="D5" i="47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M9" i="46"/>
  <c r="L9" i="46"/>
  <c r="K9" i="46"/>
  <c r="J9" i="46"/>
  <c r="I9" i="46"/>
  <c r="H9" i="46"/>
  <c r="G9" i="46"/>
  <c r="F9" i="46"/>
  <c r="F15" i="46" s="1"/>
  <c r="E9" i="46"/>
  <c r="D9" i="46"/>
  <c r="D15" i="46" s="1"/>
  <c r="N8" i="46"/>
  <c r="O8" i="46" s="1"/>
  <c r="N7" i="46"/>
  <c r="O7" i="46" s="1"/>
  <c r="N6" i="46"/>
  <c r="O6" i="46"/>
  <c r="M5" i="46"/>
  <c r="L5" i="46"/>
  <c r="L15" i="46" s="1"/>
  <c r="K5" i="46"/>
  <c r="J5" i="46"/>
  <c r="I5" i="46"/>
  <c r="I15" i="46" s="1"/>
  <c r="H5" i="46"/>
  <c r="H15" i="46" s="1"/>
  <c r="G5" i="46"/>
  <c r="F5" i="46"/>
  <c r="E5" i="46"/>
  <c r="D5" i="46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M10" i="45"/>
  <c r="L10" i="45"/>
  <c r="K10" i="45"/>
  <c r="J10" i="45"/>
  <c r="I10" i="45"/>
  <c r="I17" i="45" s="1"/>
  <c r="H10" i="45"/>
  <c r="G10" i="45"/>
  <c r="F10" i="45"/>
  <c r="F17" i="45" s="1"/>
  <c r="E10" i="45"/>
  <c r="D10" i="45"/>
  <c r="N9" i="45"/>
  <c r="O9" i="45"/>
  <c r="N8" i="45"/>
  <c r="O8" i="45" s="1"/>
  <c r="N7" i="45"/>
  <c r="O7" i="45"/>
  <c r="N6" i="45"/>
  <c r="O6" i="45"/>
  <c r="M5" i="45"/>
  <c r="M17" i="45" s="1"/>
  <c r="L5" i="45"/>
  <c r="K5" i="45"/>
  <c r="J5" i="45"/>
  <c r="I5" i="45"/>
  <c r="H5" i="45"/>
  <c r="G5" i="45"/>
  <c r="F5" i="45"/>
  <c r="E5" i="45"/>
  <c r="D5" i="45"/>
  <c r="N12" i="44"/>
  <c r="O12" i="44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/>
  <c r="M7" i="44"/>
  <c r="L7" i="44"/>
  <c r="L13" i="44" s="1"/>
  <c r="K7" i="44"/>
  <c r="J7" i="44"/>
  <c r="I7" i="44"/>
  <c r="H7" i="44"/>
  <c r="G7" i="44"/>
  <c r="F7" i="44"/>
  <c r="E7" i="44"/>
  <c r="D7" i="44"/>
  <c r="N6" i="44"/>
  <c r="O6" i="44"/>
  <c r="M5" i="44"/>
  <c r="M13" i="44" s="1"/>
  <c r="L5" i="44"/>
  <c r="K5" i="44"/>
  <c r="J5" i="44"/>
  <c r="I5" i="44"/>
  <c r="H5" i="44"/>
  <c r="G5" i="44"/>
  <c r="F5" i="44"/>
  <c r="F13" i="44" s="1"/>
  <c r="E5" i="44"/>
  <c r="E13" i="44" s="1"/>
  <c r="D5" i="44"/>
  <c r="D13" i="44" s="1"/>
  <c r="G14" i="43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/>
  <c r="M9" i="43"/>
  <c r="L9" i="43"/>
  <c r="K9" i="43"/>
  <c r="J9" i="43"/>
  <c r="I9" i="43"/>
  <c r="H9" i="43"/>
  <c r="G9" i="43"/>
  <c r="F9" i="43"/>
  <c r="E9" i="43"/>
  <c r="D9" i="43"/>
  <c r="N8" i="43"/>
  <c r="O8" i="43" s="1"/>
  <c r="M7" i="43"/>
  <c r="L7" i="43"/>
  <c r="K7" i="43"/>
  <c r="J7" i="43"/>
  <c r="I7" i="43"/>
  <c r="H7" i="43"/>
  <c r="G7" i="43"/>
  <c r="F7" i="43"/>
  <c r="E7" i="43"/>
  <c r="D7" i="43"/>
  <c r="N6" i="43"/>
  <c r="O6" i="43"/>
  <c r="M5" i="43"/>
  <c r="L5" i="43"/>
  <c r="K5" i="43"/>
  <c r="J5" i="43"/>
  <c r="I5" i="43"/>
  <c r="H5" i="43"/>
  <c r="H14" i="43" s="1"/>
  <c r="G5" i="43"/>
  <c r="F5" i="43"/>
  <c r="E5" i="43"/>
  <c r="D5" i="43"/>
  <c r="D14" i="43" s="1"/>
  <c r="N12" i="42"/>
  <c r="O12" i="42" s="1"/>
  <c r="M11" i="42"/>
  <c r="L11" i="42"/>
  <c r="K11" i="42"/>
  <c r="J11" i="42"/>
  <c r="I11" i="42"/>
  <c r="N11" i="42" s="1"/>
  <c r="O11" i="42" s="1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9" i="42" s="1"/>
  <c r="O9" i="42" s="1"/>
  <c r="N8" i="42"/>
  <c r="O8" i="42" s="1"/>
  <c r="M7" i="42"/>
  <c r="L7" i="42"/>
  <c r="K7" i="42"/>
  <c r="J7" i="42"/>
  <c r="I7" i="42"/>
  <c r="H7" i="42"/>
  <c r="G7" i="42"/>
  <c r="F7" i="42"/>
  <c r="E7" i="42"/>
  <c r="D7" i="42"/>
  <c r="N6" i="42"/>
  <c r="O6" i="42" s="1"/>
  <c r="M5" i="42"/>
  <c r="L5" i="42"/>
  <c r="K5" i="42"/>
  <c r="J5" i="42"/>
  <c r="I5" i="42"/>
  <c r="H5" i="42"/>
  <c r="H13" i="42" s="1"/>
  <c r="G5" i="42"/>
  <c r="G13" i="42" s="1"/>
  <c r="F5" i="42"/>
  <c r="F13" i="42" s="1"/>
  <c r="E5" i="42"/>
  <c r="E13" i="42" s="1"/>
  <c r="D5" i="42"/>
  <c r="D13" i="42" s="1"/>
  <c r="E13" i="41"/>
  <c r="G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M9" i="41"/>
  <c r="L9" i="41"/>
  <c r="K9" i="41"/>
  <c r="J9" i="41"/>
  <c r="I9" i="41"/>
  <c r="H9" i="41"/>
  <c r="G9" i="41"/>
  <c r="F9" i="41"/>
  <c r="E9" i="41"/>
  <c r="D9" i="41"/>
  <c r="N8" i="41"/>
  <c r="O8" i="41" s="1"/>
  <c r="M7" i="41"/>
  <c r="L7" i="41"/>
  <c r="K7" i="41"/>
  <c r="J7" i="41"/>
  <c r="I7" i="41"/>
  <c r="H7" i="41"/>
  <c r="G7" i="41"/>
  <c r="F7" i="41"/>
  <c r="E7" i="41"/>
  <c r="D7" i="41"/>
  <c r="N6" i="41"/>
  <c r="O6" i="41"/>
  <c r="M5" i="41"/>
  <c r="M13" i="41" s="1"/>
  <c r="L5" i="41"/>
  <c r="L13" i="41" s="1"/>
  <c r="K5" i="41"/>
  <c r="J5" i="41"/>
  <c r="I5" i="41"/>
  <c r="H5" i="41"/>
  <c r="G5" i="41"/>
  <c r="F5" i="41"/>
  <c r="E5" i="41"/>
  <c r="D5" i="41"/>
  <c r="N14" i="40"/>
  <c r="O14" i="40"/>
  <c r="M13" i="40"/>
  <c r="L13" i="40"/>
  <c r="K13" i="40"/>
  <c r="J13" i="40"/>
  <c r="I13" i="40"/>
  <c r="H13" i="40"/>
  <c r="G13" i="40"/>
  <c r="F13" i="40"/>
  <c r="E13" i="40"/>
  <c r="D13" i="40"/>
  <c r="D15" i="40" s="1"/>
  <c r="N12" i="40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9" i="40"/>
  <c r="O9" i="40"/>
  <c r="M8" i="40"/>
  <c r="L8" i="40"/>
  <c r="K8" i="40"/>
  <c r="J8" i="40"/>
  <c r="J15" i="40" s="1"/>
  <c r="I8" i="40"/>
  <c r="H8" i="40"/>
  <c r="G8" i="40"/>
  <c r="F8" i="40"/>
  <c r="E8" i="40"/>
  <c r="D8" i="40"/>
  <c r="N7" i="40"/>
  <c r="O7" i="40" s="1"/>
  <c r="N6" i="40"/>
  <c r="O6" i="40" s="1"/>
  <c r="M5" i="40"/>
  <c r="L5" i="40"/>
  <c r="K5" i="40"/>
  <c r="K15" i="40" s="1"/>
  <c r="J5" i="40"/>
  <c r="I5" i="40"/>
  <c r="H5" i="40"/>
  <c r="G5" i="40"/>
  <c r="F5" i="40"/>
  <c r="E5" i="40"/>
  <c r="D5" i="40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3" i="39" s="1"/>
  <c r="O13" i="39" s="1"/>
  <c r="N12" i="39"/>
  <c r="O12" i="39"/>
  <c r="M11" i="39"/>
  <c r="L11" i="39"/>
  <c r="K11" i="39"/>
  <c r="J11" i="39"/>
  <c r="I11" i="39"/>
  <c r="H11" i="39"/>
  <c r="G11" i="39"/>
  <c r="F11" i="39"/>
  <c r="F15" i="39" s="1"/>
  <c r="E11" i="39"/>
  <c r="D11" i="39"/>
  <c r="N10" i="39"/>
  <c r="O10" i="39" s="1"/>
  <c r="M9" i="39"/>
  <c r="L9" i="39"/>
  <c r="L15" i="39" s="1"/>
  <c r="K9" i="39"/>
  <c r="J9" i="39"/>
  <c r="I9" i="39"/>
  <c r="H9" i="39"/>
  <c r="G9" i="39"/>
  <c r="F9" i="39"/>
  <c r="E9" i="39"/>
  <c r="D9" i="39"/>
  <c r="N9" i="39" s="1"/>
  <c r="O9" i="39" s="1"/>
  <c r="N8" i="39"/>
  <c r="O8" i="39"/>
  <c r="N7" i="39"/>
  <c r="O7" i="39"/>
  <c r="N6" i="39"/>
  <c r="O6" i="39" s="1"/>
  <c r="M5" i="39"/>
  <c r="L5" i="39"/>
  <c r="K5" i="39"/>
  <c r="J5" i="39"/>
  <c r="J15" i="39" s="1"/>
  <c r="I5" i="39"/>
  <c r="I15" i="39" s="1"/>
  <c r="H5" i="39"/>
  <c r="G5" i="39"/>
  <c r="F5" i="39"/>
  <c r="E5" i="39"/>
  <c r="D5" i="39"/>
  <c r="N12" i="38"/>
  <c r="O12" i="38" s="1"/>
  <c r="M11" i="38"/>
  <c r="L11" i="38"/>
  <c r="K11" i="38"/>
  <c r="K13" i="38" s="1"/>
  <c r="J11" i="38"/>
  <c r="I11" i="38"/>
  <c r="H11" i="38"/>
  <c r="G11" i="38"/>
  <c r="F11" i="38"/>
  <c r="E11" i="38"/>
  <c r="D11" i="38"/>
  <c r="N10" i="38"/>
  <c r="O10" i="38" s="1"/>
  <c r="M9" i="38"/>
  <c r="L9" i="38"/>
  <c r="K9" i="38"/>
  <c r="J9" i="38"/>
  <c r="I9" i="38"/>
  <c r="H9" i="38"/>
  <c r="G9" i="38"/>
  <c r="F9" i="38"/>
  <c r="E9" i="38"/>
  <c r="D9" i="38"/>
  <c r="N9" i="38" s="1"/>
  <c r="O9" i="38" s="1"/>
  <c r="N8" i="38"/>
  <c r="O8" i="38"/>
  <c r="M7" i="38"/>
  <c r="L7" i="38"/>
  <c r="K7" i="38"/>
  <c r="J7" i="38"/>
  <c r="I7" i="38"/>
  <c r="H7" i="38"/>
  <c r="G7" i="38"/>
  <c r="F7" i="38"/>
  <c r="E7" i="38"/>
  <c r="D7" i="38"/>
  <c r="N7" i="38" s="1"/>
  <c r="O7" i="38" s="1"/>
  <c r="N6" i="38"/>
  <c r="O6" i="38" s="1"/>
  <c r="M5" i="38"/>
  <c r="L5" i="38"/>
  <c r="K5" i="38"/>
  <c r="J5" i="38"/>
  <c r="I5" i="38"/>
  <c r="H5" i="38"/>
  <c r="H13" i="38" s="1"/>
  <c r="G5" i="38"/>
  <c r="G13" i="38" s="1"/>
  <c r="F5" i="38"/>
  <c r="F13" i="38" s="1"/>
  <c r="E5" i="38"/>
  <c r="N5" i="38" s="1"/>
  <c r="O5" i="38" s="1"/>
  <c r="D5" i="38"/>
  <c r="N16" i="37"/>
  <c r="O16" i="37"/>
  <c r="M15" i="37"/>
  <c r="L15" i="37"/>
  <c r="K15" i="37"/>
  <c r="J15" i="37"/>
  <c r="I15" i="37"/>
  <c r="H15" i="37"/>
  <c r="G15" i="37"/>
  <c r="N15" i="37" s="1"/>
  <c r="O15" i="37" s="1"/>
  <c r="F15" i="37"/>
  <c r="E15" i="37"/>
  <c r="D15" i="37"/>
  <c r="N14" i="37"/>
  <c r="O14" i="37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M9" i="37"/>
  <c r="L9" i="37"/>
  <c r="K9" i="37"/>
  <c r="J9" i="37"/>
  <c r="I9" i="37"/>
  <c r="H9" i="37"/>
  <c r="H17" i="37" s="1"/>
  <c r="G9" i="37"/>
  <c r="F9" i="37"/>
  <c r="E9" i="37"/>
  <c r="E17" i="37" s="1"/>
  <c r="D9" i="37"/>
  <c r="N8" i="37"/>
  <c r="O8" i="37"/>
  <c r="N7" i="37"/>
  <c r="O7" i="37"/>
  <c r="N6" i="37"/>
  <c r="O6" i="37" s="1"/>
  <c r="M5" i="37"/>
  <c r="L5" i="37"/>
  <c r="K5" i="37"/>
  <c r="J5" i="37"/>
  <c r="I5" i="37"/>
  <c r="H5" i="37"/>
  <c r="G5" i="37"/>
  <c r="F5" i="37"/>
  <c r="E5" i="37"/>
  <c r="D5" i="37"/>
  <c r="D17" i="37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J16" i="36" s="1"/>
  <c r="I12" i="36"/>
  <c r="H12" i="36"/>
  <c r="G12" i="36"/>
  <c r="G16" i="36" s="1"/>
  <c r="F12" i="36"/>
  <c r="F16" i="36" s="1"/>
  <c r="E12" i="36"/>
  <c r="N12" i="36" s="1"/>
  <c r="O12" i="36" s="1"/>
  <c r="D12" i="36"/>
  <c r="N11" i="36"/>
  <c r="O11" i="36" s="1"/>
  <c r="M10" i="36"/>
  <c r="L10" i="36"/>
  <c r="K10" i="36"/>
  <c r="J10" i="36"/>
  <c r="I10" i="36"/>
  <c r="H10" i="36"/>
  <c r="G10" i="36"/>
  <c r="F10" i="36"/>
  <c r="E10" i="36"/>
  <c r="E16" i="36" s="1"/>
  <c r="D10" i="36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I5" i="36"/>
  <c r="H5" i="36"/>
  <c r="H16" i="36" s="1"/>
  <c r="G5" i="36"/>
  <c r="F5" i="36"/>
  <c r="E5" i="36"/>
  <c r="D5" i="36"/>
  <c r="N19" i="35"/>
  <c r="M18" i="35"/>
  <c r="L18" i="35"/>
  <c r="K18" i="35"/>
  <c r="J18" i="35"/>
  <c r="I18" i="35"/>
  <c r="I20" i="35" s="1"/>
  <c r="H18" i="35"/>
  <c r="G18" i="35"/>
  <c r="F18" i="35"/>
  <c r="E18" i="35"/>
  <c r="D18" i="35"/>
  <c r="N17" i="35"/>
  <c r="N16" i="35"/>
  <c r="M15" i="35"/>
  <c r="L15" i="35"/>
  <c r="K15" i="35"/>
  <c r="J15" i="35"/>
  <c r="I15" i="35"/>
  <c r="H15" i="35"/>
  <c r="G15" i="35"/>
  <c r="F15" i="35"/>
  <c r="E15" i="35"/>
  <c r="D15" i="35"/>
  <c r="N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M10" i="35"/>
  <c r="L10" i="35"/>
  <c r="K10" i="35"/>
  <c r="J10" i="35"/>
  <c r="I10" i="35"/>
  <c r="H10" i="35"/>
  <c r="H20" i="35" s="1"/>
  <c r="G10" i="35"/>
  <c r="G20" i="35" s="1"/>
  <c r="F10" i="35"/>
  <c r="E10" i="35"/>
  <c r="D10" i="35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F5" i="35"/>
  <c r="F20" i="35" s="1"/>
  <c r="E5" i="35"/>
  <c r="E20" i="35" s="1"/>
  <c r="D5" i="35"/>
  <c r="N5" i="35" s="1"/>
  <c r="O5" i="35" s="1"/>
  <c r="N16" i="34"/>
  <c r="O16" i="34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M13" i="34"/>
  <c r="L13" i="34"/>
  <c r="K13" i="34"/>
  <c r="J13" i="34"/>
  <c r="I13" i="34"/>
  <c r="H13" i="34"/>
  <c r="G13" i="34"/>
  <c r="G17" i="34" s="1"/>
  <c r="F13" i="34"/>
  <c r="E13" i="34"/>
  <c r="D13" i="34"/>
  <c r="N13" i="34" s="1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0" i="34"/>
  <c r="O10" i="34" s="1"/>
  <c r="M9" i="34"/>
  <c r="L9" i="34"/>
  <c r="K9" i="34"/>
  <c r="J9" i="34"/>
  <c r="I9" i="34"/>
  <c r="H9" i="34"/>
  <c r="G9" i="34"/>
  <c r="F9" i="34"/>
  <c r="E9" i="34"/>
  <c r="D9" i="34"/>
  <c r="N8" i="34"/>
  <c r="O8" i="34" s="1"/>
  <c r="N7" i="34"/>
  <c r="O7" i="34"/>
  <c r="N6" i="34"/>
  <c r="O6" i="34"/>
  <c r="M5" i="34"/>
  <c r="L5" i="34"/>
  <c r="K5" i="34"/>
  <c r="K17" i="34"/>
  <c r="J5" i="34"/>
  <c r="J17" i="34" s="1"/>
  <c r="I5" i="34"/>
  <c r="I17" i="34" s="1"/>
  <c r="H5" i="34"/>
  <c r="G5" i="34"/>
  <c r="F5" i="34"/>
  <c r="E5" i="34"/>
  <c r="D5" i="34"/>
  <c r="E18" i="33"/>
  <c r="F18" i="33"/>
  <c r="G18" i="33"/>
  <c r="H18" i="33"/>
  <c r="I18" i="33"/>
  <c r="J18" i="33"/>
  <c r="K18" i="33"/>
  <c r="L18" i="33"/>
  <c r="M18" i="33"/>
  <c r="D18" i="33"/>
  <c r="N18" i="33" s="1"/>
  <c r="O18" i="33" s="1"/>
  <c r="E15" i="33"/>
  <c r="F15" i="33"/>
  <c r="G15" i="33"/>
  <c r="H15" i="33"/>
  <c r="I15" i="33"/>
  <c r="J15" i="33"/>
  <c r="J20" i="33" s="1"/>
  <c r="K15" i="33"/>
  <c r="L15" i="33"/>
  <c r="M15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I10" i="33"/>
  <c r="J10" i="33"/>
  <c r="K10" i="33"/>
  <c r="L10" i="33"/>
  <c r="M10" i="33"/>
  <c r="E5" i="33"/>
  <c r="E20" i="33" s="1"/>
  <c r="F5" i="33"/>
  <c r="G5" i="33"/>
  <c r="H5" i="33"/>
  <c r="I5" i="33"/>
  <c r="J5" i="33"/>
  <c r="K5" i="33"/>
  <c r="L5" i="33"/>
  <c r="M5" i="33"/>
  <c r="D15" i="33"/>
  <c r="D12" i="33"/>
  <c r="D10" i="33"/>
  <c r="D5" i="33"/>
  <c r="N5" i="33" s="1"/>
  <c r="O5" i="33" s="1"/>
  <c r="N19" i="33"/>
  <c r="O19" i="33" s="1"/>
  <c r="N16" i="33"/>
  <c r="O16" i="33" s="1"/>
  <c r="N17" i="33"/>
  <c r="N14" i="33"/>
  <c r="O14" i="33" s="1"/>
  <c r="N13" i="33"/>
  <c r="O13" i="33" s="1"/>
  <c r="O17" i="33"/>
  <c r="N11" i="33"/>
  <c r="O11" i="33" s="1"/>
  <c r="N6" i="33"/>
  <c r="O6" i="33" s="1"/>
  <c r="N7" i="33"/>
  <c r="O7" i="33" s="1"/>
  <c r="N8" i="33"/>
  <c r="O8" i="33"/>
  <c r="N9" i="33"/>
  <c r="O9" i="33" s="1"/>
  <c r="N5" i="42"/>
  <c r="O5" i="42" s="1"/>
  <c r="N12" i="43"/>
  <c r="O12" i="43"/>
  <c r="N15" i="45" l="1"/>
  <c r="O15" i="45" s="1"/>
  <c r="F20" i="33"/>
  <c r="I13" i="38"/>
  <c r="N11" i="34"/>
  <c r="O11" i="34" s="1"/>
  <c r="M20" i="35"/>
  <c r="D16" i="36"/>
  <c r="I13" i="42"/>
  <c r="J13" i="44"/>
  <c r="N9" i="46"/>
  <c r="O9" i="46" s="1"/>
  <c r="M15" i="47"/>
  <c r="O11" i="47"/>
  <c r="P11" i="47" s="1"/>
  <c r="M17" i="34"/>
  <c r="L20" i="33"/>
  <c r="N5" i="39"/>
  <c r="O5" i="39" s="1"/>
  <c r="I15" i="40"/>
  <c r="K20" i="33"/>
  <c r="E15" i="39"/>
  <c r="N10" i="40"/>
  <c r="O10" i="40" s="1"/>
  <c r="K20" i="35"/>
  <c r="N10" i="36"/>
  <c r="O10" i="36" s="1"/>
  <c r="M13" i="38"/>
  <c r="E15" i="40"/>
  <c r="J13" i="42"/>
  <c r="K13" i="44"/>
  <c r="E15" i="46"/>
  <c r="N15" i="47"/>
  <c r="N7" i="43"/>
  <c r="O7" i="43" s="1"/>
  <c r="G13" i="44"/>
  <c r="N13" i="44" s="1"/>
  <c r="O13" i="44" s="1"/>
  <c r="M20" i="33"/>
  <c r="F17" i="37"/>
  <c r="N17" i="37" s="1"/>
  <c r="O17" i="37" s="1"/>
  <c r="I13" i="44"/>
  <c r="N9" i="44"/>
  <c r="O9" i="44" s="1"/>
  <c r="L15" i="47"/>
  <c r="I20" i="33"/>
  <c r="H20" i="33"/>
  <c r="N15" i="34"/>
  <c r="O15" i="34" s="1"/>
  <c r="L20" i="35"/>
  <c r="J20" i="35"/>
  <c r="N5" i="36"/>
  <c r="O5" i="36" s="1"/>
  <c r="I17" i="37"/>
  <c r="M15" i="40"/>
  <c r="K13" i="42"/>
  <c r="N13" i="45"/>
  <c r="O13" i="45" s="1"/>
  <c r="N13" i="46"/>
  <c r="O13" i="46" s="1"/>
  <c r="N5" i="43"/>
  <c r="O5" i="43" s="1"/>
  <c r="D17" i="45"/>
  <c r="N17" i="45" s="1"/>
  <c r="O17" i="45" s="1"/>
  <c r="L17" i="34"/>
  <c r="N9" i="41"/>
  <c r="O9" i="41" s="1"/>
  <c r="N14" i="36"/>
  <c r="O14" i="36" s="1"/>
  <c r="K17" i="37"/>
  <c r="H15" i="39"/>
  <c r="L15" i="40"/>
  <c r="M13" i="42"/>
  <c r="G20" i="33"/>
  <c r="D13" i="41"/>
  <c r="N11" i="41"/>
  <c r="O11" i="41" s="1"/>
  <c r="F14" i="43"/>
  <c r="E17" i="45"/>
  <c r="G15" i="46"/>
  <c r="N15" i="46" s="1"/>
  <c r="O15" i="46" s="1"/>
  <c r="J15" i="46"/>
  <c r="I16" i="36"/>
  <c r="N12" i="37"/>
  <c r="O12" i="37" s="1"/>
  <c r="F13" i="41"/>
  <c r="N7" i="44"/>
  <c r="O7" i="44" s="1"/>
  <c r="G17" i="45"/>
  <c r="J17" i="45"/>
  <c r="K15" i="46"/>
  <c r="I14" i="43"/>
  <c r="N9" i="43"/>
  <c r="O9" i="43" s="1"/>
  <c r="H17" i="45"/>
  <c r="K17" i="45"/>
  <c r="O9" i="47"/>
  <c r="P9" i="47" s="1"/>
  <c r="H13" i="44"/>
  <c r="J17" i="37"/>
  <c r="N9" i="34"/>
  <c r="O9" i="34" s="1"/>
  <c r="N7" i="41"/>
  <c r="O7" i="41" s="1"/>
  <c r="N7" i="42"/>
  <c r="O7" i="42" s="1"/>
  <c r="D17" i="34"/>
  <c r="N18" i="35"/>
  <c r="G17" i="37"/>
  <c r="L17" i="37"/>
  <c r="N5" i="34"/>
  <c r="O5" i="34" s="1"/>
  <c r="K16" i="36"/>
  <c r="J13" i="38"/>
  <c r="K15" i="39"/>
  <c r="N5" i="41"/>
  <c r="O5" i="41" s="1"/>
  <c r="J14" i="43"/>
  <c r="M15" i="46"/>
  <c r="G15" i="47"/>
  <c r="N10" i="33"/>
  <c r="O10" i="33" s="1"/>
  <c r="N15" i="33"/>
  <c r="O15" i="33" s="1"/>
  <c r="K15" i="47"/>
  <c r="G15" i="39"/>
  <c r="L17" i="45"/>
  <c r="L16" i="36"/>
  <c r="N16" i="36" s="1"/>
  <c r="O16" i="36" s="1"/>
  <c r="I13" i="41"/>
  <c r="K14" i="43"/>
  <c r="N10" i="45"/>
  <c r="O10" i="45" s="1"/>
  <c r="L13" i="42"/>
  <c r="N13" i="42" s="1"/>
  <c r="O13" i="42" s="1"/>
  <c r="M17" i="37"/>
  <c r="F17" i="34"/>
  <c r="L13" i="38"/>
  <c r="N11" i="39"/>
  <c r="O11" i="39" s="1"/>
  <c r="N8" i="40"/>
  <c r="O8" i="40" s="1"/>
  <c r="J13" i="41"/>
  <c r="L14" i="43"/>
  <c r="N11" i="44"/>
  <c r="O11" i="44" s="1"/>
  <c r="N11" i="46"/>
  <c r="O11" i="46" s="1"/>
  <c r="F15" i="40"/>
  <c r="H17" i="34"/>
  <c r="N10" i="35"/>
  <c r="O10" i="35" s="1"/>
  <c r="M16" i="36"/>
  <c r="N9" i="37"/>
  <c r="O9" i="37" s="1"/>
  <c r="N11" i="38"/>
  <c r="O11" i="38" s="1"/>
  <c r="M15" i="39"/>
  <c r="H15" i="40"/>
  <c r="K13" i="41"/>
  <c r="M14" i="43"/>
  <c r="E15" i="47"/>
  <c r="O13" i="47"/>
  <c r="P13" i="47" s="1"/>
  <c r="O14" i="48"/>
  <c r="P14" i="48" s="1"/>
  <c r="D15" i="47"/>
  <c r="N12" i="33"/>
  <c r="O12" i="33" s="1"/>
  <c r="D13" i="38"/>
  <c r="N5" i="46"/>
  <c r="O5" i="46" s="1"/>
  <c r="D20" i="35"/>
  <c r="N5" i="44"/>
  <c r="O5" i="44" s="1"/>
  <c r="E13" i="38"/>
  <c r="N5" i="45"/>
  <c r="O5" i="45" s="1"/>
  <c r="G15" i="40"/>
  <c r="O5" i="47"/>
  <c r="P5" i="47" s="1"/>
  <c r="N5" i="37"/>
  <c r="O5" i="37" s="1"/>
  <c r="N13" i="40"/>
  <c r="O13" i="40" s="1"/>
  <c r="E17" i="34"/>
  <c r="N17" i="34" s="1"/>
  <c r="O17" i="34" s="1"/>
  <c r="D20" i="33"/>
  <c r="D15" i="39"/>
  <c r="H13" i="41"/>
  <c r="N5" i="40"/>
  <c r="O5" i="40" s="1"/>
  <c r="E14" i="43"/>
  <c r="N20" i="35" l="1"/>
  <c r="O20" i="35" s="1"/>
  <c r="O15" i="47"/>
  <c r="P15" i="47" s="1"/>
  <c r="N15" i="40"/>
  <c r="O15" i="40" s="1"/>
  <c r="N14" i="43"/>
  <c r="O14" i="43" s="1"/>
  <c r="N13" i="41"/>
  <c r="O13" i="41" s="1"/>
  <c r="N15" i="39"/>
  <c r="O15" i="39" s="1"/>
  <c r="N20" i="33"/>
  <c r="O20" i="33" s="1"/>
  <c r="N13" i="38"/>
  <c r="O13" i="38" s="1"/>
</calcChain>
</file>

<file path=xl/sharedStrings.xml><?xml version="1.0" encoding="utf-8"?>
<sst xmlns="http://schemas.openxmlformats.org/spreadsheetml/2006/main" count="540" uniqueCount="82">
  <si>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</si>
  <si>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</si>
  <si>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</si>
  <si>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</si>
  <si>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</si>
  <si>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</si>
  <si>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</si>
  <si>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</si>
  <si>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</si>
  <si>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</si>
  <si>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</si>
  <si>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</si>
  <si>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</si>
  <si>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</si>
  <si>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</si>
  <si>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</si>
  <si>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</si>
  <si>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</si>
  <si>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</si>
  <si>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Executive</t>
  </si>
  <si>
    <t>Financial and Administrative</t>
  </si>
  <si>
    <t>Legal Counsel</t>
  </si>
  <si>
    <t>Other General Government Services</t>
  </si>
  <si>
    <t>Public Safety</t>
  </si>
  <si>
    <t>Fire Control</t>
  </si>
  <si>
    <t>Transportation</t>
  </si>
  <si>
    <t>Road and Street Facilities</t>
  </si>
  <si>
    <t>Airports</t>
  </si>
  <si>
    <t>Culture / Recreation</t>
  </si>
  <si>
    <t>Parks and Recreation</t>
  </si>
  <si>
    <t>Cultural Services</t>
  </si>
  <si>
    <t>Inter-Fund Group Transfers Out</t>
  </si>
  <si>
    <t>Other Uses and Non-Operating</t>
  </si>
  <si>
    <t>2009 Municipal Population:</t>
  </si>
  <si>
    <t>Worthington Springs Expenditures Reported by Account Code and Fund Type</t>
  </si>
  <si>
    <t>Local Fiscal Year Ended September 30, 2010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</si>
  <si>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</si>
  <si>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</si>
  <si>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</si>
  <si>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</si>
  <si>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</si>
  <si>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</si>
  <si>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</si>
  <si>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Legislative</t>
  </si>
  <si>
    <t>Law Enforcement</t>
  </si>
  <si>
    <t>2008 Municipal Population:</t>
  </si>
  <si>
    <t>Local Fiscal Year Ended September 30, 2013</t>
  </si>
  <si>
    <t>2013 Municipal Population:</t>
  </si>
  <si>
    <t>Local Fiscal Year Ended September 30, 2014</t>
  </si>
  <si>
    <t>Debt Service Payments</t>
  </si>
  <si>
    <t>Other General Government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</si>
  <si>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</si>
  <si>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</si>
  <si>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</si>
  <si>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</si>
  <si>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</si>
  <si>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</si>
  <si>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Libraries</t>
  </si>
  <si>
    <t>2015 Municipal Population:</t>
  </si>
  <si>
    <t>Local Fiscal Year Ended September 30, 2016</t>
  </si>
  <si>
    <t>2016 Municipal Population:</t>
  </si>
  <si>
    <t>Local Fiscal Year Ended September 30, 2017</t>
  </si>
  <si>
    <t>Other Transportation</t>
  </si>
  <si>
    <t>2017 Municipal Population:</t>
  </si>
  <si>
    <t>Local Fiscal Year Ended September 30, 2018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</si>
  <si>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</si>
  <si>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</si>
  <si>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</si>
  <si>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</si>
  <si>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</si>
  <si>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</si>
  <si>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</si>
  <si>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</si>
  <si>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</si>
  <si>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</si>
  <si>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</si>
  <si>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</si>
  <si>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</si>
  <si>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</si>
  <si>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Physical Environment</t>
  </si>
  <si>
    <t>Other Physical Environment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</si>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</sst>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BD95D-7653-4574-B722-2491EAD05A8B}">
  <sheetPr>
    <pageSetUpPr fitToPage="1"/>
  </sheetPr>
  <dimension ref="A1:ED2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78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73</v>
      </c>
      <c r="N4" s="95" t="s">
        <v>5</v>
      </c>
      <c r="O4" s="95" t="s">
        <v>74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141730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0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141730</v>
      </c>
      <c r="P5" s="102">
        <f>(O5/P$20)</f>
        <v>309.45414847161572</v>
      </c>
      <c r="Q5" s="103"/>
    </row>
    <row r="6" spans="1:134">
      <c r="A6" s="105"/>
      <c r="B6" s="106">
        <v>511</v>
      </c>
      <c r="C6" s="107" t="s">
        <v>43</v>
      </c>
      <c r="D6" s="108">
        <v>6000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6000</v>
      </c>
      <c r="P6" s="109">
        <f>(O6/P$20)</f>
        <v>13.100436681222707</v>
      </c>
      <c r="Q6" s="110"/>
    </row>
    <row r="7" spans="1:134">
      <c r="A7" s="105"/>
      <c r="B7" s="106">
        <v>512</v>
      </c>
      <c r="C7" s="107" t="s">
        <v>19</v>
      </c>
      <c r="D7" s="108">
        <v>23186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9" si="0">SUM(D7:N7)</f>
        <v>23186</v>
      </c>
      <c r="P7" s="109">
        <f>(O7/P$20)</f>
        <v>50.624454148471614</v>
      </c>
      <c r="Q7" s="110"/>
    </row>
    <row r="8" spans="1:134">
      <c r="A8" s="105"/>
      <c r="B8" s="106">
        <v>513</v>
      </c>
      <c r="C8" s="107" t="s">
        <v>20</v>
      </c>
      <c r="D8" s="108">
        <v>66773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66773</v>
      </c>
      <c r="P8" s="109">
        <f>(O8/P$20)</f>
        <v>145.79257641921399</v>
      </c>
      <c r="Q8" s="110"/>
    </row>
    <row r="9" spans="1:134">
      <c r="A9" s="105"/>
      <c r="B9" s="106">
        <v>519</v>
      </c>
      <c r="C9" s="107" t="s">
        <v>22</v>
      </c>
      <c r="D9" s="108">
        <v>45771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45771</v>
      </c>
      <c r="P9" s="109">
        <f>(O9/P$20)</f>
        <v>99.936681222707421</v>
      </c>
      <c r="Q9" s="110"/>
    </row>
    <row r="10" spans="1:134" ht="15.75">
      <c r="A10" s="111" t="s">
        <v>23</v>
      </c>
      <c r="B10" s="112"/>
      <c r="C10" s="113"/>
      <c r="D10" s="114">
        <f>SUM(D11:D11)</f>
        <v>3484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5">
        <f>SUM(D10:N10)</f>
        <v>3484</v>
      </c>
      <c r="P10" s="116">
        <f>(O10/P$20)</f>
        <v>7.606986899563319</v>
      </c>
      <c r="Q10" s="117"/>
    </row>
    <row r="11" spans="1:134">
      <c r="A11" s="105"/>
      <c r="B11" s="106">
        <v>529</v>
      </c>
      <c r="C11" s="107" t="s">
        <v>67</v>
      </c>
      <c r="D11" s="108">
        <v>3484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ref="O11" si="1">SUM(D11:N11)</f>
        <v>3484</v>
      </c>
      <c r="P11" s="109">
        <f>(O11/P$20)</f>
        <v>7.606986899563319</v>
      </c>
      <c r="Q11" s="110"/>
    </row>
    <row r="12" spans="1:134" ht="15.75">
      <c r="A12" s="111" t="s">
        <v>79</v>
      </c>
      <c r="B12" s="112"/>
      <c r="C12" s="113"/>
      <c r="D12" s="114">
        <f>SUM(D13:D13)</f>
        <v>4657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5">
        <f>SUM(D12:N12)</f>
        <v>4657</v>
      </c>
      <c r="P12" s="116">
        <f>(O12/P$20)</f>
        <v>10.168122270742359</v>
      </c>
      <c r="Q12" s="117"/>
    </row>
    <row r="13" spans="1:134">
      <c r="A13" s="105"/>
      <c r="B13" s="106">
        <v>539</v>
      </c>
      <c r="C13" s="107" t="s">
        <v>80</v>
      </c>
      <c r="D13" s="108">
        <v>4657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7" si="2">SUM(D13:N13)</f>
        <v>4657</v>
      </c>
      <c r="P13" s="109">
        <f>(O13/P$20)</f>
        <v>10.168122270742359</v>
      </c>
      <c r="Q13" s="110"/>
    </row>
    <row r="14" spans="1:134" ht="15.75">
      <c r="A14" s="111" t="s">
        <v>25</v>
      </c>
      <c r="B14" s="112"/>
      <c r="C14" s="113"/>
      <c r="D14" s="114">
        <f>SUM(D15:D15)</f>
        <v>7869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 t="shared" si="2"/>
        <v>7869</v>
      </c>
      <c r="P14" s="116">
        <f>(O14/P$20)</f>
        <v>17.181222707423579</v>
      </c>
      <c r="Q14" s="117"/>
    </row>
    <row r="15" spans="1:134">
      <c r="A15" s="105"/>
      <c r="B15" s="106">
        <v>541</v>
      </c>
      <c r="C15" s="107" t="s">
        <v>26</v>
      </c>
      <c r="D15" s="108">
        <v>7869</v>
      </c>
      <c r="E15" s="108"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7869</v>
      </c>
      <c r="P15" s="109">
        <f>(O15/P$20)</f>
        <v>17.181222707423579</v>
      </c>
      <c r="Q15" s="110"/>
    </row>
    <row r="16" spans="1:134" ht="15.75">
      <c r="A16" s="111" t="s">
        <v>28</v>
      </c>
      <c r="B16" s="112"/>
      <c r="C16" s="113"/>
      <c r="D16" s="114">
        <f>SUM(D17:D17)</f>
        <v>2949</v>
      </c>
      <c r="E16" s="114">
        <f>SUM(E17:E17)</f>
        <v>0</v>
      </c>
      <c r="F16" s="114">
        <f>SUM(F17:F17)</f>
        <v>0</v>
      </c>
      <c r="G16" s="114">
        <f>SUM(G17:G17)</f>
        <v>0</v>
      </c>
      <c r="H16" s="114">
        <f>SUM(H17:H17)</f>
        <v>0</v>
      </c>
      <c r="I16" s="114">
        <f>SUM(I17:I17)</f>
        <v>0</v>
      </c>
      <c r="J16" s="114">
        <f>SUM(J17:J17)</f>
        <v>0</v>
      </c>
      <c r="K16" s="114">
        <f>SUM(K17:K17)</f>
        <v>0</v>
      </c>
      <c r="L16" s="114">
        <f>SUM(L17:L17)</f>
        <v>0</v>
      </c>
      <c r="M16" s="114">
        <f>SUM(M17:M17)</f>
        <v>0</v>
      </c>
      <c r="N16" s="114">
        <f>SUM(N17:N17)</f>
        <v>0</v>
      </c>
      <c r="O16" s="114">
        <f>SUM(D16:N16)</f>
        <v>2949</v>
      </c>
      <c r="P16" s="116">
        <f>(O16/P$20)</f>
        <v>6.4388646288209603</v>
      </c>
      <c r="Q16" s="110"/>
    </row>
    <row r="17" spans="1:120" ht="15.75" thickBot="1">
      <c r="A17" s="105"/>
      <c r="B17" s="106">
        <v>572</v>
      </c>
      <c r="C17" s="107" t="s">
        <v>29</v>
      </c>
      <c r="D17" s="108">
        <v>2949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2949</v>
      </c>
      <c r="P17" s="109">
        <f>(O17/P$20)</f>
        <v>6.4388646288209603</v>
      </c>
      <c r="Q17" s="110"/>
    </row>
    <row r="18" spans="1:120" ht="16.5" thickBot="1">
      <c r="A18" s="118" t="s">
        <v>10</v>
      </c>
      <c r="B18" s="119"/>
      <c r="C18" s="120"/>
      <c r="D18" s="121">
        <f>SUM(D5,D10,D12,D14,D16)</f>
        <v>160689</v>
      </c>
      <c r="E18" s="121">
        <f t="shared" ref="E18:N18" si="3">SUM(E5,E10,E12,E14,E16)</f>
        <v>0</v>
      </c>
      <c r="F18" s="121">
        <f t="shared" si="3"/>
        <v>0</v>
      </c>
      <c r="G18" s="121">
        <f t="shared" si="3"/>
        <v>0</v>
      </c>
      <c r="H18" s="121">
        <f t="shared" si="3"/>
        <v>0</v>
      </c>
      <c r="I18" s="121">
        <f t="shared" si="3"/>
        <v>0</v>
      </c>
      <c r="J18" s="121">
        <f t="shared" si="3"/>
        <v>0</v>
      </c>
      <c r="K18" s="121">
        <f t="shared" si="3"/>
        <v>0</v>
      </c>
      <c r="L18" s="121">
        <f t="shared" si="3"/>
        <v>0</v>
      </c>
      <c r="M18" s="121">
        <f t="shared" si="3"/>
        <v>0</v>
      </c>
      <c r="N18" s="121">
        <f t="shared" si="3"/>
        <v>0</v>
      </c>
      <c r="O18" s="121">
        <f>SUM(D18:N18)</f>
        <v>160689</v>
      </c>
      <c r="P18" s="122">
        <f>(O18/P$20)</f>
        <v>350.84934497816596</v>
      </c>
      <c r="Q18" s="103"/>
      <c r="R18" s="12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</row>
    <row r="19" spans="1:120">
      <c r="A19" s="124"/>
      <c r="B19" s="125"/>
      <c r="C19" s="125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  <c r="P19" s="127"/>
    </row>
    <row r="20" spans="1:120">
      <c r="A20" s="128"/>
      <c r="B20" s="129"/>
      <c r="C20" s="129"/>
      <c r="D20" s="130"/>
      <c r="E20" s="130"/>
      <c r="F20" s="130"/>
      <c r="G20" s="130"/>
      <c r="H20" s="130"/>
      <c r="I20" s="130"/>
      <c r="J20" s="130"/>
      <c r="K20" s="130"/>
      <c r="L20" s="130"/>
      <c r="M20" s="133" t="s">
        <v>81</v>
      </c>
      <c r="N20" s="133"/>
      <c r="O20" s="133"/>
      <c r="P20" s="131">
        <v>458</v>
      </c>
    </row>
    <row r="21" spans="1:120">
      <c r="A21" s="134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6"/>
    </row>
    <row r="22" spans="1:120" ht="15.75" customHeight="1" thickBot="1">
      <c r="A22" s="137" t="s">
        <v>39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</sheetData>
  <mergeCells count="10">
    <mergeCell ref="M20:O20"/>
    <mergeCell ref="A21:P21"/>
    <mergeCell ref="A22:P2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48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50913</v>
      </c>
      <c r="E5" s="56">
        <f t="shared" si="0"/>
        <v>0</v>
      </c>
      <c r="F5" s="56">
        <f t="shared" si="0"/>
        <v>74482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5" si="1">SUM(D5:M5)</f>
        <v>125395</v>
      </c>
      <c r="O5" s="58">
        <f t="shared" ref="O5:O15" si="2">(N5/O$17)</f>
        <v>299.98803827751198</v>
      </c>
      <c r="P5" s="59"/>
    </row>
    <row r="6" spans="1:133">
      <c r="A6" s="61"/>
      <c r="B6" s="62">
        <v>513</v>
      </c>
      <c r="C6" s="63" t="s">
        <v>20</v>
      </c>
      <c r="D6" s="64">
        <v>48885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48885</v>
      </c>
      <c r="O6" s="65">
        <f t="shared" si="2"/>
        <v>116.94976076555024</v>
      </c>
      <c r="P6" s="66"/>
    </row>
    <row r="7" spans="1:133">
      <c r="A7" s="61"/>
      <c r="B7" s="62">
        <v>517</v>
      </c>
      <c r="C7" s="63" t="s">
        <v>49</v>
      </c>
      <c r="D7" s="64">
        <v>0</v>
      </c>
      <c r="E7" s="64">
        <v>0</v>
      </c>
      <c r="F7" s="64">
        <v>74482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74482</v>
      </c>
      <c r="O7" s="65">
        <f t="shared" si="2"/>
        <v>178.1866028708134</v>
      </c>
      <c r="P7" s="66"/>
    </row>
    <row r="8" spans="1:133">
      <c r="A8" s="61"/>
      <c r="B8" s="62">
        <v>519</v>
      </c>
      <c r="C8" s="63" t="s">
        <v>50</v>
      </c>
      <c r="D8" s="64">
        <v>2028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2028</v>
      </c>
      <c r="O8" s="65">
        <f t="shared" si="2"/>
        <v>4.8516746411483256</v>
      </c>
      <c r="P8" s="66"/>
    </row>
    <row r="9" spans="1:133" ht="15.75">
      <c r="A9" s="67" t="s">
        <v>23</v>
      </c>
      <c r="B9" s="68"/>
      <c r="C9" s="69"/>
      <c r="D9" s="70">
        <f t="shared" ref="D9:M9" si="3">SUM(D10:D10)</f>
        <v>2715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2715</v>
      </c>
      <c r="O9" s="72">
        <f t="shared" si="2"/>
        <v>6.4952153110047846</v>
      </c>
      <c r="P9" s="73"/>
    </row>
    <row r="10" spans="1:133">
      <c r="A10" s="61"/>
      <c r="B10" s="62">
        <v>522</v>
      </c>
      <c r="C10" s="63" t="s">
        <v>24</v>
      </c>
      <c r="D10" s="64">
        <v>2715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2715</v>
      </c>
      <c r="O10" s="65">
        <f t="shared" si="2"/>
        <v>6.4952153110047846</v>
      </c>
      <c r="P10" s="66"/>
    </row>
    <row r="11" spans="1:133" ht="15.75">
      <c r="A11" s="67" t="s">
        <v>25</v>
      </c>
      <c r="B11" s="68"/>
      <c r="C11" s="69"/>
      <c r="D11" s="70">
        <f t="shared" ref="D11:M11" si="4">SUM(D12:D12)</f>
        <v>16392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0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0">
        <f t="shared" si="1"/>
        <v>16392</v>
      </c>
      <c r="O11" s="72">
        <f t="shared" si="2"/>
        <v>39.215311004784688</v>
      </c>
      <c r="P11" s="73"/>
    </row>
    <row r="12" spans="1:133">
      <c r="A12" s="61"/>
      <c r="B12" s="62">
        <v>541</v>
      </c>
      <c r="C12" s="63" t="s">
        <v>51</v>
      </c>
      <c r="D12" s="64">
        <v>16392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16392</v>
      </c>
      <c r="O12" s="65">
        <f t="shared" si="2"/>
        <v>39.215311004784688</v>
      </c>
      <c r="P12" s="66"/>
    </row>
    <row r="13" spans="1:133" ht="15.75">
      <c r="A13" s="67" t="s">
        <v>28</v>
      </c>
      <c r="B13" s="68"/>
      <c r="C13" s="69"/>
      <c r="D13" s="70">
        <f t="shared" ref="D13:M13" si="5">SUM(D14:D14)</f>
        <v>6328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6328</v>
      </c>
      <c r="O13" s="72">
        <f t="shared" si="2"/>
        <v>15.138755980861244</v>
      </c>
      <c r="P13" s="66"/>
    </row>
    <row r="14" spans="1:133" ht="15.75" thickBot="1">
      <c r="A14" s="61"/>
      <c r="B14" s="62">
        <v>572</v>
      </c>
      <c r="C14" s="63" t="s">
        <v>52</v>
      </c>
      <c r="D14" s="64">
        <v>6328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6328</v>
      </c>
      <c r="O14" s="65">
        <f t="shared" si="2"/>
        <v>15.138755980861244</v>
      </c>
      <c r="P14" s="66"/>
    </row>
    <row r="15" spans="1:133" ht="16.5" thickBot="1">
      <c r="A15" s="74" t="s">
        <v>10</v>
      </c>
      <c r="B15" s="75"/>
      <c r="C15" s="76"/>
      <c r="D15" s="77">
        <f>SUM(D5,D9,D11,D13)</f>
        <v>76348</v>
      </c>
      <c r="E15" s="77">
        <f t="shared" ref="E15:M15" si="6">SUM(E5,E9,E11,E13)</f>
        <v>0</v>
      </c>
      <c r="F15" s="77">
        <f t="shared" si="6"/>
        <v>74482</v>
      </c>
      <c r="G15" s="77">
        <f t="shared" si="6"/>
        <v>0</v>
      </c>
      <c r="H15" s="77">
        <f t="shared" si="6"/>
        <v>0</v>
      </c>
      <c r="I15" s="77">
        <f t="shared" si="6"/>
        <v>0</v>
      </c>
      <c r="J15" s="77">
        <f t="shared" si="6"/>
        <v>0</v>
      </c>
      <c r="K15" s="77">
        <f t="shared" si="6"/>
        <v>0</v>
      </c>
      <c r="L15" s="77">
        <f t="shared" si="6"/>
        <v>0</v>
      </c>
      <c r="M15" s="77">
        <f t="shared" si="6"/>
        <v>0</v>
      </c>
      <c r="N15" s="77">
        <f t="shared" si="1"/>
        <v>150830</v>
      </c>
      <c r="O15" s="78">
        <f t="shared" si="2"/>
        <v>360.83732057416267</v>
      </c>
      <c r="P15" s="59"/>
      <c r="Q15" s="79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0"/>
      <c r="CU15" s="80"/>
      <c r="CV15" s="80"/>
      <c r="CW15" s="80"/>
      <c r="CX15" s="80"/>
      <c r="CY15" s="80"/>
      <c r="CZ15" s="80"/>
      <c r="DA15" s="80"/>
      <c r="DB15" s="80"/>
      <c r="DC15" s="80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</row>
    <row r="16" spans="1:133">
      <c r="A16" s="81"/>
      <c r="B16" s="82"/>
      <c r="C16" s="82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1:15">
      <c r="A17" s="85"/>
      <c r="B17" s="86"/>
      <c r="C17" s="86"/>
      <c r="D17" s="87"/>
      <c r="E17" s="87"/>
      <c r="F17" s="87"/>
      <c r="G17" s="87"/>
      <c r="H17" s="87"/>
      <c r="I17" s="87"/>
      <c r="J17" s="87"/>
      <c r="K17" s="87"/>
      <c r="L17" s="171" t="s">
        <v>53</v>
      </c>
      <c r="M17" s="171"/>
      <c r="N17" s="171"/>
      <c r="O17" s="88">
        <v>418</v>
      </c>
    </row>
    <row r="18" spans="1:15">
      <c r="A18" s="172"/>
      <c r="B18" s="173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4"/>
    </row>
    <row r="19" spans="1:15" ht="15.75" customHeight="1" thickBot="1">
      <c r="A19" s="175" t="s">
        <v>39</v>
      </c>
      <c r="B19" s="176"/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7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52369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52369</v>
      </c>
      <c r="O5" s="30">
        <f t="shared" ref="O5:O13" si="2">(N5/O$15)</f>
        <v>133.93606138107418</v>
      </c>
      <c r="P5" s="6"/>
    </row>
    <row r="6" spans="1:133">
      <c r="A6" s="12"/>
      <c r="B6" s="42">
        <v>513</v>
      </c>
      <c r="C6" s="19" t="s">
        <v>20</v>
      </c>
      <c r="D6" s="43">
        <v>52369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52369</v>
      </c>
      <c r="O6" s="44">
        <f t="shared" si="2"/>
        <v>133.93606138107418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2765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2765</v>
      </c>
      <c r="O7" s="41">
        <f t="shared" si="2"/>
        <v>7.0716112531969308</v>
      </c>
      <c r="P7" s="10"/>
    </row>
    <row r="8" spans="1:133">
      <c r="A8" s="12"/>
      <c r="B8" s="42">
        <v>522</v>
      </c>
      <c r="C8" s="19" t="s">
        <v>24</v>
      </c>
      <c r="D8" s="43">
        <v>2765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2765</v>
      </c>
      <c r="O8" s="44">
        <f t="shared" si="2"/>
        <v>7.0716112531969308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18579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18579</v>
      </c>
      <c r="O9" s="41">
        <f t="shared" si="2"/>
        <v>47.516624040920718</v>
      </c>
      <c r="P9" s="10"/>
    </row>
    <row r="10" spans="1:133">
      <c r="A10" s="12"/>
      <c r="B10" s="42">
        <v>541</v>
      </c>
      <c r="C10" s="19" t="s">
        <v>26</v>
      </c>
      <c r="D10" s="43">
        <v>18579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18579</v>
      </c>
      <c r="O10" s="44">
        <f t="shared" si="2"/>
        <v>47.516624040920718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69048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69048</v>
      </c>
      <c r="O11" s="41">
        <f t="shared" si="2"/>
        <v>176.5933503836317</v>
      </c>
      <c r="P11" s="9"/>
    </row>
    <row r="12" spans="1:133" ht="15.75" thickBot="1">
      <c r="A12" s="12"/>
      <c r="B12" s="42">
        <v>572</v>
      </c>
      <c r="C12" s="19" t="s">
        <v>29</v>
      </c>
      <c r="D12" s="43">
        <v>69048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69048</v>
      </c>
      <c r="O12" s="44">
        <f t="shared" si="2"/>
        <v>176.5933503836317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142761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142761</v>
      </c>
      <c r="O13" s="35">
        <f t="shared" si="2"/>
        <v>365.11764705882354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47</v>
      </c>
      <c r="M15" s="157"/>
      <c r="N15" s="157"/>
      <c r="O15" s="39">
        <v>391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55042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55042</v>
      </c>
      <c r="O5" s="30">
        <f t="shared" ref="O5:O16" si="2">(N5/O$18)</f>
        <v>136.92039800995025</v>
      </c>
      <c r="P5" s="6"/>
    </row>
    <row r="6" spans="1:133">
      <c r="A6" s="12"/>
      <c r="B6" s="42">
        <v>512</v>
      </c>
      <c r="C6" s="19" t="s">
        <v>19</v>
      </c>
      <c r="D6" s="43">
        <v>9689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9689</v>
      </c>
      <c r="O6" s="44">
        <f t="shared" si="2"/>
        <v>24.101990049751244</v>
      </c>
      <c r="P6" s="9"/>
    </row>
    <row r="7" spans="1:133">
      <c r="A7" s="12"/>
      <c r="B7" s="42">
        <v>513</v>
      </c>
      <c r="C7" s="19" t="s">
        <v>20</v>
      </c>
      <c r="D7" s="43">
        <v>30473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30473</v>
      </c>
      <c r="O7" s="44">
        <f t="shared" si="2"/>
        <v>75.803482587064678</v>
      </c>
      <c r="P7" s="9"/>
    </row>
    <row r="8" spans="1:133">
      <c r="A8" s="12"/>
      <c r="B8" s="42">
        <v>514</v>
      </c>
      <c r="C8" s="19" t="s">
        <v>21</v>
      </c>
      <c r="D8" s="43">
        <v>1512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1512</v>
      </c>
      <c r="O8" s="44">
        <f t="shared" si="2"/>
        <v>3.7611940298507465</v>
      </c>
      <c r="P8" s="9"/>
    </row>
    <row r="9" spans="1:133">
      <c r="A9" s="12"/>
      <c r="B9" s="42">
        <v>519</v>
      </c>
      <c r="C9" s="19" t="s">
        <v>22</v>
      </c>
      <c r="D9" s="43">
        <v>13368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13368</v>
      </c>
      <c r="O9" s="44">
        <f t="shared" si="2"/>
        <v>33.253731343283583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4238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4238</v>
      </c>
      <c r="O10" s="41">
        <f t="shared" si="2"/>
        <v>10.542288557213931</v>
      </c>
      <c r="P10" s="10"/>
    </row>
    <row r="11" spans="1:133">
      <c r="A11" s="12"/>
      <c r="B11" s="42">
        <v>522</v>
      </c>
      <c r="C11" s="19" t="s">
        <v>24</v>
      </c>
      <c r="D11" s="43">
        <v>4238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4238</v>
      </c>
      <c r="O11" s="44">
        <f t="shared" si="2"/>
        <v>10.542288557213931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SUM(D13:D13)</f>
        <v>15077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15077</v>
      </c>
      <c r="O12" s="41">
        <f t="shared" si="2"/>
        <v>37.504975124378106</v>
      </c>
      <c r="P12" s="10"/>
    </row>
    <row r="13" spans="1:133">
      <c r="A13" s="12"/>
      <c r="B13" s="42">
        <v>541</v>
      </c>
      <c r="C13" s="19" t="s">
        <v>26</v>
      </c>
      <c r="D13" s="43">
        <v>15077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15077</v>
      </c>
      <c r="O13" s="44">
        <f t="shared" si="2"/>
        <v>37.504975124378106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5448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5448</v>
      </c>
      <c r="O14" s="41">
        <f t="shared" si="2"/>
        <v>13.552238805970148</v>
      </c>
      <c r="P14" s="9"/>
    </row>
    <row r="15" spans="1:133" ht="15.75" thickBot="1">
      <c r="A15" s="12"/>
      <c r="B15" s="42">
        <v>572</v>
      </c>
      <c r="C15" s="19" t="s">
        <v>29</v>
      </c>
      <c r="D15" s="43">
        <v>5448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5448</v>
      </c>
      <c r="O15" s="44">
        <f t="shared" si="2"/>
        <v>13.552238805970148</v>
      </c>
      <c r="P15" s="9"/>
    </row>
    <row r="16" spans="1:133" ht="16.5" thickBot="1">
      <c r="A16" s="13" t="s">
        <v>10</v>
      </c>
      <c r="B16" s="21"/>
      <c r="C16" s="20"/>
      <c r="D16" s="14">
        <f>SUM(D5,D10,D12,D14)</f>
        <v>79805</v>
      </c>
      <c r="E16" s="14">
        <f t="shared" ref="E16:M16" si="6">SUM(E5,E10,E12,E14)</f>
        <v>0</v>
      </c>
      <c r="F16" s="14">
        <f t="shared" si="6"/>
        <v>0</v>
      </c>
      <c r="G16" s="14">
        <f t="shared" si="6"/>
        <v>0</v>
      </c>
      <c r="H16" s="14">
        <f t="shared" si="6"/>
        <v>0</v>
      </c>
      <c r="I16" s="14">
        <f t="shared" si="6"/>
        <v>0</v>
      </c>
      <c r="J16" s="14">
        <f t="shared" si="6"/>
        <v>0</v>
      </c>
      <c r="K16" s="14">
        <f t="shared" si="6"/>
        <v>0</v>
      </c>
      <c r="L16" s="14">
        <f t="shared" si="6"/>
        <v>0</v>
      </c>
      <c r="M16" s="14">
        <f t="shared" si="6"/>
        <v>0</v>
      </c>
      <c r="N16" s="14">
        <f t="shared" si="1"/>
        <v>79805</v>
      </c>
      <c r="O16" s="35">
        <f t="shared" si="2"/>
        <v>198.51990049751242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41</v>
      </c>
      <c r="M18" s="157"/>
      <c r="N18" s="157"/>
      <c r="O18" s="39">
        <v>402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39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63219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63219</v>
      </c>
      <c r="O5" s="30">
        <f t="shared" ref="O5:O20" si="2">(N5/O$22)</f>
        <v>156.48267326732673</v>
      </c>
      <c r="P5" s="6"/>
    </row>
    <row r="6" spans="1:133">
      <c r="A6" s="12"/>
      <c r="B6" s="42">
        <v>512</v>
      </c>
      <c r="C6" s="19" t="s">
        <v>19</v>
      </c>
      <c r="D6" s="43">
        <v>9689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9689</v>
      </c>
      <c r="O6" s="44">
        <f t="shared" si="2"/>
        <v>23.982673267326732</v>
      </c>
      <c r="P6" s="9"/>
    </row>
    <row r="7" spans="1:133">
      <c r="A7" s="12"/>
      <c r="B7" s="42">
        <v>513</v>
      </c>
      <c r="C7" s="19" t="s">
        <v>20</v>
      </c>
      <c r="D7" s="43">
        <v>40282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40282</v>
      </c>
      <c r="O7" s="44">
        <f t="shared" si="2"/>
        <v>99.707920792079207</v>
      </c>
      <c r="P7" s="9"/>
    </row>
    <row r="8" spans="1:133">
      <c r="A8" s="12"/>
      <c r="B8" s="42">
        <v>514</v>
      </c>
      <c r="C8" s="19" t="s">
        <v>21</v>
      </c>
      <c r="D8" s="43">
        <v>5795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5795</v>
      </c>
      <c r="O8" s="44">
        <f t="shared" si="2"/>
        <v>14.344059405940595</v>
      </c>
      <c r="P8" s="9"/>
    </row>
    <row r="9" spans="1:133">
      <c r="A9" s="12"/>
      <c r="B9" s="42">
        <v>519</v>
      </c>
      <c r="C9" s="19" t="s">
        <v>22</v>
      </c>
      <c r="D9" s="43">
        <v>7453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7453</v>
      </c>
      <c r="O9" s="44">
        <f t="shared" si="2"/>
        <v>18.448019801980198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2890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2890</v>
      </c>
      <c r="O10" s="41">
        <f t="shared" si="2"/>
        <v>7.1534653465346532</v>
      </c>
      <c r="P10" s="10"/>
    </row>
    <row r="11" spans="1:133">
      <c r="A11" s="12"/>
      <c r="B11" s="42">
        <v>522</v>
      </c>
      <c r="C11" s="19" t="s">
        <v>24</v>
      </c>
      <c r="D11" s="43">
        <v>2890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2890</v>
      </c>
      <c r="O11" s="44">
        <f t="shared" si="2"/>
        <v>7.1534653465346532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17600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17600</v>
      </c>
      <c r="O12" s="41">
        <f t="shared" si="2"/>
        <v>43.564356435643568</v>
      </c>
      <c r="P12" s="10"/>
    </row>
    <row r="13" spans="1:133">
      <c r="A13" s="12"/>
      <c r="B13" s="42">
        <v>541</v>
      </c>
      <c r="C13" s="19" t="s">
        <v>26</v>
      </c>
      <c r="D13" s="43">
        <v>15560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15560</v>
      </c>
      <c r="O13" s="44">
        <f t="shared" si="2"/>
        <v>38.514851485148512</v>
      </c>
      <c r="P13" s="9"/>
    </row>
    <row r="14" spans="1:133">
      <c r="A14" s="12"/>
      <c r="B14" s="42">
        <v>542</v>
      </c>
      <c r="C14" s="19" t="s">
        <v>27</v>
      </c>
      <c r="D14" s="43">
        <v>2040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2040</v>
      </c>
      <c r="O14" s="44">
        <f t="shared" si="2"/>
        <v>5.0495049504950495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13099</v>
      </c>
      <c r="E15" s="29">
        <f t="shared" si="5"/>
        <v>166830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179929</v>
      </c>
      <c r="O15" s="41">
        <v>460.1764705882353</v>
      </c>
      <c r="P15" s="9"/>
    </row>
    <row r="16" spans="1:133">
      <c r="A16" s="12"/>
      <c r="B16" s="42">
        <v>572</v>
      </c>
      <c r="C16" s="19" t="s">
        <v>29</v>
      </c>
      <c r="D16" s="43">
        <v>0</v>
      </c>
      <c r="E16" s="43">
        <v>166830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166830</v>
      </c>
      <c r="O16" s="44">
        <v>426.67519181585675</v>
      </c>
      <c r="P16" s="9"/>
    </row>
    <row r="17" spans="1:119">
      <c r="A17" s="12"/>
      <c r="B17" s="42">
        <v>573</v>
      </c>
      <c r="C17" s="19" t="s">
        <v>30</v>
      </c>
      <c r="D17" s="43">
        <v>13099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13099</v>
      </c>
      <c r="O17" s="44">
        <v>33.501278772378519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7045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7045</v>
      </c>
      <c r="O18" s="41">
        <v>18.017902813299234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7045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7045</v>
      </c>
      <c r="O19" s="44">
        <v>18.017902813299234</v>
      </c>
      <c r="P19" s="9"/>
    </row>
    <row r="20" spans="1:119" ht="16.5" thickBot="1">
      <c r="A20" s="13" t="s">
        <v>10</v>
      </c>
      <c r="B20" s="21"/>
      <c r="C20" s="20"/>
      <c r="D20" s="14">
        <f>SUM(D5,D10,D12,D15,D18)</f>
        <v>103853</v>
      </c>
      <c r="E20" s="14">
        <f t="shared" ref="E20:M20" si="7">SUM(E5,E10,E12,E15,E18)</f>
        <v>166830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270683</v>
      </c>
      <c r="O20" s="35">
        <f t="shared" si="2"/>
        <v>670.00742574257424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38</v>
      </c>
      <c r="M22" s="157"/>
      <c r="N22" s="157"/>
      <c r="O22" s="39">
        <v>404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62008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62008</v>
      </c>
      <c r="O5" s="30">
        <f t="shared" ref="O5:O17" si="2">(N5/O$19)</f>
        <v>152.35380835380835</v>
      </c>
      <c r="P5" s="6"/>
    </row>
    <row r="6" spans="1:133">
      <c r="A6" s="12"/>
      <c r="B6" s="42">
        <v>512</v>
      </c>
      <c r="C6" s="19" t="s">
        <v>19</v>
      </c>
      <c r="D6" s="43">
        <v>9689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9689</v>
      </c>
      <c r="O6" s="44">
        <f t="shared" si="2"/>
        <v>23.805896805896804</v>
      </c>
      <c r="P6" s="9"/>
    </row>
    <row r="7" spans="1:133">
      <c r="A7" s="12"/>
      <c r="B7" s="42">
        <v>513</v>
      </c>
      <c r="C7" s="19" t="s">
        <v>20</v>
      </c>
      <c r="D7" s="43">
        <v>47359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47359</v>
      </c>
      <c r="O7" s="44">
        <f t="shared" si="2"/>
        <v>116.36117936117937</v>
      </c>
      <c r="P7" s="9"/>
    </row>
    <row r="8" spans="1:133">
      <c r="A8" s="12"/>
      <c r="B8" s="42">
        <v>514</v>
      </c>
      <c r="C8" s="19" t="s">
        <v>21</v>
      </c>
      <c r="D8" s="43">
        <v>4960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4960</v>
      </c>
      <c r="O8" s="44">
        <f t="shared" si="2"/>
        <v>12.186732186732186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5299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5299</v>
      </c>
      <c r="O9" s="41">
        <f t="shared" si="2"/>
        <v>13.01965601965602</v>
      </c>
      <c r="P9" s="10"/>
    </row>
    <row r="10" spans="1:133">
      <c r="A10" s="12"/>
      <c r="B10" s="42">
        <v>522</v>
      </c>
      <c r="C10" s="19" t="s">
        <v>24</v>
      </c>
      <c r="D10" s="43">
        <v>5299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5299</v>
      </c>
      <c r="O10" s="44">
        <f t="shared" si="2"/>
        <v>13.01965601965602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13015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13015</v>
      </c>
      <c r="O11" s="41">
        <f t="shared" si="2"/>
        <v>31.977886977886978</v>
      </c>
      <c r="P11" s="10"/>
    </row>
    <row r="12" spans="1:133">
      <c r="A12" s="12"/>
      <c r="B12" s="42">
        <v>541</v>
      </c>
      <c r="C12" s="19" t="s">
        <v>26</v>
      </c>
      <c r="D12" s="43">
        <v>13015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13015</v>
      </c>
      <c r="O12" s="44">
        <f t="shared" si="2"/>
        <v>31.977886977886978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21187</v>
      </c>
      <c r="E13" s="29">
        <f t="shared" si="5"/>
        <v>107850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129037</v>
      </c>
      <c r="O13" s="41">
        <f t="shared" si="2"/>
        <v>317.04422604422604</v>
      </c>
      <c r="P13" s="9"/>
    </row>
    <row r="14" spans="1:133">
      <c r="A14" s="12"/>
      <c r="B14" s="42">
        <v>572</v>
      </c>
      <c r="C14" s="19" t="s">
        <v>29</v>
      </c>
      <c r="D14" s="43">
        <v>21187</v>
      </c>
      <c r="E14" s="43">
        <v>107850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129037</v>
      </c>
      <c r="O14" s="44">
        <f t="shared" si="2"/>
        <v>317.04422604422604</v>
      </c>
      <c r="P14" s="9"/>
    </row>
    <row r="15" spans="1:133" ht="15.75">
      <c r="A15" s="26" t="s">
        <v>32</v>
      </c>
      <c r="B15" s="27"/>
      <c r="C15" s="28"/>
      <c r="D15" s="29">
        <f t="shared" ref="D15:M15" si="6">SUM(D16:D16)</f>
        <v>1259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1259</v>
      </c>
      <c r="O15" s="41">
        <f t="shared" si="2"/>
        <v>3.0933660933660936</v>
      </c>
      <c r="P15" s="9"/>
    </row>
    <row r="16" spans="1:133" ht="15.75" thickBot="1">
      <c r="A16" s="12"/>
      <c r="B16" s="42">
        <v>581</v>
      </c>
      <c r="C16" s="19" t="s">
        <v>31</v>
      </c>
      <c r="D16" s="43">
        <v>1259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1259</v>
      </c>
      <c r="O16" s="44">
        <f t="shared" si="2"/>
        <v>3.0933660933660936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102768</v>
      </c>
      <c r="E17" s="14">
        <f t="shared" ref="E17:M17" si="7">SUM(E5,E9,E11,E13,E15)</f>
        <v>107850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0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210618</v>
      </c>
      <c r="O17" s="35">
        <f t="shared" si="2"/>
        <v>517.48894348894351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36</v>
      </c>
      <c r="M19" s="157"/>
      <c r="N19" s="157"/>
      <c r="O19" s="39">
        <v>407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62033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62033</v>
      </c>
      <c r="O5" s="30">
        <f t="shared" ref="O5:O20" si="2">(N5/O$22)</f>
        <v>142.27752293577981</v>
      </c>
      <c r="P5" s="6"/>
    </row>
    <row r="6" spans="1:133">
      <c r="A6" s="12"/>
      <c r="B6" s="42">
        <v>512</v>
      </c>
      <c r="C6" s="19" t="s">
        <v>19</v>
      </c>
      <c r="D6" s="43">
        <v>9689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9689</v>
      </c>
      <c r="O6" s="44">
        <f t="shared" si="2"/>
        <v>22.222477064220183</v>
      </c>
      <c r="P6" s="9"/>
    </row>
    <row r="7" spans="1:133">
      <c r="A7" s="12"/>
      <c r="B7" s="42">
        <v>513</v>
      </c>
      <c r="C7" s="19" t="s">
        <v>20</v>
      </c>
      <c r="D7" s="43">
        <v>42074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42074</v>
      </c>
      <c r="O7" s="44">
        <f t="shared" si="2"/>
        <v>96.5</v>
      </c>
      <c r="P7" s="9"/>
    </row>
    <row r="8" spans="1:133">
      <c r="A8" s="12"/>
      <c r="B8" s="42">
        <v>514</v>
      </c>
      <c r="C8" s="19" t="s">
        <v>21</v>
      </c>
      <c r="D8" s="43">
        <v>7770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7770</v>
      </c>
      <c r="O8" s="44">
        <f t="shared" si="2"/>
        <v>17.821100917431192</v>
      </c>
      <c r="P8" s="9"/>
    </row>
    <row r="9" spans="1:133">
      <c r="A9" s="12"/>
      <c r="B9" s="42">
        <v>519</v>
      </c>
      <c r="C9" s="19" t="s">
        <v>22</v>
      </c>
      <c r="D9" s="43">
        <v>2500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2500</v>
      </c>
      <c r="O9" s="44">
        <f t="shared" si="2"/>
        <v>5.7339449541284404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8108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8108</v>
      </c>
      <c r="O10" s="41">
        <f t="shared" si="2"/>
        <v>18.596330275229359</v>
      </c>
      <c r="P10" s="10"/>
    </row>
    <row r="11" spans="1:133">
      <c r="A11" s="12"/>
      <c r="B11" s="42">
        <v>522</v>
      </c>
      <c r="C11" s="19" t="s">
        <v>24</v>
      </c>
      <c r="D11" s="43">
        <v>8108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8108</v>
      </c>
      <c r="O11" s="44">
        <f t="shared" si="2"/>
        <v>18.596330275229359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8688</v>
      </c>
      <c r="E12" s="29">
        <f t="shared" si="4"/>
        <v>583584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592272</v>
      </c>
      <c r="O12" s="41">
        <f t="shared" si="2"/>
        <v>1358.4220183486239</v>
      </c>
      <c r="P12" s="10"/>
    </row>
    <row r="13" spans="1:133">
      <c r="A13" s="12"/>
      <c r="B13" s="42">
        <v>541</v>
      </c>
      <c r="C13" s="19" t="s">
        <v>26</v>
      </c>
      <c r="D13" s="43">
        <v>8688</v>
      </c>
      <c r="E13" s="43">
        <v>583188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591876</v>
      </c>
      <c r="O13" s="44">
        <f t="shared" si="2"/>
        <v>1357.5137614678899</v>
      </c>
      <c r="P13" s="9"/>
    </row>
    <row r="14" spans="1:133">
      <c r="A14" s="12"/>
      <c r="B14" s="42">
        <v>542</v>
      </c>
      <c r="C14" s="19" t="s">
        <v>27</v>
      </c>
      <c r="D14" s="43">
        <v>0</v>
      </c>
      <c r="E14" s="43">
        <v>396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396</v>
      </c>
      <c r="O14" s="44">
        <f t="shared" si="2"/>
        <v>0.90825688073394495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SUM(D16:D17)</f>
        <v>22856</v>
      </c>
      <c r="E15" s="29">
        <f t="shared" si="5"/>
        <v>219036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241892</v>
      </c>
      <c r="O15" s="41">
        <f t="shared" si="2"/>
        <v>554.79816513761466</v>
      </c>
      <c r="P15" s="9"/>
    </row>
    <row r="16" spans="1:133">
      <c r="A16" s="12"/>
      <c r="B16" s="42">
        <v>572</v>
      </c>
      <c r="C16" s="19" t="s">
        <v>29</v>
      </c>
      <c r="D16" s="43">
        <v>18114</v>
      </c>
      <c r="E16" s="43">
        <v>219036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237150</v>
      </c>
      <c r="O16" s="44">
        <f t="shared" si="2"/>
        <v>543.92201834862385</v>
      </c>
      <c r="P16" s="9"/>
    </row>
    <row r="17" spans="1:119">
      <c r="A17" s="12"/>
      <c r="B17" s="42">
        <v>573</v>
      </c>
      <c r="C17" s="19" t="s">
        <v>30</v>
      </c>
      <c r="D17" s="43">
        <v>4742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4742</v>
      </c>
      <c r="O17" s="44">
        <f t="shared" si="2"/>
        <v>10.876146788990825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SUM(D19:D19)</f>
        <v>5244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5244</v>
      </c>
      <c r="O18" s="41">
        <f t="shared" si="2"/>
        <v>12.027522935779816</v>
      </c>
      <c r="P18" s="9"/>
    </row>
    <row r="19" spans="1:119" ht="15.75" thickBot="1">
      <c r="A19" s="12"/>
      <c r="B19" s="42">
        <v>581</v>
      </c>
      <c r="C19" s="19" t="s">
        <v>31</v>
      </c>
      <c r="D19" s="43">
        <v>5244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5244</v>
      </c>
      <c r="O19" s="44">
        <f t="shared" si="2"/>
        <v>12.027522935779816</v>
      </c>
      <c r="P19" s="9"/>
    </row>
    <row r="20" spans="1:119" ht="16.5" thickBot="1">
      <c r="A20" s="13" t="s">
        <v>10</v>
      </c>
      <c r="B20" s="21"/>
      <c r="C20" s="20"/>
      <c r="D20" s="14">
        <f>SUM(D5,D10,D12,D15,D18)</f>
        <v>106929</v>
      </c>
      <c r="E20" s="14">
        <f t="shared" ref="E20:M20" si="7">SUM(E5,E10,E12,E15,E18)</f>
        <v>802620</v>
      </c>
      <c r="F20" s="14">
        <f t="shared" si="7"/>
        <v>0</v>
      </c>
      <c r="G20" s="14">
        <f t="shared" si="7"/>
        <v>0</v>
      </c>
      <c r="H20" s="14">
        <f t="shared" si="7"/>
        <v>0</v>
      </c>
      <c r="I20" s="14">
        <f t="shared" si="7"/>
        <v>0</v>
      </c>
      <c r="J20" s="14">
        <f t="shared" si="7"/>
        <v>0</v>
      </c>
      <c r="K20" s="14">
        <f t="shared" si="7"/>
        <v>0</v>
      </c>
      <c r="L20" s="14">
        <f t="shared" si="7"/>
        <v>0</v>
      </c>
      <c r="M20" s="14">
        <f t="shared" si="7"/>
        <v>0</v>
      </c>
      <c r="N20" s="14">
        <f t="shared" si="1"/>
        <v>909549</v>
      </c>
      <c r="O20" s="35">
        <f t="shared" si="2"/>
        <v>2086.1215596330276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436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39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70922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70922</v>
      </c>
      <c r="O5" s="30">
        <f t="shared" ref="O5:O17" si="2">(N5/O$19)</f>
        <v>156.560706401766</v>
      </c>
      <c r="P5" s="6"/>
    </row>
    <row r="6" spans="1:133">
      <c r="A6" s="12"/>
      <c r="B6" s="42">
        <v>511</v>
      </c>
      <c r="C6" s="19" t="s">
        <v>43</v>
      </c>
      <c r="D6" s="43">
        <v>9689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9689</v>
      </c>
      <c r="O6" s="44">
        <f t="shared" si="2"/>
        <v>21.388520971302427</v>
      </c>
      <c r="P6" s="9"/>
    </row>
    <row r="7" spans="1:133">
      <c r="A7" s="12"/>
      <c r="B7" s="42">
        <v>513</v>
      </c>
      <c r="C7" s="19" t="s">
        <v>20</v>
      </c>
      <c r="D7" s="43">
        <v>50593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50593</v>
      </c>
      <c r="O7" s="44">
        <f t="shared" si="2"/>
        <v>111.68432671081678</v>
      </c>
      <c r="P7" s="9"/>
    </row>
    <row r="8" spans="1:133">
      <c r="A8" s="12"/>
      <c r="B8" s="42">
        <v>514</v>
      </c>
      <c r="C8" s="19" t="s">
        <v>21</v>
      </c>
      <c r="D8" s="43">
        <v>10640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10640</v>
      </c>
      <c r="O8" s="44">
        <f t="shared" si="2"/>
        <v>23.487858719646798</v>
      </c>
      <c r="P8" s="9"/>
    </row>
    <row r="9" spans="1:133" ht="15.75">
      <c r="A9" s="26" t="s">
        <v>23</v>
      </c>
      <c r="B9" s="27"/>
      <c r="C9" s="28"/>
      <c r="D9" s="29">
        <f t="shared" ref="D9:M9" si="3">SUM(D10:D11)</f>
        <v>3588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3588</v>
      </c>
      <c r="O9" s="41">
        <f t="shared" si="2"/>
        <v>7.9205298013245029</v>
      </c>
      <c r="P9" s="10"/>
    </row>
    <row r="10" spans="1:133">
      <c r="A10" s="12"/>
      <c r="B10" s="42">
        <v>521</v>
      </c>
      <c r="C10" s="19" t="s">
        <v>44</v>
      </c>
      <c r="D10" s="43">
        <v>371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371</v>
      </c>
      <c r="O10" s="44">
        <f t="shared" si="2"/>
        <v>0.81898454746136862</v>
      </c>
      <c r="P10" s="9"/>
    </row>
    <row r="11" spans="1:133">
      <c r="A11" s="12"/>
      <c r="B11" s="42">
        <v>522</v>
      </c>
      <c r="C11" s="19" t="s">
        <v>24</v>
      </c>
      <c r="D11" s="43">
        <v>3217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3217</v>
      </c>
      <c r="O11" s="44">
        <f t="shared" si="2"/>
        <v>7.1015452538631347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SUM(D13:D14)</f>
        <v>10172</v>
      </c>
      <c r="E12" s="29">
        <f t="shared" si="4"/>
        <v>431210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29">
        <f t="shared" si="1"/>
        <v>441382</v>
      </c>
      <c r="O12" s="41">
        <f t="shared" si="2"/>
        <v>974.35320088300216</v>
      </c>
      <c r="P12" s="10"/>
    </row>
    <row r="13" spans="1:133">
      <c r="A13" s="12"/>
      <c r="B13" s="42">
        <v>541</v>
      </c>
      <c r="C13" s="19" t="s">
        <v>26</v>
      </c>
      <c r="D13" s="43">
        <v>10172</v>
      </c>
      <c r="E13" s="43">
        <v>250000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260172</v>
      </c>
      <c r="O13" s="44">
        <f t="shared" si="2"/>
        <v>574.33112582781462</v>
      </c>
      <c r="P13" s="9"/>
    </row>
    <row r="14" spans="1:133">
      <c r="A14" s="12"/>
      <c r="B14" s="42">
        <v>542</v>
      </c>
      <c r="C14" s="19" t="s">
        <v>27</v>
      </c>
      <c r="D14" s="43">
        <v>0</v>
      </c>
      <c r="E14" s="43">
        <v>181210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181210</v>
      </c>
      <c r="O14" s="44">
        <f t="shared" si="2"/>
        <v>400.02207505518766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15089</v>
      </c>
      <c r="E15" s="29">
        <f t="shared" si="5"/>
        <v>83925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99014</v>
      </c>
      <c r="O15" s="41">
        <f t="shared" si="2"/>
        <v>218.57395143487858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15089</v>
      </c>
      <c r="E16" s="43">
        <v>83925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99014</v>
      </c>
      <c r="O16" s="44">
        <f t="shared" si="2"/>
        <v>218.57395143487858</v>
      </c>
      <c r="P16" s="9"/>
    </row>
    <row r="17" spans="1:119" ht="16.5" thickBot="1">
      <c r="A17" s="13" t="s">
        <v>10</v>
      </c>
      <c r="B17" s="21"/>
      <c r="C17" s="20"/>
      <c r="D17" s="14">
        <f>SUM(D5,D9,D12,D15)</f>
        <v>99771</v>
      </c>
      <c r="E17" s="14">
        <f t="shared" ref="E17:M17" si="6">SUM(E5,E9,E12,E15)</f>
        <v>515135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614906</v>
      </c>
      <c r="O17" s="35">
        <f t="shared" si="2"/>
        <v>1357.4083885209714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45</v>
      </c>
      <c r="M19" s="157"/>
      <c r="N19" s="157"/>
      <c r="O19" s="39">
        <v>453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251328</v>
      </c>
      <c r="E5" s="24">
        <f t="shared" si="0"/>
        <v>197237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448565</v>
      </c>
      <c r="O5" s="30">
        <f t="shared" ref="O5:O15" si="2">(N5/O$17)</f>
        <v>883.00196850393706</v>
      </c>
      <c r="P5" s="6"/>
    </row>
    <row r="6" spans="1:133">
      <c r="A6" s="12"/>
      <c r="B6" s="42">
        <v>513</v>
      </c>
      <c r="C6" s="19" t="s">
        <v>20</v>
      </c>
      <c r="D6" s="43">
        <v>232215</v>
      </c>
      <c r="E6" s="43">
        <v>197237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429452</v>
      </c>
      <c r="O6" s="44">
        <f t="shared" si="2"/>
        <v>845.37795275590554</v>
      </c>
      <c r="P6" s="9"/>
    </row>
    <row r="7" spans="1:133">
      <c r="A7" s="12"/>
      <c r="B7" s="42">
        <v>514</v>
      </c>
      <c r="C7" s="19" t="s">
        <v>21</v>
      </c>
      <c r="D7" s="43">
        <v>19113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19113</v>
      </c>
      <c r="O7" s="44">
        <f t="shared" si="2"/>
        <v>37.624015748031496</v>
      </c>
      <c r="P7" s="9"/>
    </row>
    <row r="8" spans="1:133" ht="15.75">
      <c r="A8" s="26" t="s">
        <v>23</v>
      </c>
      <c r="B8" s="27"/>
      <c r="C8" s="28"/>
      <c r="D8" s="29">
        <f t="shared" ref="D8:M8" si="3">SUM(D9:D9)</f>
        <v>8824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8824</v>
      </c>
      <c r="O8" s="41">
        <f t="shared" si="2"/>
        <v>17.370078740157481</v>
      </c>
      <c r="P8" s="10"/>
    </row>
    <row r="9" spans="1:133">
      <c r="A9" s="12"/>
      <c r="B9" s="42">
        <v>522</v>
      </c>
      <c r="C9" s="19" t="s">
        <v>24</v>
      </c>
      <c r="D9" s="43">
        <v>8824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8824</v>
      </c>
      <c r="O9" s="44">
        <f t="shared" si="2"/>
        <v>17.370078740157481</v>
      </c>
      <c r="P9" s="9"/>
    </row>
    <row r="10" spans="1:133" ht="15.75">
      <c r="A10" s="26" t="s">
        <v>25</v>
      </c>
      <c r="B10" s="27"/>
      <c r="C10" s="28"/>
      <c r="D10" s="29">
        <f t="shared" ref="D10:M10" si="4">SUM(D11:D12)</f>
        <v>8534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0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29">
        <f t="shared" si="1"/>
        <v>8534</v>
      </c>
      <c r="O10" s="41">
        <f t="shared" si="2"/>
        <v>16.799212598425196</v>
      </c>
      <c r="P10" s="10"/>
    </row>
    <row r="11" spans="1:133">
      <c r="A11" s="12"/>
      <c r="B11" s="42">
        <v>541</v>
      </c>
      <c r="C11" s="19" t="s">
        <v>26</v>
      </c>
      <c r="D11" s="43">
        <v>8284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8284</v>
      </c>
      <c r="O11" s="44">
        <f t="shared" si="2"/>
        <v>16.30708661417323</v>
      </c>
      <c r="P11" s="9"/>
    </row>
    <row r="12" spans="1:133">
      <c r="A12" s="12"/>
      <c r="B12" s="42">
        <v>542</v>
      </c>
      <c r="C12" s="19" t="s">
        <v>27</v>
      </c>
      <c r="D12" s="43">
        <v>250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250</v>
      </c>
      <c r="O12" s="44">
        <f t="shared" si="2"/>
        <v>0.49212598425196852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15990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15990</v>
      </c>
      <c r="O13" s="41">
        <f t="shared" si="2"/>
        <v>31.476377952755904</v>
      </c>
      <c r="P13" s="9"/>
    </row>
    <row r="14" spans="1:133" ht="15.75" thickBot="1">
      <c r="A14" s="12"/>
      <c r="B14" s="42">
        <v>572</v>
      </c>
      <c r="C14" s="19" t="s">
        <v>29</v>
      </c>
      <c r="D14" s="43">
        <v>15990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15990</v>
      </c>
      <c r="O14" s="44">
        <f t="shared" si="2"/>
        <v>31.476377952755904</v>
      </c>
      <c r="P14" s="9"/>
    </row>
    <row r="15" spans="1:133" ht="16.5" thickBot="1">
      <c r="A15" s="13" t="s">
        <v>10</v>
      </c>
      <c r="B15" s="21"/>
      <c r="C15" s="20"/>
      <c r="D15" s="14">
        <f>SUM(D5,D8,D10,D13)</f>
        <v>284676</v>
      </c>
      <c r="E15" s="14">
        <f t="shared" ref="E15:M15" si="6">SUM(E5,E8,E10,E13)</f>
        <v>197237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481913</v>
      </c>
      <c r="O15" s="35">
        <f t="shared" si="2"/>
        <v>948.64763779527561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55</v>
      </c>
      <c r="M17" s="157"/>
      <c r="N17" s="157"/>
      <c r="O17" s="39">
        <v>508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93907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93907</v>
      </c>
      <c r="P5" s="30">
        <f t="shared" ref="P5:P14" si="1">(O5/P$16)</f>
        <v>210.08277404921699</v>
      </c>
      <c r="Q5" s="6"/>
    </row>
    <row r="6" spans="1:134">
      <c r="A6" s="12"/>
      <c r="B6" s="42">
        <v>511</v>
      </c>
      <c r="C6" s="19" t="s">
        <v>43</v>
      </c>
      <c r="D6" s="43">
        <v>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5000</v>
      </c>
      <c r="P6" s="44">
        <f t="shared" si="1"/>
        <v>11.185682326621924</v>
      </c>
      <c r="Q6" s="9"/>
    </row>
    <row r="7" spans="1:134">
      <c r="A7" s="12"/>
      <c r="B7" s="42">
        <v>512</v>
      </c>
      <c r="C7" s="19" t="s">
        <v>19</v>
      </c>
      <c r="D7" s="43">
        <v>22127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22127</v>
      </c>
      <c r="P7" s="44">
        <f t="shared" si="1"/>
        <v>49.501118568232663</v>
      </c>
      <c r="Q7" s="9"/>
    </row>
    <row r="8" spans="1:134">
      <c r="A8" s="12"/>
      <c r="B8" s="42">
        <v>513</v>
      </c>
      <c r="C8" s="19" t="s">
        <v>20</v>
      </c>
      <c r="D8" s="43">
        <v>60995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60995</v>
      </c>
      <c r="P8" s="44">
        <f t="shared" si="1"/>
        <v>136.45413870246085</v>
      </c>
      <c r="Q8" s="9"/>
    </row>
    <row r="9" spans="1:134">
      <c r="A9" s="12"/>
      <c r="B9" s="42">
        <v>519</v>
      </c>
      <c r="C9" s="19" t="s">
        <v>22</v>
      </c>
      <c r="D9" s="43">
        <v>5785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5785</v>
      </c>
      <c r="P9" s="44">
        <f t="shared" si="1"/>
        <v>12.941834451901565</v>
      </c>
      <c r="Q9" s="9"/>
    </row>
    <row r="10" spans="1:134" ht="15.75">
      <c r="A10" s="26" t="s">
        <v>25</v>
      </c>
      <c r="B10" s="27"/>
      <c r="C10" s="28"/>
      <c r="D10" s="29">
        <f t="shared" ref="D10:N10" si="3">SUM(D11:D11)</f>
        <v>7494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29">
        <f t="shared" ref="O10:O13" si="4">SUM(D10:N10)</f>
        <v>7494</v>
      </c>
      <c r="P10" s="41">
        <f t="shared" si="1"/>
        <v>16.765100671140939</v>
      </c>
      <c r="Q10" s="10"/>
    </row>
    <row r="11" spans="1:134">
      <c r="A11" s="12"/>
      <c r="B11" s="42">
        <v>541</v>
      </c>
      <c r="C11" s="19" t="s">
        <v>26</v>
      </c>
      <c r="D11" s="43">
        <v>7494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7494</v>
      </c>
      <c r="P11" s="44">
        <f t="shared" si="1"/>
        <v>16.765100671140939</v>
      </c>
      <c r="Q11" s="9"/>
    </row>
    <row r="12" spans="1:134" ht="15.75">
      <c r="A12" s="26" t="s">
        <v>28</v>
      </c>
      <c r="B12" s="27"/>
      <c r="C12" s="28"/>
      <c r="D12" s="29">
        <f t="shared" ref="D12:N12" si="5">SUM(D13:D13)</f>
        <v>8022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5"/>
        <v>0</v>
      </c>
      <c r="O12" s="29">
        <f>SUM(D12:N12)</f>
        <v>8022</v>
      </c>
      <c r="P12" s="41">
        <f t="shared" si="1"/>
        <v>17.946308724832214</v>
      </c>
      <c r="Q12" s="9"/>
    </row>
    <row r="13" spans="1:134" ht="15.75" thickBot="1">
      <c r="A13" s="12"/>
      <c r="B13" s="42">
        <v>572</v>
      </c>
      <c r="C13" s="19" t="s">
        <v>29</v>
      </c>
      <c r="D13" s="43">
        <v>8022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8022</v>
      </c>
      <c r="P13" s="44">
        <f t="shared" si="1"/>
        <v>17.946308724832214</v>
      </c>
      <c r="Q13" s="9"/>
    </row>
    <row r="14" spans="1:134" ht="16.5" thickBot="1">
      <c r="A14" s="13" t="s">
        <v>10</v>
      </c>
      <c r="B14" s="21"/>
      <c r="C14" s="20"/>
      <c r="D14" s="14">
        <f>SUM(D5,D10,D12)</f>
        <v>109423</v>
      </c>
      <c r="E14" s="14">
        <f t="shared" ref="E14:N14" si="6">SUM(E5,E10,E12)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6"/>
        <v>0</v>
      </c>
      <c r="O14" s="14">
        <f>SUM(D14:N14)</f>
        <v>109423</v>
      </c>
      <c r="P14" s="35">
        <f t="shared" si="1"/>
        <v>244.79418344519016</v>
      </c>
      <c r="Q14" s="6"/>
      <c r="R14" s="2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</row>
    <row r="15" spans="1:134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8"/>
    </row>
    <row r="16" spans="1:134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38"/>
      <c r="M16" s="157" t="s">
        <v>77</v>
      </c>
      <c r="N16" s="157"/>
      <c r="O16" s="157"/>
      <c r="P16" s="39">
        <v>447</v>
      </c>
    </row>
    <row r="17" spans="1:16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5"/>
      <c r="P17" s="136"/>
    </row>
    <row r="18" spans="1:16" ht="15.75" customHeight="1" thickBot="1">
      <c r="A18" s="159" t="s">
        <v>39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</sheetData>
  <mergeCells count="10">
    <mergeCell ref="M16:O16"/>
    <mergeCell ref="A17:P17"/>
    <mergeCell ref="A18:P1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73</v>
      </c>
      <c r="N4" s="32" t="s">
        <v>5</v>
      </c>
      <c r="O4" s="32" t="s">
        <v>74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103886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5" si="1">SUM(D5:N5)</f>
        <v>103886</v>
      </c>
      <c r="P5" s="30">
        <f t="shared" ref="P5:P15" si="2">(O5/P$17)</f>
        <v>256.50864197530865</v>
      </c>
      <c r="Q5" s="6"/>
    </row>
    <row r="6" spans="1:134">
      <c r="A6" s="12"/>
      <c r="B6" s="42">
        <v>511</v>
      </c>
      <c r="C6" s="19" t="s">
        <v>43</v>
      </c>
      <c r="D6" s="43">
        <v>5000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5000</v>
      </c>
      <c r="P6" s="44">
        <f t="shared" si="2"/>
        <v>12.345679012345679</v>
      </c>
      <c r="Q6" s="9"/>
    </row>
    <row r="7" spans="1:134">
      <c r="A7" s="12"/>
      <c r="B7" s="42">
        <v>513</v>
      </c>
      <c r="C7" s="19" t="s">
        <v>20</v>
      </c>
      <c r="D7" s="43">
        <v>93572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93572</v>
      </c>
      <c r="P7" s="44">
        <f t="shared" si="2"/>
        <v>231.04197530864198</v>
      </c>
      <c r="Q7" s="9"/>
    </row>
    <row r="8" spans="1:134">
      <c r="A8" s="12"/>
      <c r="B8" s="42">
        <v>514</v>
      </c>
      <c r="C8" s="19" t="s">
        <v>21</v>
      </c>
      <c r="D8" s="43">
        <v>5314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5314</v>
      </c>
      <c r="P8" s="44">
        <f t="shared" si="2"/>
        <v>13.120987654320988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2468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2468</v>
      </c>
      <c r="P9" s="41">
        <f t="shared" si="2"/>
        <v>6.0938271604938272</v>
      </c>
      <c r="Q9" s="10"/>
    </row>
    <row r="10" spans="1:134">
      <c r="A10" s="12"/>
      <c r="B10" s="42">
        <v>521</v>
      </c>
      <c r="C10" s="19" t="s">
        <v>44</v>
      </c>
      <c r="D10" s="43">
        <v>2468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2468</v>
      </c>
      <c r="P10" s="44">
        <f t="shared" si="2"/>
        <v>6.0938271604938272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SUM(D12:D12)</f>
        <v>7260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7260</v>
      </c>
      <c r="P11" s="41">
        <f t="shared" si="2"/>
        <v>17.925925925925927</v>
      </c>
      <c r="Q11" s="10"/>
    </row>
    <row r="12" spans="1:134">
      <c r="A12" s="12"/>
      <c r="B12" s="42">
        <v>541</v>
      </c>
      <c r="C12" s="19" t="s">
        <v>26</v>
      </c>
      <c r="D12" s="43">
        <v>7260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7260</v>
      </c>
      <c r="P12" s="44">
        <f t="shared" si="2"/>
        <v>17.925925925925927</v>
      </c>
      <c r="Q12" s="9"/>
    </row>
    <row r="13" spans="1:134" ht="15.75">
      <c r="A13" s="26" t="s">
        <v>28</v>
      </c>
      <c r="B13" s="27"/>
      <c r="C13" s="28"/>
      <c r="D13" s="29">
        <f t="shared" ref="D13:N13" si="5">SUM(D14:D14)</f>
        <v>16524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16524</v>
      </c>
      <c r="P13" s="41">
        <f t="shared" si="2"/>
        <v>40.799999999999997</v>
      </c>
      <c r="Q13" s="9"/>
    </row>
    <row r="14" spans="1:134" ht="15.75" thickBot="1">
      <c r="A14" s="12"/>
      <c r="B14" s="42">
        <v>573</v>
      </c>
      <c r="C14" s="19" t="s">
        <v>30</v>
      </c>
      <c r="D14" s="43">
        <v>16524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16524</v>
      </c>
      <c r="P14" s="44">
        <f t="shared" si="2"/>
        <v>40.799999999999997</v>
      </c>
      <c r="Q14" s="9"/>
    </row>
    <row r="15" spans="1:134" ht="16.5" thickBot="1">
      <c r="A15" s="13" t="s">
        <v>10</v>
      </c>
      <c r="B15" s="21"/>
      <c r="C15" s="20"/>
      <c r="D15" s="14">
        <f>SUM(D5,D9,D11,D13)</f>
        <v>130138</v>
      </c>
      <c r="E15" s="14">
        <f t="shared" ref="E15:N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6"/>
        <v>0</v>
      </c>
      <c r="O15" s="14">
        <f t="shared" si="1"/>
        <v>130138</v>
      </c>
      <c r="P15" s="35">
        <f t="shared" si="2"/>
        <v>321.32839506172837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157" t="s">
        <v>75</v>
      </c>
      <c r="N17" s="157"/>
      <c r="O17" s="157"/>
      <c r="P17" s="39">
        <v>405</v>
      </c>
    </row>
    <row r="18" spans="1:16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6"/>
    </row>
    <row r="19" spans="1:16" ht="15.75" customHeight="1" thickBot="1">
      <c r="A19" s="159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9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1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175308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5" si="1">SUM(D5:M5)</f>
        <v>175308</v>
      </c>
      <c r="O5" s="30">
        <f t="shared" ref="O5:O15" si="2">(N5/O$17)</f>
        <v>465.0079575596817</v>
      </c>
      <c r="P5" s="6"/>
    </row>
    <row r="6" spans="1:133">
      <c r="A6" s="12"/>
      <c r="B6" s="42">
        <v>511</v>
      </c>
      <c r="C6" s="19" t="s">
        <v>43</v>
      </c>
      <c r="D6" s="43">
        <v>9000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9000</v>
      </c>
      <c r="O6" s="44">
        <f t="shared" si="2"/>
        <v>23.872679045092838</v>
      </c>
      <c r="P6" s="9"/>
    </row>
    <row r="7" spans="1:133">
      <c r="A7" s="12"/>
      <c r="B7" s="42">
        <v>513</v>
      </c>
      <c r="C7" s="19" t="s">
        <v>20</v>
      </c>
      <c r="D7" s="43">
        <v>35853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35853</v>
      </c>
      <c r="O7" s="44">
        <f t="shared" si="2"/>
        <v>95.100795755968164</v>
      </c>
      <c r="P7" s="9"/>
    </row>
    <row r="8" spans="1:133">
      <c r="A8" s="12"/>
      <c r="B8" s="42">
        <v>519</v>
      </c>
      <c r="C8" s="19" t="s">
        <v>50</v>
      </c>
      <c r="D8" s="43">
        <v>130455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130455</v>
      </c>
      <c r="O8" s="44">
        <f t="shared" si="2"/>
        <v>346.0344827586207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3027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3027</v>
      </c>
      <c r="O9" s="41">
        <f t="shared" si="2"/>
        <v>8.0291777188328908</v>
      </c>
      <c r="P9" s="10"/>
    </row>
    <row r="10" spans="1:133">
      <c r="A10" s="12"/>
      <c r="B10" s="42">
        <v>522</v>
      </c>
      <c r="C10" s="19" t="s">
        <v>24</v>
      </c>
      <c r="D10" s="43">
        <v>3027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3027</v>
      </c>
      <c r="O10" s="44">
        <f t="shared" si="2"/>
        <v>8.0291777188328908</v>
      </c>
      <c r="P10" s="9"/>
    </row>
    <row r="11" spans="1:133" ht="15.75">
      <c r="A11" s="26" t="s">
        <v>25</v>
      </c>
      <c r="B11" s="27"/>
      <c r="C11" s="28"/>
      <c r="D11" s="29">
        <f t="shared" ref="D11:M11" si="4">SUM(D12:D12)</f>
        <v>566975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1"/>
        <v>566975</v>
      </c>
      <c r="O11" s="41">
        <f t="shared" si="2"/>
        <v>1503.9124668435013</v>
      </c>
      <c r="P11" s="10"/>
    </row>
    <row r="12" spans="1:133">
      <c r="A12" s="12"/>
      <c r="B12" s="42">
        <v>541</v>
      </c>
      <c r="C12" s="19" t="s">
        <v>51</v>
      </c>
      <c r="D12" s="43">
        <v>566975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566975</v>
      </c>
      <c r="O12" s="44">
        <f t="shared" si="2"/>
        <v>1503.9124668435013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45399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45399</v>
      </c>
      <c r="O13" s="41">
        <f t="shared" si="2"/>
        <v>120.42175066312997</v>
      </c>
      <c r="P13" s="9"/>
    </row>
    <row r="14" spans="1:133" ht="15.75" thickBot="1">
      <c r="A14" s="12"/>
      <c r="B14" s="42">
        <v>572</v>
      </c>
      <c r="C14" s="19" t="s">
        <v>52</v>
      </c>
      <c r="D14" s="43">
        <v>45399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45399</v>
      </c>
      <c r="O14" s="44">
        <f t="shared" si="2"/>
        <v>120.42175066312997</v>
      </c>
      <c r="P14" s="9"/>
    </row>
    <row r="15" spans="1:133" ht="16.5" thickBot="1">
      <c r="A15" s="13" t="s">
        <v>10</v>
      </c>
      <c r="B15" s="21"/>
      <c r="C15" s="20"/>
      <c r="D15" s="14">
        <f>SUM(D5,D9,D11,D13)</f>
        <v>790709</v>
      </c>
      <c r="E15" s="14">
        <f t="shared" ref="E15:M15" si="6">SUM(E5,E9,E11,E13)</f>
        <v>0</v>
      </c>
      <c r="F15" s="14">
        <f t="shared" si="6"/>
        <v>0</v>
      </c>
      <c r="G15" s="14">
        <f t="shared" si="6"/>
        <v>0</v>
      </c>
      <c r="H15" s="14">
        <f t="shared" si="6"/>
        <v>0</v>
      </c>
      <c r="I15" s="14">
        <f t="shared" si="6"/>
        <v>0</v>
      </c>
      <c r="J15" s="14">
        <f t="shared" si="6"/>
        <v>0</v>
      </c>
      <c r="K15" s="14">
        <f t="shared" si="6"/>
        <v>0</v>
      </c>
      <c r="L15" s="14">
        <f t="shared" si="6"/>
        <v>0</v>
      </c>
      <c r="M15" s="14">
        <f t="shared" si="6"/>
        <v>0</v>
      </c>
      <c r="N15" s="14">
        <f t="shared" si="1"/>
        <v>790709</v>
      </c>
      <c r="O15" s="35">
        <f t="shared" si="2"/>
        <v>2097.371352785146</v>
      </c>
      <c r="P15" s="6"/>
      <c r="Q15" s="2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</row>
    <row r="16" spans="1:133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8"/>
    </row>
    <row r="17" spans="1:15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157" t="s">
        <v>70</v>
      </c>
      <c r="M17" s="157"/>
      <c r="N17" s="157"/>
      <c r="O17" s="39">
        <v>377</v>
      </c>
    </row>
    <row r="18" spans="1:15">
      <c r="A18" s="158"/>
      <c r="B18" s="135"/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6"/>
    </row>
    <row r="19" spans="1:15" ht="15.75" customHeight="1" thickBot="1">
      <c r="A19" s="159" t="s">
        <v>39</v>
      </c>
      <c r="B19" s="138"/>
      <c r="C19" s="138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9"/>
    </row>
  </sheetData>
  <mergeCells count="10">
    <mergeCell ref="L17:N17"/>
    <mergeCell ref="A18:O18"/>
    <mergeCell ref="A19:O1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141342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141342</v>
      </c>
      <c r="O5" s="30">
        <f t="shared" ref="O5:O17" si="2">(N5/O$19)</f>
        <v>365.22480620155039</v>
      </c>
      <c r="P5" s="6"/>
    </row>
    <row r="6" spans="1:133">
      <c r="A6" s="12"/>
      <c r="B6" s="42">
        <v>511</v>
      </c>
      <c r="C6" s="19" t="s">
        <v>43</v>
      </c>
      <c r="D6" s="43">
        <v>7000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7000</v>
      </c>
      <c r="O6" s="44">
        <f t="shared" si="2"/>
        <v>18.087855297157624</v>
      </c>
      <c r="P6" s="9"/>
    </row>
    <row r="7" spans="1:133">
      <c r="A7" s="12"/>
      <c r="B7" s="42">
        <v>513</v>
      </c>
      <c r="C7" s="19" t="s">
        <v>20</v>
      </c>
      <c r="D7" s="43">
        <v>43712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43712</v>
      </c>
      <c r="O7" s="44">
        <f t="shared" si="2"/>
        <v>112.95090439276485</v>
      </c>
      <c r="P7" s="9"/>
    </row>
    <row r="8" spans="1:133">
      <c r="A8" s="12"/>
      <c r="B8" s="42">
        <v>514</v>
      </c>
      <c r="C8" s="19" t="s">
        <v>21</v>
      </c>
      <c r="D8" s="43">
        <v>8657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8657</v>
      </c>
      <c r="O8" s="44">
        <f t="shared" si="2"/>
        <v>22.36950904392765</v>
      </c>
      <c r="P8" s="9"/>
    </row>
    <row r="9" spans="1:133">
      <c r="A9" s="12"/>
      <c r="B9" s="42">
        <v>519</v>
      </c>
      <c r="C9" s="19" t="s">
        <v>50</v>
      </c>
      <c r="D9" s="43">
        <v>81973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81973</v>
      </c>
      <c r="O9" s="44">
        <f t="shared" si="2"/>
        <v>211.81653746770027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9145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9145</v>
      </c>
      <c r="O10" s="41">
        <f t="shared" si="2"/>
        <v>23.63049095607235</v>
      </c>
      <c r="P10" s="10"/>
    </row>
    <row r="11" spans="1:133">
      <c r="A11" s="12"/>
      <c r="B11" s="42">
        <v>522</v>
      </c>
      <c r="C11" s="19" t="s">
        <v>24</v>
      </c>
      <c r="D11" s="43">
        <v>2419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2419</v>
      </c>
      <c r="O11" s="44">
        <f t="shared" si="2"/>
        <v>6.2506459948320412</v>
      </c>
      <c r="P11" s="9"/>
    </row>
    <row r="12" spans="1:133">
      <c r="A12" s="12"/>
      <c r="B12" s="42">
        <v>529</v>
      </c>
      <c r="C12" s="19" t="s">
        <v>67</v>
      </c>
      <c r="D12" s="43">
        <v>6726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6726</v>
      </c>
      <c r="O12" s="44">
        <f t="shared" si="2"/>
        <v>17.379844961240309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SUM(D14:D14)</f>
        <v>19377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1"/>
        <v>19377</v>
      </c>
      <c r="O13" s="41">
        <f t="shared" si="2"/>
        <v>50.069767441860463</v>
      </c>
      <c r="P13" s="10"/>
    </row>
    <row r="14" spans="1:133">
      <c r="A14" s="12"/>
      <c r="B14" s="42">
        <v>541</v>
      </c>
      <c r="C14" s="19" t="s">
        <v>51</v>
      </c>
      <c r="D14" s="43">
        <v>19377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19377</v>
      </c>
      <c r="O14" s="44">
        <f t="shared" si="2"/>
        <v>50.069767441860463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12619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12619</v>
      </c>
      <c r="O15" s="41">
        <f t="shared" si="2"/>
        <v>32.60723514211886</v>
      </c>
      <c r="P15" s="9"/>
    </row>
    <row r="16" spans="1:133" ht="15.75" thickBot="1">
      <c r="A16" s="12"/>
      <c r="B16" s="42">
        <v>572</v>
      </c>
      <c r="C16" s="19" t="s">
        <v>52</v>
      </c>
      <c r="D16" s="43">
        <v>12619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12619</v>
      </c>
      <c r="O16" s="44">
        <f t="shared" si="2"/>
        <v>32.60723514211886</v>
      </c>
      <c r="P16" s="9"/>
    </row>
    <row r="17" spans="1:119" ht="16.5" thickBot="1">
      <c r="A17" s="13" t="s">
        <v>10</v>
      </c>
      <c r="B17" s="21"/>
      <c r="C17" s="20"/>
      <c r="D17" s="14">
        <f>SUM(D5,D10,D13,D15)</f>
        <v>182483</v>
      </c>
      <c r="E17" s="14">
        <f t="shared" ref="E17:M17" si="6">SUM(E5,E10,E13,E15)</f>
        <v>0</v>
      </c>
      <c r="F17" s="14">
        <f t="shared" si="6"/>
        <v>0</v>
      </c>
      <c r="G17" s="14">
        <f t="shared" si="6"/>
        <v>0</v>
      </c>
      <c r="H17" s="14">
        <f t="shared" si="6"/>
        <v>0</v>
      </c>
      <c r="I17" s="14">
        <f t="shared" si="6"/>
        <v>0</v>
      </c>
      <c r="J17" s="14">
        <f t="shared" si="6"/>
        <v>0</v>
      </c>
      <c r="K17" s="14">
        <f t="shared" si="6"/>
        <v>0</v>
      </c>
      <c r="L17" s="14">
        <f t="shared" si="6"/>
        <v>0</v>
      </c>
      <c r="M17" s="14">
        <f t="shared" si="6"/>
        <v>0</v>
      </c>
      <c r="N17" s="14">
        <f t="shared" si="1"/>
        <v>182483</v>
      </c>
      <c r="O17" s="35">
        <f t="shared" si="2"/>
        <v>471.53229974160206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68</v>
      </c>
      <c r="M19" s="157"/>
      <c r="N19" s="157"/>
      <c r="O19" s="39">
        <v>387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39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76834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76834</v>
      </c>
      <c r="O5" s="30">
        <f t="shared" ref="O5:O13" si="2">(N5/O$15)</f>
        <v>219.52571428571429</v>
      </c>
      <c r="P5" s="6"/>
    </row>
    <row r="6" spans="1:133">
      <c r="A6" s="12"/>
      <c r="B6" s="42">
        <v>513</v>
      </c>
      <c r="C6" s="19" t="s">
        <v>20</v>
      </c>
      <c r="D6" s="43">
        <v>76834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76834</v>
      </c>
      <c r="O6" s="44">
        <f t="shared" si="2"/>
        <v>219.52571428571429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2883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2883</v>
      </c>
      <c r="O7" s="41">
        <f t="shared" si="2"/>
        <v>8.2371428571428567</v>
      </c>
      <c r="P7" s="10"/>
    </row>
    <row r="8" spans="1:133">
      <c r="A8" s="12"/>
      <c r="B8" s="42">
        <v>522</v>
      </c>
      <c r="C8" s="19" t="s">
        <v>24</v>
      </c>
      <c r="D8" s="43">
        <v>2883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2883</v>
      </c>
      <c r="O8" s="44">
        <f t="shared" si="2"/>
        <v>8.2371428571428567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7604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7604</v>
      </c>
      <c r="O9" s="41">
        <f t="shared" si="2"/>
        <v>21.725714285714286</v>
      </c>
      <c r="P9" s="10"/>
    </row>
    <row r="10" spans="1:133">
      <c r="A10" s="12"/>
      <c r="B10" s="42">
        <v>541</v>
      </c>
      <c r="C10" s="19" t="s">
        <v>51</v>
      </c>
      <c r="D10" s="43">
        <v>7604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7604</v>
      </c>
      <c r="O10" s="44">
        <f t="shared" si="2"/>
        <v>21.725714285714286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18908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18908</v>
      </c>
      <c r="O11" s="41">
        <f t="shared" si="2"/>
        <v>54.022857142857141</v>
      </c>
      <c r="P11" s="9"/>
    </row>
    <row r="12" spans="1:133" ht="15.75" thickBot="1">
      <c r="A12" s="12"/>
      <c r="B12" s="42">
        <v>572</v>
      </c>
      <c r="C12" s="19" t="s">
        <v>52</v>
      </c>
      <c r="D12" s="43">
        <v>18908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18908</v>
      </c>
      <c r="O12" s="44">
        <f t="shared" si="2"/>
        <v>54.022857142857141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106229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106229</v>
      </c>
      <c r="O13" s="35">
        <f t="shared" si="2"/>
        <v>303.51142857142855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65</v>
      </c>
      <c r="M15" s="157"/>
      <c r="N15" s="157"/>
      <c r="O15" s="39">
        <v>350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1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70069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4" si="1">SUM(D5:M5)</f>
        <v>70069</v>
      </c>
      <c r="O5" s="30">
        <f t="shared" ref="O5:O14" si="2">(N5/O$16)</f>
        <v>217.60559006211179</v>
      </c>
      <c r="P5" s="6"/>
    </row>
    <row r="6" spans="1:133">
      <c r="A6" s="12"/>
      <c r="B6" s="42">
        <v>513</v>
      </c>
      <c r="C6" s="19" t="s">
        <v>20</v>
      </c>
      <c r="D6" s="43">
        <v>70069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70069</v>
      </c>
      <c r="O6" s="44">
        <f t="shared" si="2"/>
        <v>217.60559006211179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2441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2441</v>
      </c>
      <c r="O7" s="41">
        <f t="shared" si="2"/>
        <v>7.5807453416149064</v>
      </c>
      <c r="P7" s="10"/>
    </row>
    <row r="8" spans="1:133">
      <c r="A8" s="12"/>
      <c r="B8" s="42">
        <v>522</v>
      </c>
      <c r="C8" s="19" t="s">
        <v>24</v>
      </c>
      <c r="D8" s="43">
        <v>2441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2441</v>
      </c>
      <c r="O8" s="44">
        <f t="shared" si="2"/>
        <v>7.5807453416149064</v>
      </c>
      <c r="P8" s="9"/>
    </row>
    <row r="9" spans="1:133" ht="15.75">
      <c r="A9" s="26" t="s">
        <v>25</v>
      </c>
      <c r="B9" s="27"/>
      <c r="C9" s="28"/>
      <c r="D9" s="29">
        <f t="shared" ref="D9:M9" si="4">SUM(D10:D11)</f>
        <v>47153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47153</v>
      </c>
      <c r="O9" s="41">
        <f t="shared" si="2"/>
        <v>146.43788819875778</v>
      </c>
      <c r="P9" s="10"/>
    </row>
    <row r="10" spans="1:133">
      <c r="A10" s="12"/>
      <c r="B10" s="42">
        <v>541</v>
      </c>
      <c r="C10" s="19" t="s">
        <v>51</v>
      </c>
      <c r="D10" s="43">
        <v>9143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9143</v>
      </c>
      <c r="O10" s="44">
        <f t="shared" si="2"/>
        <v>28.394409937888199</v>
      </c>
      <c r="P10" s="9"/>
    </row>
    <row r="11" spans="1:133">
      <c r="A11" s="12"/>
      <c r="B11" s="42">
        <v>549</v>
      </c>
      <c r="C11" s="19" t="s">
        <v>62</v>
      </c>
      <c r="D11" s="43">
        <v>38010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38010</v>
      </c>
      <c r="O11" s="44">
        <f t="shared" si="2"/>
        <v>118.04347826086956</v>
      </c>
      <c r="P11" s="9"/>
    </row>
    <row r="12" spans="1:133" ht="15.75">
      <c r="A12" s="26" t="s">
        <v>28</v>
      </c>
      <c r="B12" s="27"/>
      <c r="C12" s="28"/>
      <c r="D12" s="29">
        <f t="shared" ref="D12:M12" si="5">SUM(D13:D13)</f>
        <v>11284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11284</v>
      </c>
      <c r="O12" s="41">
        <f t="shared" si="2"/>
        <v>35.043478260869563</v>
      </c>
      <c r="P12" s="9"/>
    </row>
    <row r="13" spans="1:133" ht="15.75" thickBot="1">
      <c r="A13" s="12"/>
      <c r="B13" s="42">
        <v>572</v>
      </c>
      <c r="C13" s="19" t="s">
        <v>52</v>
      </c>
      <c r="D13" s="43">
        <v>11284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11284</v>
      </c>
      <c r="O13" s="44">
        <f t="shared" si="2"/>
        <v>35.043478260869563</v>
      </c>
      <c r="P13" s="9"/>
    </row>
    <row r="14" spans="1:133" ht="16.5" thickBot="1">
      <c r="A14" s="13" t="s">
        <v>10</v>
      </c>
      <c r="B14" s="21"/>
      <c r="C14" s="20"/>
      <c r="D14" s="14">
        <f>SUM(D5,D7,D9,D12)</f>
        <v>130947</v>
      </c>
      <c r="E14" s="14">
        <f t="shared" ref="E14:M14" si="6">SUM(E5,E7,E9,E12)</f>
        <v>0</v>
      </c>
      <c r="F14" s="14">
        <f t="shared" si="6"/>
        <v>0</v>
      </c>
      <c r="G14" s="14">
        <f t="shared" si="6"/>
        <v>0</v>
      </c>
      <c r="H14" s="14">
        <f t="shared" si="6"/>
        <v>0</v>
      </c>
      <c r="I14" s="14">
        <f t="shared" si="6"/>
        <v>0</v>
      </c>
      <c r="J14" s="14">
        <f t="shared" si="6"/>
        <v>0</v>
      </c>
      <c r="K14" s="14">
        <f t="shared" si="6"/>
        <v>0</v>
      </c>
      <c r="L14" s="14">
        <f t="shared" si="6"/>
        <v>0</v>
      </c>
      <c r="M14" s="14">
        <f t="shared" si="6"/>
        <v>0</v>
      </c>
      <c r="N14" s="14">
        <f t="shared" si="1"/>
        <v>130947</v>
      </c>
      <c r="O14" s="35">
        <f t="shared" si="2"/>
        <v>406.66770186335401</v>
      </c>
      <c r="P14" s="6"/>
      <c r="Q14" s="2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</row>
    <row r="15" spans="1:133">
      <c r="A15" s="15"/>
      <c r="B15" s="17"/>
      <c r="C15" s="1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8"/>
    </row>
    <row r="16" spans="1:133">
      <c r="A16" s="36"/>
      <c r="B16" s="37"/>
      <c r="C16" s="37"/>
      <c r="D16" s="38"/>
      <c r="E16" s="38"/>
      <c r="F16" s="38"/>
      <c r="G16" s="38"/>
      <c r="H16" s="38"/>
      <c r="I16" s="38"/>
      <c r="J16" s="38"/>
      <c r="K16" s="38"/>
      <c r="L16" s="157" t="s">
        <v>63</v>
      </c>
      <c r="M16" s="157"/>
      <c r="N16" s="157"/>
      <c r="O16" s="39">
        <v>322</v>
      </c>
    </row>
    <row r="17" spans="1:15">
      <c r="A17" s="158"/>
      <c r="B17" s="135"/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5"/>
      <c r="O17" s="136"/>
    </row>
    <row r="18" spans="1:15" ht="15.75" customHeight="1" thickBot="1">
      <c r="A18" s="159" t="s">
        <v>39</v>
      </c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9"/>
    </row>
  </sheetData>
  <mergeCells count="10">
    <mergeCell ref="L16:N16"/>
    <mergeCell ref="A17:O17"/>
    <mergeCell ref="A18:O1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66393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66393</v>
      </c>
      <c r="O5" s="30">
        <f t="shared" ref="O5:O13" si="2">(N5/O$15)</f>
        <v>195.84955752212389</v>
      </c>
      <c r="P5" s="6"/>
    </row>
    <row r="6" spans="1:133">
      <c r="A6" s="12"/>
      <c r="B6" s="42">
        <v>513</v>
      </c>
      <c r="C6" s="19" t="s">
        <v>20</v>
      </c>
      <c r="D6" s="43">
        <v>66393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66393</v>
      </c>
      <c r="O6" s="44">
        <f t="shared" si="2"/>
        <v>195.84955752212389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5238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5238</v>
      </c>
      <c r="O7" s="41">
        <f t="shared" si="2"/>
        <v>15.451327433628318</v>
      </c>
      <c r="P7" s="10"/>
    </row>
    <row r="8" spans="1:133">
      <c r="A8" s="12"/>
      <c r="B8" s="42">
        <v>522</v>
      </c>
      <c r="C8" s="19" t="s">
        <v>24</v>
      </c>
      <c r="D8" s="43">
        <v>5238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5238</v>
      </c>
      <c r="O8" s="44">
        <f t="shared" si="2"/>
        <v>15.451327433628318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10897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10897</v>
      </c>
      <c r="O9" s="41">
        <f t="shared" si="2"/>
        <v>32.144542772861357</v>
      </c>
      <c r="P9" s="10"/>
    </row>
    <row r="10" spans="1:133">
      <c r="A10" s="12"/>
      <c r="B10" s="42">
        <v>541</v>
      </c>
      <c r="C10" s="19" t="s">
        <v>51</v>
      </c>
      <c r="D10" s="43">
        <v>10897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10897</v>
      </c>
      <c r="O10" s="44">
        <f t="shared" si="2"/>
        <v>32.144542772861357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12160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12160</v>
      </c>
      <c r="O11" s="41">
        <f t="shared" si="2"/>
        <v>35.870206489675518</v>
      </c>
      <c r="P11" s="9"/>
    </row>
    <row r="12" spans="1:133" ht="15.75" thickBot="1">
      <c r="A12" s="12"/>
      <c r="B12" s="42">
        <v>572</v>
      </c>
      <c r="C12" s="19" t="s">
        <v>52</v>
      </c>
      <c r="D12" s="43">
        <v>12160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12160</v>
      </c>
      <c r="O12" s="44">
        <f t="shared" si="2"/>
        <v>35.870206489675518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94688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94688</v>
      </c>
      <c r="O13" s="35">
        <f t="shared" si="2"/>
        <v>279.31563421828906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60</v>
      </c>
      <c r="M15" s="157"/>
      <c r="N15" s="157"/>
      <c r="O15" s="39">
        <v>339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58672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3" si="1">SUM(D5:M5)</f>
        <v>58672</v>
      </c>
      <c r="O5" s="30">
        <f t="shared" ref="O5:O13" si="2">(N5/O$15)</f>
        <v>152</v>
      </c>
      <c r="P5" s="6"/>
    </row>
    <row r="6" spans="1:133">
      <c r="A6" s="12"/>
      <c r="B6" s="42">
        <v>513</v>
      </c>
      <c r="C6" s="19" t="s">
        <v>20</v>
      </c>
      <c r="D6" s="43">
        <v>58672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58672</v>
      </c>
      <c r="O6" s="44">
        <f t="shared" si="2"/>
        <v>152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3203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3203</v>
      </c>
      <c r="O7" s="41">
        <f t="shared" si="2"/>
        <v>8.2979274611398957</v>
      </c>
      <c r="P7" s="10"/>
    </row>
    <row r="8" spans="1:133">
      <c r="A8" s="12"/>
      <c r="B8" s="42">
        <v>522</v>
      </c>
      <c r="C8" s="19" t="s">
        <v>24</v>
      </c>
      <c r="D8" s="43">
        <v>3203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3203</v>
      </c>
      <c r="O8" s="44">
        <f t="shared" si="2"/>
        <v>8.2979274611398957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19810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19810</v>
      </c>
      <c r="O9" s="41">
        <f t="shared" si="2"/>
        <v>51.321243523316063</v>
      </c>
      <c r="P9" s="10"/>
    </row>
    <row r="10" spans="1:133">
      <c r="A10" s="12"/>
      <c r="B10" s="42">
        <v>541</v>
      </c>
      <c r="C10" s="19" t="s">
        <v>51</v>
      </c>
      <c r="D10" s="43">
        <v>19810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19810</v>
      </c>
      <c r="O10" s="44">
        <f t="shared" si="2"/>
        <v>51.321243523316063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9450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9450</v>
      </c>
      <c r="O11" s="41">
        <f t="shared" si="2"/>
        <v>24.481865284974095</v>
      </c>
      <c r="P11" s="9"/>
    </row>
    <row r="12" spans="1:133" ht="15.75" thickBot="1">
      <c r="A12" s="12"/>
      <c r="B12" s="42">
        <v>571</v>
      </c>
      <c r="C12" s="19" t="s">
        <v>57</v>
      </c>
      <c r="D12" s="43">
        <v>9450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9450</v>
      </c>
      <c r="O12" s="44">
        <f t="shared" si="2"/>
        <v>24.481865284974095</v>
      </c>
      <c r="P12" s="9"/>
    </row>
    <row r="13" spans="1:133" ht="16.5" thickBot="1">
      <c r="A13" s="13" t="s">
        <v>10</v>
      </c>
      <c r="B13" s="21"/>
      <c r="C13" s="20"/>
      <c r="D13" s="14">
        <f>SUM(D5,D7,D9,D11)</f>
        <v>91135</v>
      </c>
      <c r="E13" s="14">
        <f t="shared" ref="E13:M13" si="6">SUM(E5,E7,E9,E11)</f>
        <v>0</v>
      </c>
      <c r="F13" s="14">
        <f t="shared" si="6"/>
        <v>0</v>
      </c>
      <c r="G13" s="14">
        <f t="shared" si="6"/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4">
        <f t="shared" si="6"/>
        <v>0</v>
      </c>
      <c r="N13" s="14">
        <f t="shared" si="1"/>
        <v>91135</v>
      </c>
      <c r="O13" s="35">
        <f t="shared" si="2"/>
        <v>236.10103626943004</v>
      </c>
      <c r="P13" s="6"/>
      <c r="Q13" s="2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</row>
    <row r="14" spans="1:133">
      <c r="A14" s="15"/>
      <c r="B14" s="17"/>
      <c r="C14" s="1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8"/>
    </row>
    <row r="15" spans="1:133">
      <c r="A15" s="36"/>
      <c r="B15" s="37"/>
      <c r="C15" s="37"/>
      <c r="D15" s="38"/>
      <c r="E15" s="38"/>
      <c r="F15" s="38"/>
      <c r="G15" s="38"/>
      <c r="H15" s="38"/>
      <c r="I15" s="38"/>
      <c r="J15" s="38"/>
      <c r="K15" s="38"/>
      <c r="L15" s="157" t="s">
        <v>58</v>
      </c>
      <c r="M15" s="157"/>
      <c r="N15" s="157"/>
      <c r="O15" s="39">
        <v>386</v>
      </c>
    </row>
    <row r="16" spans="1:133">
      <c r="A16" s="158"/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6"/>
    </row>
    <row r="17" spans="1:15" ht="15.75" customHeight="1" thickBot="1">
      <c r="A17" s="159" t="s">
        <v>39</v>
      </c>
      <c r="B17" s="138"/>
      <c r="C17" s="138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9"/>
    </row>
  </sheetData>
  <mergeCells count="10">
    <mergeCell ref="L15:N15"/>
    <mergeCell ref="A16:O16"/>
    <mergeCell ref="A17:O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2024-12-10T22:48:49Z</cp:lastPrinted>
  <dcterms:created xsi:type="dcterms:W3CDTF">2000-08-31T21:26:31Z</dcterms:created>
  <dcterms:modified xsi:type="dcterms:W3CDTF">2024-12-10T22:49:09Z</dcterms:modified>
</cp:coreProperties>
</file>