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73" documentId="11_755AAC72C9DA241F352F913AF2EE291CF4506F54" xr6:coauthVersionLast="47" xr6:coauthVersionMax="47" xr10:uidLastSave="{552D367A-40D3-4A70-B0DA-CB07B3FF65A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'2008'!$A$1:$O$75</definedName>
    <definedName name="_xlnm.Print_Area" localSheetId="14">'2009'!$A$1:$O$79</definedName>
    <definedName name="_xlnm.Print_Area" localSheetId="13">'2010'!$A$1:$O$75</definedName>
    <definedName name="_xlnm.Print_Area" localSheetId="12">'2011'!$A$1:$O$88</definedName>
    <definedName name="_xlnm.Print_Area" localSheetId="11">'2012'!$A$1:$O$85</definedName>
    <definedName name="_xlnm.Print_Area" localSheetId="10">'2013'!$A$1:$O$87</definedName>
    <definedName name="_xlnm.Print_Area" localSheetId="9">'2014'!$A$1:$O$84</definedName>
    <definedName name="_xlnm.Print_Area" localSheetId="8">'2015'!$A$1:$O$85</definedName>
    <definedName name="_xlnm.Print_Area" localSheetId="7">'2016'!$A$1:$O$80</definedName>
    <definedName name="_xlnm.Print_Area" localSheetId="6">'2017'!$A$1:$O$86</definedName>
    <definedName name="_xlnm.Print_Area" localSheetId="5">'2018'!$A$1:$O$81</definedName>
    <definedName name="_xlnm.Print_Area" localSheetId="4">'2019'!$A$1:$O$85</definedName>
    <definedName name="_xlnm.Print_Area" localSheetId="3">'2020'!$A$1:$O$88</definedName>
    <definedName name="_xlnm.Print_Area" localSheetId="2">'2021'!$A$1:$P$83</definedName>
    <definedName name="_xlnm.Print_Area" localSheetId="1">'2022'!$A$1:$P$82</definedName>
    <definedName name="_xlnm.Print_Area" localSheetId="0">'2023'!$A$1:$P$86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48" l="1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7" i="47"/>
  <c r="P77" i="47" s="1"/>
  <c r="O76" i="47"/>
  <c r="P76" i="47" s="1"/>
  <c r="O75" i="47"/>
  <c r="P75" i="47" s="1"/>
  <c r="O74" i="47"/>
  <c r="P74" i="47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I82" i="48" l="1"/>
  <c r="L82" i="48"/>
  <c r="M82" i="48"/>
  <c r="N82" i="48"/>
  <c r="O74" i="48"/>
  <c r="P74" i="48" s="1"/>
  <c r="K82" i="48"/>
  <c r="J82" i="48"/>
  <c r="O66" i="48"/>
  <c r="P66" i="48" s="1"/>
  <c r="O60" i="48"/>
  <c r="P60" i="48" s="1"/>
  <c r="O44" i="48"/>
  <c r="P44" i="48" s="1"/>
  <c r="F82" i="48"/>
  <c r="H82" i="48"/>
  <c r="G82" i="48"/>
  <c r="O28" i="48"/>
  <c r="P28" i="48" s="1"/>
  <c r="O17" i="48"/>
  <c r="P17" i="48" s="1"/>
  <c r="D82" i="48"/>
  <c r="E82" i="48"/>
  <c r="O5" i="48"/>
  <c r="P5" i="48" s="1"/>
  <c r="O72" i="47"/>
  <c r="P72" i="47" s="1"/>
  <c r="O63" i="47"/>
  <c r="P63" i="47" s="1"/>
  <c r="O58" i="47"/>
  <c r="P58" i="47" s="1"/>
  <c r="O42" i="47"/>
  <c r="P42" i="47" s="1"/>
  <c r="O26" i="47"/>
  <c r="P26" i="47" s="1"/>
  <c r="E78" i="47"/>
  <c r="G78" i="47"/>
  <c r="D78" i="47"/>
  <c r="O16" i="47"/>
  <c r="P16" i="47" s="1"/>
  <c r="I78" i="47"/>
  <c r="H78" i="47"/>
  <c r="J78" i="47"/>
  <c r="L78" i="47"/>
  <c r="N78" i="47"/>
  <c r="M78" i="47"/>
  <c r="F78" i="47"/>
  <c r="K78" i="47"/>
  <c r="O5" i="47"/>
  <c r="P5" i="47" s="1"/>
  <c r="O78" i="46"/>
  <c r="P78" i="46"/>
  <c r="O77" i="46"/>
  <c r="P77" i="46" s="1"/>
  <c r="O76" i="46"/>
  <c r="P76" i="46" s="1"/>
  <c r="O75" i="46"/>
  <c r="P75" i="46" s="1"/>
  <c r="O74" i="46"/>
  <c r="P74" i="46"/>
  <c r="N73" i="46"/>
  <c r="M73" i="46"/>
  <c r="L73" i="46"/>
  <c r="K73" i="46"/>
  <c r="J73" i="46"/>
  <c r="I73" i="46"/>
  <c r="H73" i="46"/>
  <c r="G73" i="46"/>
  <c r="F73" i="46"/>
  <c r="E73" i="46"/>
  <c r="D73" i="46"/>
  <c r="O72" i="46"/>
  <c r="P72" i="46"/>
  <c r="O71" i="46"/>
  <c r="P71" i="46" s="1"/>
  <c r="O70" i="46"/>
  <c r="P70" i="46" s="1"/>
  <c r="O69" i="46"/>
  <c r="P69" i="46" s="1"/>
  <c r="O68" i="46"/>
  <c r="P68" i="46"/>
  <c r="O67" i="46"/>
  <c r="P67" i="46" s="1"/>
  <c r="O66" i="46"/>
  <c r="P66" i="46"/>
  <c r="O65" i="46"/>
  <c r="P65" i="46" s="1"/>
  <c r="N64" i="46"/>
  <c r="M64" i="46"/>
  <c r="L64" i="46"/>
  <c r="L79" i="46" s="1"/>
  <c r="K64" i="46"/>
  <c r="K79" i="46" s="1"/>
  <c r="J64" i="46"/>
  <c r="I64" i="46"/>
  <c r="H64" i="46"/>
  <c r="G64" i="46"/>
  <c r="F64" i="46"/>
  <c r="O64" i="46" s="1"/>
  <c r="P64" i="46" s="1"/>
  <c r="E64" i="46"/>
  <c r="D64" i="46"/>
  <c r="O63" i="46"/>
  <c r="P63" i="46" s="1"/>
  <c r="O62" i="46"/>
  <c r="P62" i="46" s="1"/>
  <c r="O61" i="46"/>
  <c r="P61" i="46" s="1"/>
  <c r="O60" i="46"/>
  <c r="P60" i="46"/>
  <c r="N59" i="46"/>
  <c r="M59" i="46"/>
  <c r="M79" i="46" s="1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 s="1"/>
  <c r="O56" i="46"/>
  <c r="P56" i="46" s="1"/>
  <c r="O55" i="46"/>
  <c r="P55" i="46" s="1"/>
  <c r="O54" i="46"/>
  <c r="P54" i="46" s="1"/>
  <c r="O53" i="46"/>
  <c r="P53" i="46"/>
  <c r="O52" i="46"/>
  <c r="P52" i="46" s="1"/>
  <c r="O51" i="46"/>
  <c r="P51" i="46" s="1"/>
  <c r="O50" i="46"/>
  <c r="P50" i="46"/>
  <c r="O49" i="46"/>
  <c r="P49" i="46" s="1"/>
  <c r="O48" i="46"/>
  <c r="P48" i="46"/>
  <c r="O47" i="46"/>
  <c r="P47" i="46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/>
  <c r="O41" i="46"/>
  <c r="P41" i="46" s="1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/>
  <c r="O32" i="46"/>
  <c r="P32" i="46"/>
  <c r="O31" i="46"/>
  <c r="P31" i="46" s="1"/>
  <c r="O30" i="46"/>
  <c r="P30" i="46"/>
  <c r="O29" i="46"/>
  <c r="P29" i="46" s="1"/>
  <c r="O28" i="46"/>
  <c r="P28" i="46" s="1"/>
  <c r="O27" i="46"/>
  <c r="P27" i="46"/>
  <c r="O26" i="46"/>
  <c r="P26" i="46"/>
  <c r="N25" i="46"/>
  <c r="M25" i="46"/>
  <c r="L25" i="46"/>
  <c r="K25" i="46"/>
  <c r="J25" i="46"/>
  <c r="I25" i="46"/>
  <c r="H25" i="46"/>
  <c r="G25" i="46"/>
  <c r="F25" i="46"/>
  <c r="E25" i="46"/>
  <c r="D25" i="46"/>
  <c r="O25" i="46" s="1"/>
  <c r="P25" i="46" s="1"/>
  <c r="O24" i="46"/>
  <c r="P24" i="46"/>
  <c r="O23" i="46"/>
  <c r="P23" i="46"/>
  <c r="O22" i="46"/>
  <c r="P22" i="46" s="1"/>
  <c r="O21" i="46"/>
  <c r="P21" i="46"/>
  <c r="O20" i="46"/>
  <c r="P20" i="46"/>
  <c r="O19" i="46"/>
  <c r="P19" i="46" s="1"/>
  <c r="O18" i="46"/>
  <c r="P18" i="46" s="1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6" i="46" s="1"/>
  <c r="P16" i="46" s="1"/>
  <c r="O15" i="46"/>
  <c r="P15" i="46"/>
  <c r="O14" i="46"/>
  <c r="P14" i="46" s="1"/>
  <c r="O13" i="46"/>
  <c r="P13" i="46" s="1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/>
  <c r="N5" i="46"/>
  <c r="N79" i="46" s="1"/>
  <c r="M5" i="46"/>
  <c r="L5" i="46"/>
  <c r="K5" i="46"/>
  <c r="J5" i="46"/>
  <c r="J79" i="46" s="1"/>
  <c r="I5" i="46"/>
  <c r="I79" i="46" s="1"/>
  <c r="H5" i="46"/>
  <c r="H79" i="46" s="1"/>
  <c r="G5" i="46"/>
  <c r="G79" i="46" s="1"/>
  <c r="F5" i="46"/>
  <c r="E5" i="46"/>
  <c r="E79" i="46" s="1"/>
  <c r="D5" i="46"/>
  <c r="O5" i="46" s="1"/>
  <c r="P5" i="46" s="1"/>
  <c r="N83" i="45"/>
  <c r="O83" i="45" s="1"/>
  <c r="N82" i="45"/>
  <c r="O82" i="45" s="1"/>
  <c r="N81" i="45"/>
  <c r="O81" i="45" s="1"/>
  <c r="N80" i="45"/>
  <c r="O80" i="45" s="1"/>
  <c r="N79" i="45"/>
  <c r="O79" i="45" s="1"/>
  <c r="M78" i="45"/>
  <c r="L78" i="45"/>
  <c r="K78" i="45"/>
  <c r="J78" i="45"/>
  <c r="I78" i="45"/>
  <c r="H78" i="45"/>
  <c r="G78" i="45"/>
  <c r="F78" i="45"/>
  <c r="E78" i="45"/>
  <c r="D78" i="45"/>
  <c r="N78" i="45" s="1"/>
  <c r="O78" i="45" s="1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M68" i="45"/>
  <c r="L68" i="45"/>
  <c r="K68" i="45"/>
  <c r="J68" i="45"/>
  <c r="I68" i="45"/>
  <c r="H68" i="45"/>
  <c r="G68" i="45"/>
  <c r="F68" i="45"/>
  <c r="F84" i="45" s="1"/>
  <c r="E68" i="45"/>
  <c r="E84" i="45" s="1"/>
  <c r="D68" i="45"/>
  <c r="N68" i="45" s="1"/>
  <c r="O68" i="45" s="1"/>
  <c r="N67" i="45"/>
  <c r="O67" i="45" s="1"/>
  <c r="N66" i="45"/>
  <c r="O66" i="45" s="1"/>
  <c r="N65" i="45"/>
  <c r="O65" i="45" s="1"/>
  <c r="N64" i="45"/>
  <c r="O64" i="45" s="1"/>
  <c r="M63" i="45"/>
  <c r="L63" i="45"/>
  <c r="K63" i="45"/>
  <c r="J63" i="45"/>
  <c r="I63" i="45"/>
  <c r="H63" i="45"/>
  <c r="G63" i="45"/>
  <c r="F63" i="45"/>
  <c r="E63" i="45"/>
  <c r="D63" i="45"/>
  <c r="D84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/>
  <c r="N50" i="45"/>
  <c r="O50" i="45" s="1"/>
  <c r="N49" i="45"/>
  <c r="O49" i="45"/>
  <c r="N48" i="45"/>
  <c r="O48" i="45" s="1"/>
  <c r="M47" i="45"/>
  <c r="L47" i="45"/>
  <c r="K47" i="45"/>
  <c r="N47" i="45" s="1"/>
  <c r="O47" i="45" s="1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/>
  <c r="N28" i="45"/>
  <c r="O28" i="45" s="1"/>
  <c r="M27" i="45"/>
  <c r="L27" i="45"/>
  <c r="K27" i="45"/>
  <c r="J27" i="45"/>
  <c r="J84" i="45" s="1"/>
  <c r="I27" i="45"/>
  <c r="I84" i="45" s="1"/>
  <c r="H27" i="45"/>
  <c r="H84" i="45" s="1"/>
  <c r="G27" i="45"/>
  <c r="N27" i="45" s="1"/>
  <c r="O27" i="45" s="1"/>
  <c r="F27" i="45"/>
  <c r="E27" i="45"/>
  <c r="D27" i="45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/>
  <c r="M16" i="45"/>
  <c r="M84" i="45" s="1"/>
  <c r="L16" i="45"/>
  <c r="N16" i="45" s="1"/>
  <c r="O16" i="45" s="1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N5" i="45" s="1"/>
  <c r="O5" i="45" s="1"/>
  <c r="F5" i="45"/>
  <c r="E5" i="45"/>
  <c r="D5" i="45"/>
  <c r="N80" i="44"/>
  <c r="O80" i="44" s="1"/>
  <c r="N79" i="44"/>
  <c r="O79" i="44" s="1"/>
  <c r="N78" i="44"/>
  <c r="O78" i="44"/>
  <c r="N77" i="44"/>
  <c r="O77" i="44"/>
  <c r="M76" i="44"/>
  <c r="L76" i="44"/>
  <c r="K76" i="44"/>
  <c r="J76" i="44"/>
  <c r="I76" i="44"/>
  <c r="H76" i="44"/>
  <c r="G76" i="44"/>
  <c r="F76" i="44"/>
  <c r="E76" i="44"/>
  <c r="D76" i="44"/>
  <c r="N76" i="44" s="1"/>
  <c r="O76" i="44" s="1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/>
  <c r="N69" i="44"/>
  <c r="O69" i="44"/>
  <c r="N68" i="44"/>
  <c r="O68" i="44" s="1"/>
  <c r="M67" i="44"/>
  <c r="L67" i="44"/>
  <c r="K67" i="44"/>
  <c r="J67" i="44"/>
  <c r="I67" i="44"/>
  <c r="H67" i="44"/>
  <c r="G67" i="44"/>
  <c r="F67" i="44"/>
  <c r="E67" i="44"/>
  <c r="N67" i="44" s="1"/>
  <c r="O67" i="44" s="1"/>
  <c r="D67" i="44"/>
  <c r="N66" i="44"/>
  <c r="O66" i="44" s="1"/>
  <c r="N65" i="44"/>
  <c r="O65" i="44"/>
  <c r="N64" i="44"/>
  <c r="O64" i="44" s="1"/>
  <c r="M63" i="44"/>
  <c r="L63" i="44"/>
  <c r="K63" i="44"/>
  <c r="J63" i="44"/>
  <c r="I63" i="44"/>
  <c r="H63" i="44"/>
  <c r="G63" i="44"/>
  <c r="F63" i="44"/>
  <c r="E63" i="44"/>
  <c r="D63" i="44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/>
  <c r="N53" i="44"/>
  <c r="O53" i="44"/>
  <c r="N52" i="44"/>
  <c r="O52" i="44" s="1"/>
  <c r="N51" i="44"/>
  <c r="O51" i="44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7" i="44" s="1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/>
  <c r="N38" i="44"/>
  <c r="O38" i="44" s="1"/>
  <c r="N37" i="44"/>
  <c r="O37" i="44"/>
  <c r="N36" i="44"/>
  <c r="O36" i="44" s="1"/>
  <c r="N35" i="44"/>
  <c r="O35" i="44" s="1"/>
  <c r="N34" i="44"/>
  <c r="O34" i="44"/>
  <c r="N33" i="44"/>
  <c r="O33" i="44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H81" i="44" s="1"/>
  <c r="G16" i="44"/>
  <c r="G81" i="44" s="1"/>
  <c r="F16" i="44"/>
  <c r="F81" i="44" s="1"/>
  <c r="E16" i="44"/>
  <c r="N16" i="44" s="1"/>
  <c r="O16" i="44" s="1"/>
  <c r="D16" i="44"/>
  <c r="N15" i="44"/>
  <c r="O15" i="44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M81" i="44" s="1"/>
  <c r="L5" i="44"/>
  <c r="L81" i="44" s="1"/>
  <c r="K5" i="44"/>
  <c r="J5" i="44"/>
  <c r="J81" i="44" s="1"/>
  <c r="I5" i="44"/>
  <c r="N5" i="44" s="1"/>
  <c r="O5" i="44" s="1"/>
  <c r="H5" i="44"/>
  <c r="G5" i="44"/>
  <c r="F5" i="44"/>
  <c r="E5" i="44"/>
  <c r="D5" i="44"/>
  <c r="N76" i="43"/>
  <c r="O76" i="43" s="1"/>
  <c r="N75" i="43"/>
  <c r="O75" i="43"/>
  <c r="M74" i="43"/>
  <c r="L74" i="43"/>
  <c r="K74" i="43"/>
  <c r="J74" i="43"/>
  <c r="I74" i="43"/>
  <c r="H74" i="43"/>
  <c r="G74" i="43"/>
  <c r="F74" i="43"/>
  <c r="E74" i="43"/>
  <c r="D74" i="43"/>
  <c r="N74" i="43" s="1"/>
  <c r="O74" i="43" s="1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/>
  <c r="N67" i="43"/>
  <c r="O67" i="43"/>
  <c r="N66" i="43"/>
  <c r="O66" i="43" s="1"/>
  <c r="M65" i="43"/>
  <c r="L65" i="43"/>
  <c r="K65" i="43"/>
  <c r="J65" i="43"/>
  <c r="I65" i="43"/>
  <c r="H65" i="43"/>
  <c r="G65" i="43"/>
  <c r="F65" i="43"/>
  <c r="E65" i="43"/>
  <c r="N65" i="43" s="1"/>
  <c r="O65" i="43" s="1"/>
  <c r="D65" i="43"/>
  <c r="N64" i="43"/>
  <c r="O64" i="43" s="1"/>
  <c r="N63" i="43"/>
  <c r="O63" i="43" s="1"/>
  <c r="N62" i="43"/>
  <c r="O62" i="43" s="1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60" i="43" s="1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/>
  <c r="N50" i="43"/>
  <c r="O50" i="43" s="1"/>
  <c r="N49" i="43"/>
  <c r="O49" i="43"/>
  <c r="N48" i="43"/>
  <c r="O48" i="43" s="1"/>
  <c r="N47" i="43"/>
  <c r="O47" i="43" s="1"/>
  <c r="N46" i="43"/>
  <c r="O46" i="43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/>
  <c r="N40" i="43"/>
  <c r="O40" i="43" s="1"/>
  <c r="N39" i="43"/>
  <c r="O39" i="43" s="1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G77" i="43" s="1"/>
  <c r="F27" i="43"/>
  <c r="F77" i="43" s="1"/>
  <c r="E27" i="43"/>
  <c r="D27" i="43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/>
  <c r="M16" i="43"/>
  <c r="L16" i="43"/>
  <c r="K16" i="43"/>
  <c r="J16" i="43"/>
  <c r="I16" i="43"/>
  <c r="I77" i="43" s="1"/>
  <c r="H16" i="43"/>
  <c r="N16" i="43" s="1"/>
  <c r="O16" i="43" s="1"/>
  <c r="G16" i="43"/>
  <c r="F16" i="43"/>
  <c r="E16" i="43"/>
  <c r="D16" i="43"/>
  <c r="N15" i="43"/>
  <c r="O15" i="43"/>
  <c r="N14" i="43"/>
  <c r="O14" i="43" s="1"/>
  <c r="N13" i="43"/>
  <c r="O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M77" i="43" s="1"/>
  <c r="L5" i="43"/>
  <c r="L77" i="43" s="1"/>
  <c r="K5" i="43"/>
  <c r="J5" i="43"/>
  <c r="I5" i="43"/>
  <c r="H5" i="43"/>
  <c r="G5" i="43"/>
  <c r="F5" i="43"/>
  <c r="E5" i="43"/>
  <c r="D5" i="43"/>
  <c r="N81" i="42"/>
  <c r="O81" i="42" s="1"/>
  <c r="N80" i="42"/>
  <c r="O80" i="42" s="1"/>
  <c r="N79" i="42"/>
  <c r="O79" i="42"/>
  <c r="N78" i="42"/>
  <c r="O78" i="42"/>
  <c r="M77" i="42"/>
  <c r="L77" i="42"/>
  <c r="K77" i="42"/>
  <c r="J77" i="42"/>
  <c r="I77" i="42"/>
  <c r="H77" i="42"/>
  <c r="G77" i="42"/>
  <c r="F77" i="42"/>
  <c r="E77" i="42"/>
  <c r="D77" i="42"/>
  <c r="N76" i="42"/>
  <c r="O76" i="42"/>
  <c r="N75" i="42"/>
  <c r="O75" i="42" s="1"/>
  <c r="N74" i="42"/>
  <c r="O74" i="42"/>
  <c r="N73" i="42"/>
  <c r="O73" i="42" s="1"/>
  <c r="N72" i="42"/>
  <c r="O72" i="42" s="1"/>
  <c r="N71" i="42"/>
  <c r="O71" i="42"/>
  <c r="N70" i="42"/>
  <c r="O70" i="42"/>
  <c r="N69" i="42"/>
  <c r="O69" i="42" s="1"/>
  <c r="M68" i="42"/>
  <c r="M82" i="42" s="1"/>
  <c r="L68" i="42"/>
  <c r="L82" i="42" s="1"/>
  <c r="K68" i="42"/>
  <c r="K82" i="42" s="1"/>
  <c r="J68" i="42"/>
  <c r="J82" i="42" s="1"/>
  <c r="I68" i="42"/>
  <c r="H68" i="42"/>
  <c r="G68" i="42"/>
  <c r="F68" i="42"/>
  <c r="E68" i="42"/>
  <c r="D68" i="42"/>
  <c r="N67" i="42"/>
  <c r="O67" i="42" s="1"/>
  <c r="N66" i="42"/>
  <c r="O66" i="42"/>
  <c r="N65" i="42"/>
  <c r="O65" i="42" s="1"/>
  <c r="N64" i="42"/>
  <c r="O64" i="42" s="1"/>
  <c r="M63" i="42"/>
  <c r="L63" i="42"/>
  <c r="K63" i="42"/>
  <c r="J63" i="42"/>
  <c r="I63" i="42"/>
  <c r="H63" i="42"/>
  <c r="H82" i="42" s="1"/>
  <c r="G63" i="42"/>
  <c r="F63" i="42"/>
  <c r="F82" i="42" s="1"/>
  <c r="E63" i="42"/>
  <c r="N63" i="42" s="1"/>
  <c r="O63" i="42" s="1"/>
  <c r="D63" i="42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/>
  <c r="N51" i="42"/>
  <c r="O51" i="42" s="1"/>
  <c r="N50" i="42"/>
  <c r="O50" i="42" s="1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6" i="42" s="1"/>
  <c r="O46" i="42" s="1"/>
  <c r="N45" i="42"/>
  <c r="O45" i="42" s="1"/>
  <c r="N44" i="42"/>
  <c r="O44" i="42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N24" i="42"/>
  <c r="O24" i="42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 s="1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I82" i="42" s="1"/>
  <c r="H5" i="42"/>
  <c r="G5" i="42"/>
  <c r="F5" i="42"/>
  <c r="E5" i="42"/>
  <c r="D5" i="42"/>
  <c r="N75" i="41"/>
  <c r="O75" i="41" s="1"/>
  <c r="M74" i="41"/>
  <c r="L74" i="41"/>
  <c r="K74" i="41"/>
  <c r="J74" i="41"/>
  <c r="I74" i="41"/>
  <c r="H74" i="41"/>
  <c r="G74" i="41"/>
  <c r="F74" i="41"/>
  <c r="E74" i="41"/>
  <c r="N74" i="41" s="1"/>
  <c r="O74" i="41" s="1"/>
  <c r="D74" i="41"/>
  <c r="N73" i="41"/>
  <c r="O73" i="41"/>
  <c r="N72" i="41"/>
  <c r="O72" i="41" s="1"/>
  <c r="N71" i="41"/>
  <c r="O71" i="41"/>
  <c r="N70" i="41"/>
  <c r="O70" i="41" s="1"/>
  <c r="N69" i="41"/>
  <c r="O69" i="41" s="1"/>
  <c r="N68" i="41"/>
  <c r="O68" i="41"/>
  <c r="N67" i="41"/>
  <c r="O67" i="41" s="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5" i="41" s="1"/>
  <c r="O65" i="41" s="1"/>
  <c r="N64" i="41"/>
  <c r="O64" i="41" s="1"/>
  <c r="N63" i="41"/>
  <c r="O63" i="41"/>
  <c r="N62" i="41"/>
  <c r="O62" i="41" s="1"/>
  <c r="N61" i="41"/>
  <c r="O61" i="41" s="1"/>
  <c r="M60" i="41"/>
  <c r="L60" i="41"/>
  <c r="N60" i="41" s="1"/>
  <c r="O60" i="41" s="1"/>
  <c r="K60" i="41"/>
  <c r="J60" i="41"/>
  <c r="I60" i="41"/>
  <c r="H60" i="41"/>
  <c r="G60" i="41"/>
  <c r="F60" i="41"/>
  <c r="E60" i="41"/>
  <c r="D60" i="41"/>
  <c r="N59" i="41"/>
  <c r="O59" i="41" s="1"/>
  <c r="N58" i="41"/>
  <c r="O58" i="41" s="1"/>
  <c r="N57" i="41"/>
  <c r="O57" i="41"/>
  <c r="N56" i="41"/>
  <c r="O56" i="41" s="1"/>
  <c r="N55" i="41"/>
  <c r="O55" i="4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N43" i="41" s="1"/>
  <c r="O43" i="41" s="1"/>
  <c r="E43" i="41"/>
  <c r="D43" i="4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/>
  <c r="N31" i="41"/>
  <c r="O31" i="41"/>
  <c r="N30" i="41"/>
  <c r="O30" i="41" s="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 s="1"/>
  <c r="N24" i="41"/>
  <c r="O24" i="41"/>
  <c r="N23" i="41"/>
  <c r="O23" i="41"/>
  <c r="N22" i="41"/>
  <c r="O22" i="41" s="1"/>
  <c r="N21" i="41"/>
  <c r="O21" i="4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M76" i="41" s="1"/>
  <c r="L5" i="41"/>
  <c r="L76" i="41" s="1"/>
  <c r="K5" i="41"/>
  <c r="J5" i="41"/>
  <c r="J76" i="41" s="1"/>
  <c r="I5" i="41"/>
  <c r="I76" i="41" s="1"/>
  <c r="H5" i="41"/>
  <c r="G5" i="41"/>
  <c r="F5" i="41"/>
  <c r="F76" i="41" s="1"/>
  <c r="E5" i="41"/>
  <c r="D5" i="41"/>
  <c r="N80" i="40"/>
  <c r="O80" i="40" s="1"/>
  <c r="N79" i="40"/>
  <c r="O79" i="40" s="1"/>
  <c r="N78" i="40"/>
  <c r="O78" i="40"/>
  <c r="N77" i="40"/>
  <c r="O77" i="40"/>
  <c r="N76" i="40"/>
  <c r="O76" i="40" s="1"/>
  <c r="N75" i="40"/>
  <c r="O75" i="40"/>
  <c r="M74" i="40"/>
  <c r="L74" i="40"/>
  <c r="K74" i="40"/>
  <c r="J74" i="40"/>
  <c r="I74" i="40"/>
  <c r="H74" i="40"/>
  <c r="G74" i="40"/>
  <c r="F74" i="40"/>
  <c r="F81" i="40" s="1"/>
  <c r="E74" i="40"/>
  <c r="D74" i="40"/>
  <c r="N73" i="40"/>
  <c r="O73" i="40"/>
  <c r="N72" i="40"/>
  <c r="O72" i="40" s="1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5" i="40" s="1"/>
  <c r="O65" i="40" s="1"/>
  <c r="N64" i="40"/>
  <c r="O64" i="40" s="1"/>
  <c r="N63" i="40"/>
  <c r="O63" i="40" s="1"/>
  <c r="N62" i="40"/>
  <c r="O62" i="40" s="1"/>
  <c r="N61" i="40"/>
  <c r="O61" i="40"/>
  <c r="M60" i="40"/>
  <c r="L60" i="40"/>
  <c r="K60" i="40"/>
  <c r="J60" i="40"/>
  <c r="I60" i="40"/>
  <c r="H60" i="40"/>
  <c r="G60" i="40"/>
  <c r="G81" i="40" s="1"/>
  <c r="F60" i="40"/>
  <c r="E60" i="40"/>
  <c r="D60" i="40"/>
  <c r="N60" i="40" s="1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/>
  <c r="N42" i="40"/>
  <c r="O42" i="40" s="1"/>
  <c r="N41" i="40"/>
  <c r="O41" i="40" s="1"/>
  <c r="N40" i="40"/>
  <c r="O40" i="40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/>
  <c r="N30" i="40"/>
  <c r="O30" i="40" s="1"/>
  <c r="N29" i="40"/>
  <c r="O29" i="40" s="1"/>
  <c r="N28" i="40"/>
  <c r="O28" i="40"/>
  <c r="M27" i="40"/>
  <c r="L27" i="40"/>
  <c r="K27" i="40"/>
  <c r="K81" i="40" s="1"/>
  <c r="J27" i="40"/>
  <c r="I27" i="40"/>
  <c r="N27" i="40" s="1"/>
  <c r="O27" i="40" s="1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/>
  <c r="M16" i="40"/>
  <c r="M81" i="40" s="1"/>
  <c r="L16" i="40"/>
  <c r="K16" i="40"/>
  <c r="J16" i="40"/>
  <c r="I16" i="40"/>
  <c r="H16" i="40"/>
  <c r="G16" i="40"/>
  <c r="F16" i="40"/>
  <c r="E16" i="40"/>
  <c r="E81" i="40" s="1"/>
  <c r="D16" i="40"/>
  <c r="N16" i="40" s="1"/>
  <c r="O16" i="40" s="1"/>
  <c r="N15" i="40"/>
  <c r="O15" i="40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N5" i="40" s="1"/>
  <c r="O5" i="40" s="1"/>
  <c r="E5" i="40"/>
  <c r="D5" i="40"/>
  <c r="D81" i="40" s="1"/>
  <c r="N79" i="39"/>
  <c r="O79" i="39"/>
  <c r="N78" i="39"/>
  <c r="O78" i="39" s="1"/>
  <c r="N77" i="39"/>
  <c r="O77" i="39" s="1"/>
  <c r="N76" i="39"/>
  <c r="O76" i="39"/>
  <c r="N75" i="39"/>
  <c r="O75" i="39" s="1"/>
  <c r="M74" i="39"/>
  <c r="L74" i="39"/>
  <c r="K74" i="39"/>
  <c r="J74" i="39"/>
  <c r="I74" i="39"/>
  <c r="H74" i="39"/>
  <c r="G74" i="39"/>
  <c r="F74" i="39"/>
  <c r="E74" i="39"/>
  <c r="D74" i="39"/>
  <c r="N73" i="39"/>
  <c r="O73" i="39" s="1"/>
  <c r="N72" i="39"/>
  <c r="O72" i="39"/>
  <c r="N71" i="39"/>
  <c r="O71" i="39" s="1"/>
  <c r="N70" i="39"/>
  <c r="O70" i="39" s="1"/>
  <c r="N69" i="39"/>
  <c r="O69" i="39"/>
  <c r="N68" i="39"/>
  <c r="O68" i="39" s="1"/>
  <c r="N67" i="39"/>
  <c r="O67" i="39" s="1"/>
  <c r="N66" i="39"/>
  <c r="O66" i="39" s="1"/>
  <c r="M65" i="39"/>
  <c r="L65" i="39"/>
  <c r="K65" i="39"/>
  <c r="J65" i="39"/>
  <c r="I65" i="39"/>
  <c r="H65" i="39"/>
  <c r="G65" i="39"/>
  <c r="F65" i="39"/>
  <c r="E65" i="39"/>
  <c r="D65" i="39"/>
  <c r="N64" i="39"/>
  <c r="O64" i="39" s="1"/>
  <c r="N63" i="39"/>
  <c r="O63" i="39" s="1"/>
  <c r="N62" i="39"/>
  <c r="O62" i="39"/>
  <c r="N61" i="39"/>
  <c r="O61" i="39" s="1"/>
  <c r="M60" i="39"/>
  <c r="L60" i="39"/>
  <c r="K60" i="39"/>
  <c r="J60" i="39"/>
  <c r="J80" i="39" s="1"/>
  <c r="I60" i="39"/>
  <c r="H60" i="39"/>
  <c r="G60" i="39"/>
  <c r="F60" i="39"/>
  <c r="E60" i="39"/>
  <c r="D60" i="39"/>
  <c r="N59" i="39"/>
  <c r="O59" i="39"/>
  <c r="N58" i="39"/>
  <c r="O58" i="39" s="1"/>
  <c r="N57" i="39"/>
  <c r="O57" i="39"/>
  <c r="N56" i="39"/>
  <c r="O56" i="39"/>
  <c r="N55" i="39"/>
  <c r="O55" i="39" s="1"/>
  <c r="N54" i="39"/>
  <c r="O54" i="39"/>
  <c r="N53" i="39"/>
  <c r="O53" i="39"/>
  <c r="N52" i="39"/>
  <c r="O52" i="39" s="1"/>
  <c r="N51" i="39"/>
  <c r="O51" i="39" s="1"/>
  <c r="N50" i="39"/>
  <c r="O50" i="39"/>
  <c r="N49" i="39"/>
  <c r="O49" i="39" s="1"/>
  <c r="N48" i="39"/>
  <c r="O48" i="39"/>
  <c r="N47" i="39"/>
  <c r="O47" i="39"/>
  <c r="N46" i="39"/>
  <c r="O46" i="39" s="1"/>
  <c r="N45" i="39"/>
  <c r="O45" i="39"/>
  <c r="M44" i="39"/>
  <c r="L44" i="39"/>
  <c r="K44" i="39"/>
  <c r="J44" i="39"/>
  <c r="I44" i="39"/>
  <c r="H44" i="39"/>
  <c r="G44" i="39"/>
  <c r="F44" i="39"/>
  <c r="E44" i="39"/>
  <c r="N44" i="39" s="1"/>
  <c r="O44" i="39" s="1"/>
  <c r="D44" i="39"/>
  <c r="N43" i="39"/>
  <c r="O43" i="39"/>
  <c r="N42" i="39"/>
  <c r="O42" i="39" s="1"/>
  <c r="N41" i="39"/>
  <c r="O41" i="39" s="1"/>
  <c r="N40" i="39"/>
  <c r="O40" i="39"/>
  <c r="N39" i="39"/>
  <c r="O39" i="39"/>
  <c r="N38" i="39"/>
  <c r="O38" i="39" s="1"/>
  <c r="N37" i="39"/>
  <c r="O37" i="39"/>
  <c r="N36" i="39"/>
  <c r="O36" i="39"/>
  <c r="N35" i="39"/>
  <c r="O35" i="39" s="1"/>
  <c r="N34" i="39"/>
  <c r="O34" i="39"/>
  <c r="N33" i="39"/>
  <c r="O33" i="39"/>
  <c r="N32" i="39"/>
  <c r="O32" i="39" s="1"/>
  <c r="N31" i="39"/>
  <c r="O31" i="39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N13" i="39"/>
  <c r="O13" i="39" s="1"/>
  <c r="N12" i="39"/>
  <c r="O12" i="39" s="1"/>
  <c r="N11" i="39"/>
  <c r="O11" i="39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G80" i="39" s="1"/>
  <c r="F5" i="39"/>
  <c r="E5" i="39"/>
  <c r="N5" i="39" s="1"/>
  <c r="O5" i="39" s="1"/>
  <c r="D5" i="39"/>
  <c r="N82" i="38"/>
  <c r="O82" i="38" s="1"/>
  <c r="N81" i="38"/>
  <c r="O81" i="38"/>
  <c r="N80" i="38"/>
  <c r="O80" i="38" s="1"/>
  <c r="N79" i="38"/>
  <c r="O79" i="38"/>
  <c r="M78" i="38"/>
  <c r="L78" i="38"/>
  <c r="K78" i="38"/>
  <c r="J78" i="38"/>
  <c r="I78" i="38"/>
  <c r="H78" i="38"/>
  <c r="G78" i="38"/>
  <c r="F78" i="38"/>
  <c r="E78" i="38"/>
  <c r="D78" i="38"/>
  <c r="N78" i="38" s="1"/>
  <c r="O78" i="38" s="1"/>
  <c r="N77" i="38"/>
  <c r="O77" i="38"/>
  <c r="N76" i="38"/>
  <c r="O76" i="38" s="1"/>
  <c r="N75" i="38"/>
  <c r="O75" i="38" s="1"/>
  <c r="N74" i="38"/>
  <c r="O74" i="38" s="1"/>
  <c r="N73" i="38"/>
  <c r="O73" i="38"/>
  <c r="N72" i="38"/>
  <c r="O72" i="38" s="1"/>
  <c r="N71" i="38"/>
  <c r="O71" i="38"/>
  <c r="N70" i="38"/>
  <c r="O70" i="38" s="1"/>
  <c r="M69" i="38"/>
  <c r="L69" i="38"/>
  <c r="K69" i="38"/>
  <c r="J69" i="38"/>
  <c r="I69" i="38"/>
  <c r="H69" i="38"/>
  <c r="G69" i="38"/>
  <c r="F69" i="38"/>
  <c r="E69" i="38"/>
  <c r="D69" i="38"/>
  <c r="N68" i="38"/>
  <c r="O68" i="38"/>
  <c r="N67" i="38"/>
  <c r="O67" i="38" s="1"/>
  <c r="N66" i="38"/>
  <c r="O66" i="38" s="1"/>
  <c r="N65" i="38"/>
  <c r="O65" i="38"/>
  <c r="M64" i="38"/>
  <c r="L64" i="38"/>
  <c r="K64" i="38"/>
  <c r="N64" i="38" s="1"/>
  <c r="O64" i="38" s="1"/>
  <c r="J64" i="38"/>
  <c r="I64" i="38"/>
  <c r="H64" i="38"/>
  <c r="G64" i="38"/>
  <c r="F64" i="38"/>
  <c r="E64" i="38"/>
  <c r="D64" i="38"/>
  <c r="N63" i="38"/>
  <c r="O63" i="38"/>
  <c r="N62" i="38"/>
  <c r="O62" i="38" s="1"/>
  <c r="N61" i="38"/>
  <c r="O61" i="38" s="1"/>
  <c r="N60" i="38"/>
  <c r="O60" i="38"/>
  <c r="N59" i="38"/>
  <c r="O59" i="38" s="1"/>
  <c r="N58" i="38"/>
  <c r="O58" i="38" s="1"/>
  <c r="N57" i="38"/>
  <c r="O57" i="38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/>
  <c r="M48" i="38"/>
  <c r="L48" i="38"/>
  <c r="K48" i="38"/>
  <c r="J48" i="38"/>
  <c r="I48" i="38"/>
  <c r="H48" i="38"/>
  <c r="G48" i="38"/>
  <c r="F48" i="38"/>
  <c r="E48" i="38"/>
  <c r="D48" i="38"/>
  <c r="N48" i="38" s="1"/>
  <c r="O48" i="38" s="1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/>
  <c r="M30" i="38"/>
  <c r="L30" i="38"/>
  <c r="K30" i="38"/>
  <c r="J30" i="38"/>
  <c r="I30" i="38"/>
  <c r="H30" i="38"/>
  <c r="G30" i="38"/>
  <c r="G83" i="38" s="1"/>
  <c r="F30" i="38"/>
  <c r="E30" i="38"/>
  <c r="E83" i="38" s="1"/>
  <c r="D30" i="38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M17" i="38"/>
  <c r="L17" i="38"/>
  <c r="K17" i="38"/>
  <c r="K83" i="38" s="1"/>
  <c r="J17" i="38"/>
  <c r="I17" i="38"/>
  <c r="I83" i="38" s="1"/>
  <c r="H17" i="38"/>
  <c r="H83" i="38" s="1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F83" i="38" s="1"/>
  <c r="E5" i="38"/>
  <c r="D5" i="38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8" i="37"/>
  <c r="O68" i="37" s="1"/>
  <c r="N67" i="37"/>
  <c r="O67" i="37" s="1"/>
  <c r="N66" i="37"/>
  <c r="O66" i="37" s="1"/>
  <c r="N65" i="37"/>
  <c r="O65" i="37" s="1"/>
  <c r="N64" i="37"/>
  <c r="O64" i="37"/>
  <c r="N63" i="37"/>
  <c r="O63" i="37" s="1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0" i="37"/>
  <c r="O60" i="37" s="1"/>
  <c r="N59" i="37"/>
  <c r="O59" i="37" s="1"/>
  <c r="N58" i="37"/>
  <c r="O58" i="37" s="1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/>
  <c r="N42" i="37"/>
  <c r="O42" i="37" s="1"/>
  <c r="N41" i="37"/>
  <c r="O41" i="37" s="1"/>
  <c r="M40" i="37"/>
  <c r="L40" i="37"/>
  <c r="K40" i="37"/>
  <c r="J40" i="37"/>
  <c r="I40" i="37"/>
  <c r="H40" i="37"/>
  <c r="G40" i="37"/>
  <c r="G71" i="37" s="1"/>
  <c r="F40" i="37"/>
  <c r="E40" i="37"/>
  <c r="D40" i="37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/>
  <c r="N31" i="37"/>
  <c r="O31" i="37"/>
  <c r="N30" i="37"/>
  <c r="O30" i="37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/>
  <c r="N15" i="37"/>
  <c r="O15" i="37"/>
  <c r="N14" i="37"/>
  <c r="O14" i="37" s="1"/>
  <c r="N13" i="37"/>
  <c r="O13" i="37" s="1"/>
  <c r="N12" i="37"/>
  <c r="O12" i="37" s="1"/>
  <c r="N11" i="37"/>
  <c r="O11" i="37"/>
  <c r="N10" i="37"/>
  <c r="O10" i="37"/>
  <c r="N9" i="37"/>
  <c r="O9" i="37"/>
  <c r="N8" i="37"/>
  <c r="O8" i="37" s="1"/>
  <c r="N7" i="37"/>
  <c r="O7" i="37" s="1"/>
  <c r="N6" i="37"/>
  <c r="O6" i="37"/>
  <c r="M5" i="37"/>
  <c r="L5" i="37"/>
  <c r="K5" i="37"/>
  <c r="K71" i="37" s="1"/>
  <c r="J5" i="37"/>
  <c r="J71" i="37" s="1"/>
  <c r="I5" i="37"/>
  <c r="H5" i="37"/>
  <c r="H71" i="37" s="1"/>
  <c r="G5" i="37"/>
  <c r="F5" i="37"/>
  <c r="E5" i="37"/>
  <c r="D5" i="37"/>
  <c r="D5" i="36"/>
  <c r="N80" i="36"/>
  <c r="O80" i="36" s="1"/>
  <c r="N79" i="36"/>
  <c r="O79" i="36"/>
  <c r="N78" i="36"/>
  <c r="O78" i="36"/>
  <c r="N77" i="36"/>
  <c r="O77" i="36" s="1"/>
  <c r="M76" i="36"/>
  <c r="L76" i="36"/>
  <c r="K76" i="36"/>
  <c r="J76" i="36"/>
  <c r="I76" i="36"/>
  <c r="H76" i="36"/>
  <c r="G76" i="36"/>
  <c r="N76" i="36"/>
  <c r="O76" i="36" s="1"/>
  <c r="F76" i="36"/>
  <c r="E76" i="36"/>
  <c r="D76" i="36"/>
  <c r="N75" i="36"/>
  <c r="O75" i="36" s="1"/>
  <c r="N74" i="36"/>
  <c r="O74" i="36"/>
  <c r="N73" i="36"/>
  <c r="O73" i="36"/>
  <c r="N72" i="36"/>
  <c r="O72" i="36"/>
  <c r="N71" i="36"/>
  <c r="O71" i="36" s="1"/>
  <c r="N70" i="36"/>
  <c r="O70" i="36" s="1"/>
  <c r="N69" i="36"/>
  <c r="O69" i="36" s="1"/>
  <c r="N68" i="36"/>
  <c r="O68" i="36"/>
  <c r="M67" i="36"/>
  <c r="L67" i="36"/>
  <c r="K67" i="36"/>
  <c r="J67" i="36"/>
  <c r="J81" i="36" s="1"/>
  <c r="I67" i="36"/>
  <c r="H67" i="36"/>
  <c r="G67" i="36"/>
  <c r="F67" i="36"/>
  <c r="E67" i="36"/>
  <c r="D67" i="36"/>
  <c r="N66" i="36"/>
  <c r="O66" i="36" s="1"/>
  <c r="N65" i="36"/>
  <c r="O65" i="36"/>
  <c r="N64" i="36"/>
  <c r="O64" i="36" s="1"/>
  <c r="M63" i="36"/>
  <c r="L63" i="36"/>
  <c r="K63" i="36"/>
  <c r="J63" i="36"/>
  <c r="I63" i="36"/>
  <c r="H63" i="36"/>
  <c r="G63" i="36"/>
  <c r="F63" i="36"/>
  <c r="E63" i="36"/>
  <c r="D63" i="36"/>
  <c r="N63" i="36" s="1"/>
  <c r="O63" i="36" s="1"/>
  <c r="N62" i="36"/>
  <c r="O62" i="36" s="1"/>
  <c r="N61" i="36"/>
  <c r="O61" i="36" s="1"/>
  <c r="N60" i="36"/>
  <c r="O60" i="36" s="1"/>
  <c r="N59" i="36"/>
  <c r="O59" i="36"/>
  <c r="N58" i="36"/>
  <c r="O58" i="36"/>
  <c r="N57" i="36"/>
  <c r="O57" i="36"/>
  <c r="N56" i="36"/>
  <c r="O56" i="36" s="1"/>
  <c r="N55" i="36"/>
  <c r="O55" i="36" s="1"/>
  <c r="N54" i="36"/>
  <c r="O54" i="36"/>
  <c r="N53" i="36"/>
  <c r="O53" i="36"/>
  <c r="N52" i="36"/>
  <c r="O52" i="36"/>
  <c r="N51" i="36"/>
  <c r="O51" i="36"/>
  <c r="N50" i="36"/>
  <c r="O50" i="36" s="1"/>
  <c r="N49" i="36"/>
  <c r="O49" i="36" s="1"/>
  <c r="N48" i="36"/>
  <c r="O48" i="36" s="1"/>
  <c r="N47" i="36"/>
  <c r="O47" i="36"/>
  <c r="M46" i="36"/>
  <c r="L46" i="36"/>
  <c r="K46" i="36"/>
  <c r="J46" i="36"/>
  <c r="I46" i="36"/>
  <c r="H46" i="36"/>
  <c r="G46" i="36"/>
  <c r="F46" i="36"/>
  <c r="E46" i="36"/>
  <c r="D46" i="36"/>
  <c r="N45" i="36"/>
  <c r="O45" i="36"/>
  <c r="N44" i="36"/>
  <c r="O44" i="36"/>
  <c r="N43" i="36"/>
  <c r="O43" i="36" s="1"/>
  <c r="N42" i="36"/>
  <c r="O42" i="36" s="1"/>
  <c r="N41" i="36"/>
  <c r="O41" i="36" s="1"/>
  <c r="N40" i="36"/>
  <c r="O40" i="36"/>
  <c r="N39" i="36"/>
  <c r="O39" i="36"/>
  <c r="N38" i="36"/>
  <c r="O38" i="36"/>
  <c r="N37" i="36"/>
  <c r="O37" i="36" s="1"/>
  <c r="N36" i="36"/>
  <c r="O36" i="36" s="1"/>
  <c r="N35" i="36"/>
  <c r="O35" i="36" s="1"/>
  <c r="N34" i="36"/>
  <c r="O34" i="36"/>
  <c r="N33" i="36"/>
  <c r="O33" i="36"/>
  <c r="N32" i="36"/>
  <c r="O32" i="36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/>
  <c r="N25" i="36"/>
  <c r="O25" i="36"/>
  <c r="N24" i="36"/>
  <c r="O24" i="36" s="1"/>
  <c r="N23" i="36"/>
  <c r="O23" i="36" s="1"/>
  <c r="N22" i="36"/>
  <c r="O22" i="36" s="1"/>
  <c r="N21" i="36"/>
  <c r="O21" i="36"/>
  <c r="N20" i="36"/>
  <c r="O20" i="36"/>
  <c r="N19" i="36"/>
  <c r="O19" i="36"/>
  <c r="N18" i="36"/>
  <c r="O18" i="36" s="1"/>
  <c r="M17" i="36"/>
  <c r="L17" i="36"/>
  <c r="K17" i="36"/>
  <c r="J17" i="36"/>
  <c r="I17" i="36"/>
  <c r="I81" i="36" s="1"/>
  <c r="H17" i="36"/>
  <c r="G17" i="36"/>
  <c r="F17" i="36"/>
  <c r="E17" i="36"/>
  <c r="D17" i="36"/>
  <c r="N16" i="36"/>
  <c r="O16" i="36"/>
  <c r="N15" i="36"/>
  <c r="O15" i="36" s="1"/>
  <c r="N14" i="36"/>
  <c r="O14" i="36" s="1"/>
  <c r="N13" i="36"/>
  <c r="O13" i="36"/>
  <c r="N12" i="36"/>
  <c r="O12" i="36"/>
  <c r="N11" i="36"/>
  <c r="O11" i="36" s="1"/>
  <c r="N10" i="36"/>
  <c r="O10" i="36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N5" i="36" s="1"/>
  <c r="O5" i="36" s="1"/>
  <c r="N83" i="35"/>
  <c r="O83" i="35"/>
  <c r="N82" i="35"/>
  <c r="O82" i="35" s="1"/>
  <c r="N81" i="35"/>
  <c r="O81" i="35" s="1"/>
  <c r="N80" i="35"/>
  <c r="O80" i="35"/>
  <c r="N79" i="35"/>
  <c r="O79" i="35" s="1"/>
  <c r="M78" i="35"/>
  <c r="L78" i="35"/>
  <c r="K78" i="35"/>
  <c r="J78" i="35"/>
  <c r="J84" i="35" s="1"/>
  <c r="I78" i="35"/>
  <c r="H78" i="35"/>
  <c r="G78" i="35"/>
  <c r="F78" i="35"/>
  <c r="E78" i="35"/>
  <c r="D78" i="35"/>
  <c r="N77" i="35"/>
  <c r="O77" i="35"/>
  <c r="N76" i="35"/>
  <c r="O76" i="35"/>
  <c r="N75" i="35"/>
  <c r="O75" i="35" s="1"/>
  <c r="N74" i="35"/>
  <c r="O74" i="35"/>
  <c r="N73" i="35"/>
  <c r="O73" i="35" s="1"/>
  <c r="N72" i="35"/>
  <c r="O72" i="35" s="1"/>
  <c r="N71" i="35"/>
  <c r="O71" i="35"/>
  <c r="N70" i="35"/>
  <c r="O70" i="35"/>
  <c r="M69" i="35"/>
  <c r="L69" i="35"/>
  <c r="K69" i="35"/>
  <c r="J69" i="35"/>
  <c r="I69" i="35"/>
  <c r="H69" i="35"/>
  <c r="G69" i="35"/>
  <c r="F69" i="35"/>
  <c r="E69" i="35"/>
  <c r="D69" i="35"/>
  <c r="N68" i="35"/>
  <c r="O68" i="35" s="1"/>
  <c r="N67" i="35"/>
  <c r="O67" i="35"/>
  <c r="N66" i="35"/>
  <c r="O66" i="35" s="1"/>
  <c r="M65" i="35"/>
  <c r="L65" i="35"/>
  <c r="K65" i="35"/>
  <c r="J65" i="35"/>
  <c r="I65" i="35"/>
  <c r="N65" i="35" s="1"/>
  <c r="O65" i="35" s="1"/>
  <c r="H65" i="35"/>
  <c r="G65" i="35"/>
  <c r="F65" i="35"/>
  <c r="E65" i="35"/>
  <c r="D65" i="35"/>
  <c r="N64" i="35"/>
  <c r="O64" i="35" s="1"/>
  <c r="N63" i="35"/>
  <c r="O63" i="35" s="1"/>
  <c r="N62" i="35"/>
  <c r="O62" i="35"/>
  <c r="N61" i="35"/>
  <c r="O61" i="35"/>
  <c r="N60" i="35"/>
  <c r="O60" i="35"/>
  <c r="N59" i="35"/>
  <c r="O59" i="35"/>
  <c r="N58" i="35"/>
  <c r="O58" i="35" s="1"/>
  <c r="N57" i="35"/>
  <c r="O57" i="35" s="1"/>
  <c r="N56" i="35"/>
  <c r="O56" i="35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8" i="35" s="1"/>
  <c r="O48" i="35" s="1"/>
  <c r="N47" i="35"/>
  <c r="O47" i="35" s="1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G84" i="35" s="1"/>
  <c r="F15" i="35"/>
  <c r="E15" i="35"/>
  <c r="D15" i="35"/>
  <c r="N14" i="35"/>
  <c r="O14" i="35"/>
  <c r="N13" i="35"/>
  <c r="O13" i="35"/>
  <c r="N12" i="35"/>
  <c r="O12" i="35"/>
  <c r="N11" i="35"/>
  <c r="O11" i="35"/>
  <c r="N10" i="35"/>
  <c r="O10" i="35" s="1"/>
  <c r="N9" i="35"/>
  <c r="O9" i="35"/>
  <c r="N8" i="35"/>
  <c r="O8" i="35" s="1"/>
  <c r="N7" i="35"/>
  <c r="O7" i="35"/>
  <c r="N6" i="35"/>
  <c r="O6" i="35"/>
  <c r="M5" i="35"/>
  <c r="L5" i="35"/>
  <c r="K5" i="35"/>
  <c r="J5" i="35"/>
  <c r="I5" i="35"/>
  <c r="H5" i="35"/>
  <c r="H84" i="35" s="1"/>
  <c r="G5" i="35"/>
  <c r="F5" i="35"/>
  <c r="E5" i="35"/>
  <c r="D5" i="35"/>
  <c r="N70" i="34"/>
  <c r="O70" i="34"/>
  <c r="N69" i="34"/>
  <c r="O69" i="34"/>
  <c r="M68" i="34"/>
  <c r="L68" i="34"/>
  <c r="K68" i="34"/>
  <c r="J68" i="34"/>
  <c r="I68" i="34"/>
  <c r="H68" i="34"/>
  <c r="G68" i="34"/>
  <c r="F68" i="34"/>
  <c r="E68" i="34"/>
  <c r="D68" i="34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 s="1"/>
  <c r="N61" i="34"/>
  <c r="O61" i="34"/>
  <c r="M60" i="34"/>
  <c r="L60" i="34"/>
  <c r="K60" i="34"/>
  <c r="J60" i="34"/>
  <c r="I60" i="34"/>
  <c r="H60" i="34"/>
  <c r="G60" i="34"/>
  <c r="F60" i="34"/>
  <c r="E60" i="34"/>
  <c r="D60" i="34"/>
  <c r="N59" i="34"/>
  <c r="O59" i="34"/>
  <c r="N58" i="34"/>
  <c r="O58" i="34" s="1"/>
  <c r="N57" i="34"/>
  <c r="O57" i="34" s="1"/>
  <c r="M56" i="34"/>
  <c r="L56" i="34"/>
  <c r="K56" i="34"/>
  <c r="J56" i="34"/>
  <c r="I56" i="34"/>
  <c r="H56" i="34"/>
  <c r="G56" i="34"/>
  <c r="F56" i="34"/>
  <c r="E56" i="34"/>
  <c r="D56" i="34"/>
  <c r="N55" i="34"/>
  <c r="O55" i="34"/>
  <c r="N54" i="34"/>
  <c r="O54" i="34" s="1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/>
  <c r="N46" i="34"/>
  <c r="O46" i="34"/>
  <c r="N45" i="34"/>
  <c r="O45" i="34" s="1"/>
  <c r="N44" i="34"/>
  <c r="O44" i="34" s="1"/>
  <c r="N43" i="34"/>
  <c r="O43" i="34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 s="1"/>
  <c r="N22" i="34"/>
  <c r="O22" i="34"/>
  <c r="N21" i="34"/>
  <c r="O21" i="34" s="1"/>
  <c r="N20" i="34"/>
  <c r="O20" i="34"/>
  <c r="N19" i="34"/>
  <c r="O19" i="34"/>
  <c r="N18" i="34"/>
  <c r="O18" i="34" s="1"/>
  <c r="N17" i="34"/>
  <c r="O17" i="34" s="1"/>
  <c r="M16" i="34"/>
  <c r="L16" i="34"/>
  <c r="K16" i="34"/>
  <c r="K71" i="34" s="1"/>
  <c r="J16" i="34"/>
  <c r="I16" i="34"/>
  <c r="H16" i="34"/>
  <c r="G16" i="34"/>
  <c r="F16" i="34"/>
  <c r="E16" i="34"/>
  <c r="D16" i="34"/>
  <c r="N15" i="34"/>
  <c r="O15" i="34" s="1"/>
  <c r="N14" i="34"/>
  <c r="O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H71" i="34" s="1"/>
  <c r="G5" i="34"/>
  <c r="F5" i="34"/>
  <c r="E5" i="34"/>
  <c r="D5" i="34"/>
  <c r="N45" i="33"/>
  <c r="O45" i="33" s="1"/>
  <c r="N74" i="33"/>
  <c r="O74" i="33"/>
  <c r="N46" i="33"/>
  <c r="O46" i="33"/>
  <c r="N47" i="33"/>
  <c r="O47" i="33" s="1"/>
  <c r="N48" i="33"/>
  <c r="O48" i="33" s="1"/>
  <c r="N49" i="33"/>
  <c r="O49" i="33"/>
  <c r="N50" i="33"/>
  <c r="O50" i="33" s="1"/>
  <c r="N51" i="33"/>
  <c r="O51" i="33"/>
  <c r="N52" i="33"/>
  <c r="O52" i="33" s="1"/>
  <c r="N53" i="33"/>
  <c r="O53" i="33" s="1"/>
  <c r="N54" i="33"/>
  <c r="O54" i="33" s="1"/>
  <c r="N55" i="33"/>
  <c r="O55" i="33"/>
  <c r="N56" i="33"/>
  <c r="O56" i="33" s="1"/>
  <c r="N57" i="33"/>
  <c r="O57" i="33" s="1"/>
  <c r="N58" i="33"/>
  <c r="O58" i="33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/>
  <c r="N42" i="33"/>
  <c r="O42" i="33" s="1"/>
  <c r="N43" i="33"/>
  <c r="O43" i="33"/>
  <c r="E44" i="33"/>
  <c r="F44" i="33"/>
  <c r="G44" i="33"/>
  <c r="H44" i="33"/>
  <c r="I44" i="33"/>
  <c r="J44" i="33"/>
  <c r="K44" i="33"/>
  <c r="L44" i="33"/>
  <c r="M44" i="33"/>
  <c r="D44" i="33"/>
  <c r="E26" i="33"/>
  <c r="F26" i="33"/>
  <c r="G26" i="33"/>
  <c r="H26" i="33"/>
  <c r="I26" i="33"/>
  <c r="J26" i="33"/>
  <c r="K26" i="33"/>
  <c r="L26" i="33"/>
  <c r="M26" i="33"/>
  <c r="D26" i="33"/>
  <c r="E16" i="33"/>
  <c r="F16" i="33"/>
  <c r="G16" i="33"/>
  <c r="H16" i="33"/>
  <c r="I16" i="33"/>
  <c r="J16" i="33"/>
  <c r="K16" i="33"/>
  <c r="L16" i="33"/>
  <c r="M16" i="33"/>
  <c r="D16" i="33"/>
  <c r="E5" i="33"/>
  <c r="F5" i="33"/>
  <c r="F75" i="33" s="1"/>
  <c r="G5" i="33"/>
  <c r="H5" i="33"/>
  <c r="I5" i="33"/>
  <c r="J5" i="33"/>
  <c r="K5" i="33"/>
  <c r="L5" i="33"/>
  <c r="M5" i="33"/>
  <c r="D5" i="33"/>
  <c r="N5" i="33" s="1"/>
  <c r="O5" i="33" s="1"/>
  <c r="E72" i="33"/>
  <c r="N72" i="33" s="1"/>
  <c r="O72" i="33" s="1"/>
  <c r="F72" i="33"/>
  <c r="G72" i="33"/>
  <c r="H72" i="33"/>
  <c r="I72" i="33"/>
  <c r="J72" i="33"/>
  <c r="K72" i="33"/>
  <c r="L72" i="33"/>
  <c r="M72" i="33"/>
  <c r="D72" i="33"/>
  <c r="N73" i="33"/>
  <c r="O73" i="33"/>
  <c r="N66" i="33"/>
  <c r="O66" i="33" s="1"/>
  <c r="N67" i="33"/>
  <c r="O67" i="33"/>
  <c r="N68" i="33"/>
  <c r="O68" i="33"/>
  <c r="N69" i="33"/>
  <c r="O69" i="33"/>
  <c r="N70" i="33"/>
  <c r="O70" i="33" s="1"/>
  <c r="N71" i="33"/>
  <c r="O71" i="33" s="1"/>
  <c r="N65" i="33"/>
  <c r="O65" i="33" s="1"/>
  <c r="E64" i="33"/>
  <c r="F64" i="33"/>
  <c r="G64" i="33"/>
  <c r="H64" i="33"/>
  <c r="I64" i="33"/>
  <c r="J64" i="33"/>
  <c r="K64" i="33"/>
  <c r="L64" i="33"/>
  <c r="M64" i="33"/>
  <c r="D64" i="33"/>
  <c r="E60" i="33"/>
  <c r="F60" i="33"/>
  <c r="G60" i="33"/>
  <c r="H60" i="33"/>
  <c r="H75" i="33" s="1"/>
  <c r="I60" i="33"/>
  <c r="J60" i="33"/>
  <c r="K60" i="33"/>
  <c r="K75" i="33" s="1"/>
  <c r="L60" i="33"/>
  <c r="M60" i="33"/>
  <c r="D60" i="33"/>
  <c r="N61" i="33"/>
  <c r="O61" i="33"/>
  <c r="N62" i="33"/>
  <c r="O62" i="33"/>
  <c r="N63" i="33"/>
  <c r="O63" i="33"/>
  <c r="N59" i="33"/>
  <c r="O59" i="33" s="1"/>
  <c r="N18" i="33"/>
  <c r="O18" i="33" s="1"/>
  <c r="N19" i="33"/>
  <c r="O19" i="33"/>
  <c r="N20" i="33"/>
  <c r="O20" i="33" s="1"/>
  <c r="N21" i="33"/>
  <c r="O21" i="33" s="1"/>
  <c r="N22" i="33"/>
  <c r="O22" i="33"/>
  <c r="N23" i="33"/>
  <c r="O23" i="33"/>
  <c r="N24" i="33"/>
  <c r="O24" i="33" s="1"/>
  <c r="N25" i="33"/>
  <c r="O25" i="33" s="1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/>
  <c r="N13" i="33"/>
  <c r="O13" i="33" s="1"/>
  <c r="N14" i="33"/>
  <c r="O14" i="33" s="1"/>
  <c r="N15" i="33"/>
  <c r="O15" i="33"/>
  <c r="N6" i="33"/>
  <c r="O6" i="33" s="1"/>
  <c r="N17" i="33"/>
  <c r="O17" i="33" s="1"/>
  <c r="N61" i="37"/>
  <c r="O61" i="37" s="1"/>
  <c r="L80" i="39"/>
  <c r="H80" i="39"/>
  <c r="L81" i="40"/>
  <c r="J81" i="40"/>
  <c r="N74" i="40"/>
  <c r="O74" i="40" s="1"/>
  <c r="K76" i="41"/>
  <c r="G76" i="41"/>
  <c r="H76" i="41"/>
  <c r="G82" i="42"/>
  <c r="N43" i="43"/>
  <c r="O43" i="43"/>
  <c r="D77" i="43"/>
  <c r="E77" i="43"/>
  <c r="N28" i="44"/>
  <c r="O28" i="44"/>
  <c r="D81" i="44"/>
  <c r="L84" i="45"/>
  <c r="O73" i="46"/>
  <c r="P73" i="46" s="1"/>
  <c r="O59" i="46"/>
  <c r="P59" i="46" s="1"/>
  <c r="O82" i="48" l="1"/>
  <c r="P82" i="48" s="1"/>
  <c r="M75" i="33"/>
  <c r="D79" i="46"/>
  <c r="L84" i="35"/>
  <c r="N60" i="33"/>
  <c r="O60" i="33" s="1"/>
  <c r="M71" i="37"/>
  <c r="E84" i="35"/>
  <c r="N27" i="43"/>
  <c r="O27" i="43" s="1"/>
  <c r="H77" i="43"/>
  <c r="N56" i="34"/>
  <c r="O56" i="34" s="1"/>
  <c r="L71" i="37"/>
  <c r="I71" i="37"/>
  <c r="N29" i="36"/>
  <c r="O29" i="36" s="1"/>
  <c r="N17" i="38"/>
  <c r="O17" i="38" s="1"/>
  <c r="N63" i="45"/>
  <c r="O63" i="45" s="1"/>
  <c r="F79" i="46"/>
  <c r="O79" i="46" s="1"/>
  <c r="P79" i="46" s="1"/>
  <c r="N68" i="42"/>
  <c r="O68" i="42" s="1"/>
  <c r="N5" i="41"/>
  <c r="O5" i="41" s="1"/>
  <c r="D76" i="41"/>
  <c r="N46" i="36"/>
  <c r="O46" i="36" s="1"/>
  <c r="D83" i="38"/>
  <c r="M84" i="35"/>
  <c r="N30" i="38"/>
  <c r="O30" i="38" s="1"/>
  <c r="N44" i="40"/>
  <c r="O44" i="40" s="1"/>
  <c r="K84" i="45"/>
  <c r="E81" i="44"/>
  <c r="E71" i="37"/>
  <c r="D84" i="35"/>
  <c r="N16" i="34"/>
  <c r="O16" i="34" s="1"/>
  <c r="N78" i="35"/>
  <c r="O78" i="35" s="1"/>
  <c r="H81" i="36"/>
  <c r="N67" i="36"/>
  <c r="O67" i="36" s="1"/>
  <c r="I81" i="40"/>
  <c r="N18" i="37"/>
  <c r="O18" i="37" s="1"/>
  <c r="I81" i="44"/>
  <c r="N81" i="44" s="1"/>
  <c r="O81" i="44" s="1"/>
  <c r="I71" i="34"/>
  <c r="K80" i="39"/>
  <c r="I80" i="39"/>
  <c r="J75" i="33"/>
  <c r="N16" i="33"/>
  <c r="O16" i="33" s="1"/>
  <c r="J71" i="34"/>
  <c r="D71" i="34"/>
  <c r="N41" i="34"/>
  <c r="O41" i="34" s="1"/>
  <c r="N60" i="34"/>
  <c r="O60" i="34" s="1"/>
  <c r="N5" i="35"/>
  <c r="O5" i="35" s="1"/>
  <c r="N77" i="42"/>
  <c r="O77" i="42" s="1"/>
  <c r="L75" i="33"/>
  <c r="E75" i="33"/>
  <c r="G81" i="36"/>
  <c r="M80" i="39"/>
  <c r="L83" i="38"/>
  <c r="N15" i="35"/>
  <c r="O15" i="35" s="1"/>
  <c r="E80" i="39"/>
  <c r="F71" i="34"/>
  <c r="D75" i="33"/>
  <c r="N75" i="33" s="1"/>
  <c r="O75" i="33" s="1"/>
  <c r="D80" i="39"/>
  <c r="N5" i="38"/>
  <c r="O5" i="38" s="1"/>
  <c r="I75" i="33"/>
  <c r="F84" i="35"/>
  <c r="N84" i="35" s="1"/>
  <c r="O84" i="35" s="1"/>
  <c r="K81" i="36"/>
  <c r="N81" i="36" s="1"/>
  <c r="O81" i="36" s="1"/>
  <c r="F80" i="39"/>
  <c r="G75" i="33"/>
  <c r="L71" i="34"/>
  <c r="L81" i="36"/>
  <c r="D81" i="36"/>
  <c r="F71" i="37"/>
  <c r="J83" i="38"/>
  <c r="N69" i="38"/>
  <c r="O69" i="38" s="1"/>
  <c r="D71" i="37"/>
  <c r="N5" i="42"/>
  <c r="O5" i="42" s="1"/>
  <c r="K81" i="44"/>
  <c r="F81" i="36"/>
  <c r="N26" i="33"/>
  <c r="O26" i="33" s="1"/>
  <c r="N5" i="34"/>
  <c r="O5" i="34" s="1"/>
  <c r="D82" i="42"/>
  <c r="N82" i="42" s="1"/>
  <c r="O82" i="42" s="1"/>
  <c r="G71" i="34"/>
  <c r="N69" i="35"/>
  <c r="O69" i="35" s="1"/>
  <c r="N64" i="33"/>
  <c r="O64" i="33" s="1"/>
  <c r="M71" i="34"/>
  <c r="N68" i="34"/>
  <c r="O68" i="34" s="1"/>
  <c r="N44" i="33"/>
  <c r="O44" i="33" s="1"/>
  <c r="K84" i="35"/>
  <c r="I84" i="35"/>
  <c r="M81" i="36"/>
  <c r="E81" i="36"/>
  <c r="N5" i="43"/>
  <c r="O5" i="43" s="1"/>
  <c r="O78" i="47"/>
  <c r="G84" i="45"/>
  <c r="N84" i="45" s="1"/>
  <c r="O84" i="45" s="1"/>
  <c r="N27" i="42"/>
  <c r="O27" i="42" s="1"/>
  <c r="N17" i="36"/>
  <c r="O17" i="36" s="1"/>
  <c r="N63" i="44"/>
  <c r="O63" i="44" s="1"/>
  <c r="K77" i="43"/>
  <c r="N77" i="43" s="1"/>
  <c r="O77" i="43" s="1"/>
  <c r="E82" i="42"/>
  <c r="E76" i="41"/>
  <c r="N76" i="41" s="1"/>
  <c r="O76" i="41" s="1"/>
  <c r="N40" i="37"/>
  <c r="O40" i="37" s="1"/>
  <c r="N57" i="37"/>
  <c r="O57" i="37" s="1"/>
  <c r="N26" i="34"/>
  <c r="O26" i="34" s="1"/>
  <c r="M83" i="38"/>
  <c r="N69" i="37"/>
  <c r="O69" i="37" s="1"/>
  <c r="N60" i="39"/>
  <c r="O60" i="39" s="1"/>
  <c r="H81" i="40"/>
  <c r="J77" i="43"/>
  <c r="N23" i="37"/>
  <c r="O23" i="37" s="1"/>
  <c r="N74" i="39"/>
  <c r="O74" i="39" s="1"/>
  <c r="E71" i="34"/>
  <c r="N5" i="37"/>
  <c r="O5" i="37" s="1"/>
  <c r="N65" i="39"/>
  <c r="O65" i="39" s="1"/>
  <c r="O43" i="46"/>
  <c r="P43" i="46" s="1"/>
  <c r="N16" i="39"/>
  <c r="O16" i="39" s="1"/>
  <c r="N28" i="35"/>
  <c r="O28" i="35" s="1"/>
  <c r="N71" i="34" l="1"/>
  <c r="O71" i="34" s="1"/>
  <c r="N71" i="37"/>
  <c r="O71" i="37" s="1"/>
  <c r="N81" i="40"/>
  <c r="O81" i="40" s="1"/>
  <c r="N83" i="38"/>
  <c r="O83" i="38" s="1"/>
  <c r="N80" i="39"/>
  <c r="O80" i="39" s="1"/>
  <c r="P78" i="47"/>
</calcChain>
</file>

<file path=xl/sharedStrings.xml><?xml version="1.0" encoding="utf-8"?>
<sst xmlns="http://schemas.openxmlformats.org/spreadsheetml/2006/main" count="1524" uniqueCount="185">
  <si>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</si>
  <si>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</si>
  <si>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</si>
  <si>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</si>
  <si>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</si>
  <si>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</si>
  <si>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</si>
  <si>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</si>
  <si>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</si>
  <si>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</si>
  <si>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</si>
  <si>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</si>
  <si>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</si>
  <si>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</si>
  <si>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</si>
  <si>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</si>
  <si>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</si>
  <si>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</si>
  <si>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Fuel Oil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</si>
  <si>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</si>
  <si>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</si>
  <si>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</si>
  <si>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</si>
  <si>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</si>
  <si>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</si>
  <si>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</si>
  <si>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</si>
  <si>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</si>
  <si>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</si>
  <si>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Federal Grant - Public Safety</t>
  </si>
  <si>
    <t>Intergovernmental Revenue</t>
  </si>
  <si>
    <t>State Grant - Public Safety</t>
  </si>
  <si>
    <t>Federal Grant - Physical Environment - Other Physical Environment</t>
  </si>
  <si>
    <t>Federal Grant - Human Services - Public Assistance</t>
  </si>
  <si>
    <t>State Grant - Physical Environment - Other Physical Environment</t>
  </si>
  <si>
    <t>State Grant - Transportation - Airport Development</t>
  </si>
  <si>
    <t>State Grant - Human Services - Other Human Services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</si>
  <si>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</si>
  <si>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</si>
  <si>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</si>
  <si>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</si>
  <si>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</si>
  <si>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</si>
  <si>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</si>
  <si>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Public Safety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</si>
  <si>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</si>
  <si>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</si>
  <si>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</si>
  <si>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</si>
  <si>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</si>
  <si>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</si>
  <si>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</si>
  <si>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</si>
  <si>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</si>
  <si>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</si>
  <si>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</si>
  <si>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Fire Protection</t>
  </si>
  <si>
    <t>Public Safety - Protective Inspection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</si>
  <si>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</si>
  <si>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</si>
  <si>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</si>
  <si>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</si>
  <si>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Cemetary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</si>
  <si>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</si>
  <si>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</si>
  <si>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</si>
  <si>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</si>
  <si>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</si>
  <si>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</si>
  <si>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</si>
  <si>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</si>
  <si>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</si>
  <si>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</si>
  <si>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</si>
  <si>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</si>
  <si>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</si>
  <si>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</si>
  <si>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</si>
  <si>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</si>
  <si>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</si>
  <si>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</si>
  <si>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</si>
  <si>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</si>
  <si>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</si>
  <si>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</si>
  <si>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</si>
  <si>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</si>
  <si>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</si>
  <si>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</si>
  <si>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Winter Haven Revenues Reported by Account Code and Fund Type</t>
  </si>
  <si>
    <t>Local Fiscal Year Ended September 30, 2010</t>
  </si>
  <si>
    <t>2010 Municipal Census Population:</t>
  </si>
  <si>
    <t>Local Fiscal Year Ended September 30, 2011</t>
  </si>
  <si>
    <t>Utility Service Tax - Other</t>
  </si>
  <si>
    <t>Communications Services Taxes</t>
  </si>
  <si>
    <t>Franchise Fee - Solid Waste</t>
  </si>
  <si>
    <t>Other Permits, Fees, and Special Assessments</t>
  </si>
  <si>
    <t>Licenses</t>
  </si>
  <si>
    <t>Federal Grant - Transportation - Airport Development</t>
  </si>
  <si>
    <t>State Grant - Transportation - Other Transportation</t>
  </si>
  <si>
    <t>State Grant - Culture / Recreation</t>
  </si>
  <si>
    <t>Grants from Other Local Units - Physical Environment</t>
  </si>
  <si>
    <t>Grants from Other Local Units - Other</t>
  </si>
  <si>
    <t>Physical Environment - Other Physical Environment Charges</t>
  </si>
  <si>
    <t>Transportation (User Fees) - Other Transportation Charges</t>
  </si>
  <si>
    <t>Sale of Surplus Materials and Scrap</t>
  </si>
  <si>
    <t>Contributions from Enterprise Operations</t>
  </si>
  <si>
    <t>Proceeds - Proceeds from Refunding Bonds</t>
  </si>
  <si>
    <t>Proprietary Non-Operating Sources - Other Non-Operating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</si>
  <si>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</si>
  <si>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</si>
  <si>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</si>
  <si>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Fire Insurance Premium Tax for Firefighters' Pension</t>
  </si>
  <si>
    <t>Casualty Insurance Premium Tax for Police Officers' Retirement</t>
  </si>
  <si>
    <t>2012 Municipal Population:</t>
  </si>
  <si>
    <t>Local Fiscal Year Ended September 30, 2008</t>
  </si>
  <si>
    <t>Insurance Premium Tax for Firefighters' Pension</t>
  </si>
  <si>
    <t>Utility Service Tax - Gas</t>
  </si>
  <si>
    <t>Permits and Franchise Fees</t>
  </si>
  <si>
    <t>Other Permits and Fees</t>
  </si>
  <si>
    <t>Public Safety - Law Enforcement Services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</si>
  <si>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</si>
  <si>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</si>
  <si>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</si>
  <si>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</si>
  <si>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</si>
  <si>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</si>
  <si>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</si>
  <si>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</si>
  <si>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</si>
  <si>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</si>
  <si>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</si>
  <si>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Transportation - Other Transportation Charges</t>
  </si>
  <si>
    <t>Sale of Contraband Property Seized by Law Enforcement</t>
  </si>
  <si>
    <t>Sales - Disposition of Fixed Assets</t>
  </si>
  <si>
    <t>Sales - Sale of Surplus Materials and Scrap</t>
  </si>
  <si>
    <t>Proprietary Non-Operating - Capital Contributions from Private Source</t>
  </si>
  <si>
    <t>Proprietary Non-Operating - Other Non-Operating Sources</t>
  </si>
  <si>
    <t>2013 Municipal Population:</t>
  </si>
  <si>
    <t>Local Fiscal Year Ended September 30, 2014</t>
  </si>
  <si>
    <t>Proprietary Non-Operating - Other Grants and Donations</t>
  </si>
  <si>
    <t>2014 Municipal Population:</t>
  </si>
  <si>
    <t>Local Fiscal Year Ended September 30, 2015</t>
  </si>
  <si>
    <t>2015 Municipal Population:</t>
  </si>
  <si>
    <t>Local Fiscal Year Ended September 30, 2016</t>
  </si>
  <si>
    <t>Transportation - Airports</t>
  </si>
  <si>
    <t>2016 Municipal Population:</t>
  </si>
  <si>
    <t>Local Fiscal Year Ended September 30, 2017</t>
  </si>
  <si>
    <t>Proceeds - Debt Proceeds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</si>
  <si>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</si>
  <si>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</si>
  <si>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</si>
  <si>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</si>
  <si>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Other Federal Grants</t>
  </si>
  <si>
    <t>State Grant - Physical Environment - Water Supply System</t>
  </si>
  <si>
    <t>2019 Municipal Population:</t>
  </si>
  <si>
    <t>Local Fiscal Year Ended September 30, 2020</t>
  </si>
  <si>
    <t>Federal Grant - Human Services - Other Human Services</t>
  </si>
  <si>
    <t>Proprietary Non-Operating - Federal Grants and Donations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</si>
  <si>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</si>
  <si>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</si>
  <si>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</si>
  <si>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</si>
  <si>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</si>
  <si>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</si>
  <si>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</si>
  <si>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</si>
  <si>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</si>
  <si>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</si>
  <si>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</si>
  <si>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</si>
  <si>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</si>
  <si>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</si>
  <si>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</si>
  <si>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Proprietary Non-Operating Sources - Other Grants and Donations</t>
  </si>
  <si>
    <t>2021 Municipal Population:</t>
  </si>
  <si>
    <t>Local Fiscal Year Ended September 30, 2022</t>
  </si>
  <si>
    <t>2022 Municipal Population:</t>
  </si>
  <si>
    <t>Local Fiscal Year Ended September 30, 2023</t>
  </si>
  <si>
    <t>Utility Service Tax - Propane</t>
  </si>
  <si>
    <t>Franchise Fee - Telecommunications</t>
  </si>
  <si>
    <t>Court-Ordered Judgments and Fines - As Decided by Circuit Court Criminal</t>
  </si>
  <si>
    <t>Proceeds - Leases - Financial Agreements</t>
  </si>
  <si>
    <t>Proprietary Non-Operating Sources - Capital Contributions from Federal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</si>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</sst>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AC41-660A-421A-9B77-3CF4FFB692CB}">
  <sheetPr>
    <pageSetUpPr fitToPage="1"/>
  </sheetPr>
  <dimension ref="A1:ED8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82</v>
      </c>
      <c r="B3" s="108"/>
      <c r="C3" s="109"/>
      <c r="D3" s="113" t="s">
        <v>47</v>
      </c>
      <c r="E3" s="114"/>
      <c r="F3" s="114"/>
      <c r="G3" s="114"/>
      <c r="H3" s="115"/>
      <c r="I3" s="113" t="s">
        <v>48</v>
      </c>
      <c r="J3" s="115"/>
      <c r="K3" s="113" t="s">
        <v>50</v>
      </c>
      <c r="L3" s="114"/>
      <c r="M3" s="115"/>
      <c r="N3" s="49"/>
      <c r="O3" s="50"/>
      <c r="P3" s="116" t="s">
        <v>161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83</v>
      </c>
      <c r="F4" s="52" t="s">
        <v>84</v>
      </c>
      <c r="G4" s="52" t="s">
        <v>85</v>
      </c>
      <c r="H4" s="52" t="s">
        <v>6</v>
      </c>
      <c r="I4" s="52" t="s">
        <v>7</v>
      </c>
      <c r="J4" s="53" t="s">
        <v>86</v>
      </c>
      <c r="K4" s="53" t="s">
        <v>8</v>
      </c>
      <c r="L4" s="53" t="s">
        <v>9</v>
      </c>
      <c r="M4" s="53" t="s">
        <v>162</v>
      </c>
      <c r="N4" s="53" t="s">
        <v>10</v>
      </c>
      <c r="O4" s="53" t="s">
        <v>163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164</v>
      </c>
      <c r="B5" s="57"/>
      <c r="C5" s="57"/>
      <c r="D5" s="58">
        <f>SUM(D6:D16)</f>
        <v>34434761</v>
      </c>
      <c r="E5" s="58">
        <f>SUM(E6:E16)</f>
        <v>3671749</v>
      </c>
      <c r="F5" s="58">
        <f>SUM(F6:F16)</f>
        <v>0</v>
      </c>
      <c r="G5" s="58">
        <f>SUM(G6:G16)</f>
        <v>0</v>
      </c>
      <c r="H5" s="58">
        <f>SUM(H6:H16)</f>
        <v>0</v>
      </c>
      <c r="I5" s="58">
        <f>SUM(I6:I16)</f>
        <v>0</v>
      </c>
      <c r="J5" s="58">
        <f>SUM(J6:J16)</f>
        <v>0</v>
      </c>
      <c r="K5" s="58">
        <f>SUM(K6:K16)</f>
        <v>0</v>
      </c>
      <c r="L5" s="58">
        <f>SUM(L6:L16)</f>
        <v>0</v>
      </c>
      <c r="M5" s="58">
        <f>SUM(M6:M16)</f>
        <v>0</v>
      </c>
      <c r="N5" s="58">
        <f>SUM(N6:N16)</f>
        <v>0</v>
      </c>
      <c r="O5" s="59">
        <f>SUM(D5:N5)</f>
        <v>38106510</v>
      </c>
      <c r="P5" s="60">
        <f>(O5/P$84)</f>
        <v>683.35323864859049</v>
      </c>
      <c r="Q5" s="61"/>
    </row>
    <row r="6" spans="1:134">
      <c r="A6" s="63"/>
      <c r="B6" s="64">
        <v>311</v>
      </c>
      <c r="C6" s="65" t="s">
        <v>3</v>
      </c>
      <c r="D6" s="66">
        <v>21885248</v>
      </c>
      <c r="E6" s="66">
        <v>3671749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25556997</v>
      </c>
      <c r="P6" s="67">
        <f>(O6/P$84)</f>
        <v>458.30638046051217</v>
      </c>
      <c r="Q6" s="68"/>
    </row>
    <row r="7" spans="1:134">
      <c r="A7" s="63"/>
      <c r="B7" s="64">
        <v>312.3</v>
      </c>
      <c r="C7" s="65" t="s">
        <v>12</v>
      </c>
      <c r="D7" s="66">
        <v>236394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6" si="0">SUM(D7:N7)</f>
        <v>236394</v>
      </c>
      <c r="P7" s="67">
        <f>(O7/P$84)</f>
        <v>4.2391865719819242</v>
      </c>
      <c r="Q7" s="68"/>
    </row>
    <row r="8" spans="1:134">
      <c r="A8" s="63"/>
      <c r="B8" s="64">
        <v>312.41000000000003</v>
      </c>
      <c r="C8" s="65" t="s">
        <v>165</v>
      </c>
      <c r="D8" s="66">
        <v>2163157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2163157</v>
      </c>
      <c r="P8" s="67">
        <f>(O8/P$84)</f>
        <v>38.79128111326304</v>
      </c>
      <c r="Q8" s="68"/>
    </row>
    <row r="9" spans="1:134">
      <c r="A9" s="63"/>
      <c r="B9" s="64">
        <v>312.51</v>
      </c>
      <c r="C9" s="65" t="s">
        <v>116</v>
      </c>
      <c r="D9" s="66">
        <v>497915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497915</v>
      </c>
      <c r="P9" s="67">
        <f>(O9/P$84)</f>
        <v>8.9289685101499181</v>
      </c>
      <c r="Q9" s="68"/>
    </row>
    <row r="10" spans="1:134">
      <c r="A10" s="63"/>
      <c r="B10" s="64">
        <v>312.52</v>
      </c>
      <c r="C10" s="65" t="s">
        <v>123</v>
      </c>
      <c r="D10" s="66">
        <v>591065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591065</v>
      </c>
      <c r="P10" s="67">
        <f>(O10/P$84)</f>
        <v>10.599401047270641</v>
      </c>
      <c r="Q10" s="68"/>
    </row>
    <row r="11" spans="1:134">
      <c r="A11" s="63"/>
      <c r="B11" s="64">
        <v>314.10000000000002</v>
      </c>
      <c r="C11" s="65" t="s">
        <v>15</v>
      </c>
      <c r="D11" s="66">
        <v>5598926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5598926</v>
      </c>
      <c r="P11" s="67">
        <f>(O11/P$84)</f>
        <v>100.40395237070511</v>
      </c>
      <c r="Q11" s="68"/>
    </row>
    <row r="12" spans="1:134">
      <c r="A12" s="63"/>
      <c r="B12" s="64">
        <v>314.3</v>
      </c>
      <c r="C12" s="65" t="s">
        <v>16</v>
      </c>
      <c r="D12" s="66">
        <v>977297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977297</v>
      </c>
      <c r="P12" s="67">
        <f>(O12/P$84)</f>
        <v>17.525589986371134</v>
      </c>
      <c r="Q12" s="68"/>
    </row>
    <row r="13" spans="1:134">
      <c r="A13" s="63"/>
      <c r="B13" s="64">
        <v>314.39999999999998</v>
      </c>
      <c r="C13" s="65" t="s">
        <v>117</v>
      </c>
      <c r="D13" s="66">
        <v>39710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39710</v>
      </c>
      <c r="P13" s="67">
        <f>(O13/P$84)</f>
        <v>0.71210817014561367</v>
      </c>
      <c r="Q13" s="68"/>
    </row>
    <row r="14" spans="1:134">
      <c r="A14" s="63"/>
      <c r="B14" s="64">
        <v>314.8</v>
      </c>
      <c r="C14" s="65" t="s">
        <v>179</v>
      </c>
      <c r="D14" s="66">
        <v>18958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18958</v>
      </c>
      <c r="P14" s="67">
        <f>(O14/P$84)</f>
        <v>0.33996843841905172</v>
      </c>
      <c r="Q14" s="68"/>
    </row>
    <row r="15" spans="1:134">
      <c r="A15" s="63"/>
      <c r="B15" s="64">
        <v>315.10000000000002</v>
      </c>
      <c r="C15" s="65" t="s">
        <v>166</v>
      </c>
      <c r="D15" s="66">
        <v>2186503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2186503</v>
      </c>
      <c r="P15" s="67">
        <f>(O15/P$84)</f>
        <v>39.209938311455417</v>
      </c>
      <c r="Q15" s="68"/>
    </row>
    <row r="16" spans="1:134">
      <c r="A16" s="63"/>
      <c r="B16" s="64">
        <v>316</v>
      </c>
      <c r="C16" s="65" t="s">
        <v>125</v>
      </c>
      <c r="D16" s="66">
        <v>239588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239588</v>
      </c>
      <c r="P16" s="67">
        <f>(O16/P$84)</f>
        <v>4.296463668316477</v>
      </c>
      <c r="Q16" s="68"/>
    </row>
    <row r="17" spans="1:17" ht="15.75">
      <c r="A17" s="69" t="s">
        <v>20</v>
      </c>
      <c r="B17" s="70"/>
      <c r="C17" s="71"/>
      <c r="D17" s="72">
        <f>SUM(D18:D27)</f>
        <v>5367263</v>
      </c>
      <c r="E17" s="72">
        <f>SUM(E18:E27)</f>
        <v>9475664</v>
      </c>
      <c r="F17" s="72">
        <f>SUM(F18:F27)</f>
        <v>0</v>
      </c>
      <c r="G17" s="72">
        <f>SUM(G18:G27)</f>
        <v>0</v>
      </c>
      <c r="H17" s="72">
        <f>SUM(H18:H27)</f>
        <v>0</v>
      </c>
      <c r="I17" s="72">
        <f>SUM(I18:I27)</f>
        <v>0</v>
      </c>
      <c r="J17" s="72">
        <f>SUM(J18:J27)</f>
        <v>0</v>
      </c>
      <c r="K17" s="72">
        <f>SUM(K18:K27)</f>
        <v>0</v>
      </c>
      <c r="L17" s="72">
        <f>SUM(L18:L27)</f>
        <v>0</v>
      </c>
      <c r="M17" s="72">
        <f>SUM(M18:M27)</f>
        <v>0</v>
      </c>
      <c r="N17" s="72">
        <f>SUM(N18:N27)</f>
        <v>0</v>
      </c>
      <c r="O17" s="73">
        <f>SUM(D17:N17)</f>
        <v>14842927</v>
      </c>
      <c r="P17" s="74">
        <f>(O17/P$84)</f>
        <v>266.17400114769384</v>
      </c>
      <c r="Q17" s="75"/>
    </row>
    <row r="18" spans="1:17">
      <c r="A18" s="63"/>
      <c r="B18" s="64">
        <v>322</v>
      </c>
      <c r="C18" s="65" t="s">
        <v>167</v>
      </c>
      <c r="D18" s="66">
        <v>0</v>
      </c>
      <c r="E18" s="66">
        <v>4414450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4414450</v>
      </c>
      <c r="P18" s="67">
        <f>(O18/P$84)</f>
        <v>79.163080123377085</v>
      </c>
      <c r="Q18" s="68"/>
    </row>
    <row r="19" spans="1:17">
      <c r="A19" s="63"/>
      <c r="B19" s="64">
        <v>323.10000000000002</v>
      </c>
      <c r="C19" s="65" t="s">
        <v>21</v>
      </c>
      <c r="D19" s="66">
        <v>5157240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7" si="1">SUM(D19:N19)</f>
        <v>5157240</v>
      </c>
      <c r="P19" s="67">
        <f>(O19/P$84)</f>
        <v>92.483322573703461</v>
      </c>
      <c r="Q19" s="68"/>
    </row>
    <row r="20" spans="1:17">
      <c r="A20" s="63"/>
      <c r="B20" s="64">
        <v>323.2</v>
      </c>
      <c r="C20" s="65" t="s">
        <v>180</v>
      </c>
      <c r="D20" s="66">
        <v>3758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3758</v>
      </c>
      <c r="P20" s="67">
        <f>(O20/P$84)</f>
        <v>6.7391148411161325E-2</v>
      </c>
      <c r="Q20" s="68"/>
    </row>
    <row r="21" spans="1:17">
      <c r="A21" s="63"/>
      <c r="B21" s="64">
        <v>323.39999999999998</v>
      </c>
      <c r="C21" s="65" t="s">
        <v>22</v>
      </c>
      <c r="D21" s="66">
        <v>206265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206265</v>
      </c>
      <c r="P21" s="67">
        <f>(O21/P$84)</f>
        <v>3.6988917581235206</v>
      </c>
      <c r="Q21" s="68"/>
    </row>
    <row r="22" spans="1:17">
      <c r="A22" s="63"/>
      <c r="B22" s="64">
        <v>324.11</v>
      </c>
      <c r="C22" s="65" t="s">
        <v>23</v>
      </c>
      <c r="D22" s="66">
        <v>0</v>
      </c>
      <c r="E22" s="66">
        <v>1766352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1766352</v>
      </c>
      <c r="P22" s="67">
        <f>(O22/P$84)</f>
        <v>31.675489563159026</v>
      </c>
      <c r="Q22" s="68"/>
    </row>
    <row r="23" spans="1:17">
      <c r="A23" s="63"/>
      <c r="B23" s="64">
        <v>324.12</v>
      </c>
      <c r="C23" s="65" t="s">
        <v>24</v>
      </c>
      <c r="D23" s="66">
        <v>0</v>
      </c>
      <c r="E23" s="66">
        <v>212820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212820</v>
      </c>
      <c r="P23" s="67">
        <f>(O23/P$84)</f>
        <v>3.8164407144394232</v>
      </c>
      <c r="Q23" s="68"/>
    </row>
    <row r="24" spans="1:17">
      <c r="A24" s="63"/>
      <c r="B24" s="64">
        <v>324.31</v>
      </c>
      <c r="C24" s="65" t="s">
        <v>25</v>
      </c>
      <c r="D24" s="66">
        <v>0</v>
      </c>
      <c r="E24" s="66">
        <v>601290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601290</v>
      </c>
      <c r="P24" s="67">
        <f>(O24/P$84)</f>
        <v>10.78276307295029</v>
      </c>
      <c r="Q24" s="68"/>
    </row>
    <row r="25" spans="1:17">
      <c r="A25" s="63"/>
      <c r="B25" s="64">
        <v>324.32</v>
      </c>
      <c r="C25" s="65" t="s">
        <v>26</v>
      </c>
      <c r="D25" s="66">
        <v>0</v>
      </c>
      <c r="E25" s="66">
        <v>40780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40780</v>
      </c>
      <c r="P25" s="67">
        <f>(O25/P$84)</f>
        <v>0.73129617674485337</v>
      </c>
      <c r="Q25" s="68"/>
    </row>
    <row r="26" spans="1:17">
      <c r="A26" s="63"/>
      <c r="B26" s="64">
        <v>324.61</v>
      </c>
      <c r="C26" s="65" t="s">
        <v>27</v>
      </c>
      <c r="D26" s="66">
        <v>0</v>
      </c>
      <c r="E26" s="66">
        <v>2412866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2412866</v>
      </c>
      <c r="P26" s="67">
        <f>(O26/P$84)</f>
        <v>43.269241804748582</v>
      </c>
      <c r="Q26" s="68"/>
    </row>
    <row r="27" spans="1:17">
      <c r="A27" s="63"/>
      <c r="B27" s="64">
        <v>329.1</v>
      </c>
      <c r="C27" s="65" t="s">
        <v>168</v>
      </c>
      <c r="D27" s="66">
        <v>0</v>
      </c>
      <c r="E27" s="66">
        <v>27106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27106</v>
      </c>
      <c r="P27" s="67">
        <f>(O27/P$84)</f>
        <v>0.48608421203643926</v>
      </c>
      <c r="Q27" s="68"/>
    </row>
    <row r="28" spans="1:17" ht="15.75">
      <c r="A28" s="69" t="s">
        <v>169</v>
      </c>
      <c r="B28" s="70"/>
      <c r="C28" s="71"/>
      <c r="D28" s="72">
        <f>SUM(D29:D43)</f>
        <v>7610064</v>
      </c>
      <c r="E28" s="72">
        <f>SUM(E29:E43)</f>
        <v>2964229</v>
      </c>
      <c r="F28" s="72">
        <f>SUM(F29:F43)</f>
        <v>0</v>
      </c>
      <c r="G28" s="72">
        <f>SUM(G29:G43)</f>
        <v>1657867</v>
      </c>
      <c r="H28" s="72">
        <f>SUM(H29:H43)</f>
        <v>0</v>
      </c>
      <c r="I28" s="72">
        <f>SUM(I29:I43)</f>
        <v>2745514</v>
      </c>
      <c r="J28" s="72">
        <f>SUM(J29:J43)</f>
        <v>0</v>
      </c>
      <c r="K28" s="72">
        <f>SUM(K29:K43)</f>
        <v>0</v>
      </c>
      <c r="L28" s="72">
        <f>SUM(L29:L43)</f>
        <v>0</v>
      </c>
      <c r="M28" s="72">
        <f>SUM(M29:M43)</f>
        <v>0</v>
      </c>
      <c r="N28" s="72">
        <f>SUM(N29:N43)</f>
        <v>0</v>
      </c>
      <c r="O28" s="73">
        <f>SUM(D28:N28)</f>
        <v>14977674</v>
      </c>
      <c r="P28" s="74">
        <f>(O28/P$84)</f>
        <v>268.59038089089734</v>
      </c>
      <c r="Q28" s="75"/>
    </row>
    <row r="29" spans="1:17">
      <c r="A29" s="63"/>
      <c r="B29" s="64">
        <v>331.41</v>
      </c>
      <c r="C29" s="65" t="s">
        <v>98</v>
      </c>
      <c r="D29" s="66">
        <v>0</v>
      </c>
      <c r="E29" s="66">
        <v>1774273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9" si="2">SUM(D29:N29)</f>
        <v>1774273</v>
      </c>
      <c r="P29" s="67">
        <f>(O29/P$84)</f>
        <v>31.817534610142744</v>
      </c>
      <c r="Q29" s="68"/>
    </row>
    <row r="30" spans="1:17">
      <c r="A30" s="63"/>
      <c r="B30" s="64">
        <v>331.9</v>
      </c>
      <c r="C30" s="65" t="s">
        <v>153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2745514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2745514</v>
      </c>
      <c r="P30" s="67">
        <f>(O30/P$84)</f>
        <v>49.234524065705472</v>
      </c>
      <c r="Q30" s="68"/>
    </row>
    <row r="31" spans="1:17">
      <c r="A31" s="63"/>
      <c r="B31" s="64">
        <v>334.2</v>
      </c>
      <c r="C31" s="65" t="s">
        <v>31</v>
      </c>
      <c r="D31" s="66">
        <v>13600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13600</v>
      </c>
      <c r="P31" s="67">
        <f>(O31/P$84)</f>
        <v>0.24388494369127037</v>
      </c>
      <c r="Q31" s="68"/>
    </row>
    <row r="32" spans="1:17">
      <c r="A32" s="63"/>
      <c r="B32" s="64">
        <v>334.49</v>
      </c>
      <c r="C32" s="65" t="s">
        <v>99</v>
      </c>
      <c r="D32" s="66">
        <v>0</v>
      </c>
      <c r="E32" s="66">
        <v>0</v>
      </c>
      <c r="F32" s="66">
        <v>0</v>
      </c>
      <c r="G32" s="66">
        <v>656290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656290</v>
      </c>
      <c r="P32" s="67">
        <f>(O32/P$84)</f>
        <v>11.769062477584104</v>
      </c>
      <c r="Q32" s="68"/>
    </row>
    <row r="33" spans="1:17">
      <c r="A33" s="63"/>
      <c r="B33" s="64">
        <v>334.69</v>
      </c>
      <c r="C33" s="65" t="s">
        <v>36</v>
      </c>
      <c r="D33" s="66">
        <v>0</v>
      </c>
      <c r="E33" s="66">
        <v>574292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574292</v>
      </c>
      <c r="P33" s="67">
        <f>(O33/P$84)</f>
        <v>10.298615594290222</v>
      </c>
      <c r="Q33" s="68"/>
    </row>
    <row r="34" spans="1:17">
      <c r="A34" s="63"/>
      <c r="B34" s="64">
        <v>334.9</v>
      </c>
      <c r="C34" s="65" t="s">
        <v>37</v>
      </c>
      <c r="D34" s="66">
        <v>59469</v>
      </c>
      <c r="E34" s="66">
        <v>11340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70809</v>
      </c>
      <c r="P34" s="67">
        <f>(O34/P$84)</f>
        <v>1.2697977189584679</v>
      </c>
      <c r="Q34" s="68"/>
    </row>
    <row r="35" spans="1:17">
      <c r="A35" s="63"/>
      <c r="B35" s="64">
        <v>335.125</v>
      </c>
      <c r="C35" s="65" t="s">
        <v>170</v>
      </c>
      <c r="D35" s="66">
        <v>2661794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2661794</v>
      </c>
      <c r="P35" s="67">
        <f>(O35/P$84)</f>
        <v>47.733197044688332</v>
      </c>
      <c r="Q35" s="68"/>
    </row>
    <row r="36" spans="1:17">
      <c r="A36" s="63"/>
      <c r="B36" s="64">
        <v>335.14</v>
      </c>
      <c r="C36" s="65" t="s">
        <v>127</v>
      </c>
      <c r="D36" s="66">
        <v>148385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148385</v>
      </c>
      <c r="P36" s="67">
        <f>(O36/P$84)</f>
        <v>2.6609461301197905</v>
      </c>
      <c r="Q36" s="68"/>
    </row>
    <row r="37" spans="1:17">
      <c r="A37" s="63"/>
      <c r="B37" s="64">
        <v>335.15</v>
      </c>
      <c r="C37" s="65" t="s">
        <v>128</v>
      </c>
      <c r="D37" s="66">
        <v>46056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46056</v>
      </c>
      <c r="P37" s="67">
        <f>(O37/P$84)</f>
        <v>0.82590918872390795</v>
      </c>
      <c r="Q37" s="68"/>
    </row>
    <row r="38" spans="1:17">
      <c r="A38" s="63"/>
      <c r="B38" s="64">
        <v>335.18</v>
      </c>
      <c r="C38" s="65" t="s">
        <v>171</v>
      </c>
      <c r="D38" s="66">
        <v>4263656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4263656</v>
      </c>
      <c r="P38" s="67">
        <f>(O38/P$84)</f>
        <v>76.458934079334341</v>
      </c>
      <c r="Q38" s="68"/>
    </row>
    <row r="39" spans="1:17">
      <c r="A39" s="63"/>
      <c r="B39" s="64">
        <v>335.29</v>
      </c>
      <c r="C39" s="65" t="s">
        <v>42</v>
      </c>
      <c r="D39" s="66">
        <v>27016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27016</v>
      </c>
      <c r="P39" s="67">
        <f>(O39/P$84)</f>
        <v>0.48447026755612937</v>
      </c>
      <c r="Q39" s="68"/>
    </row>
    <row r="40" spans="1:17">
      <c r="A40" s="63"/>
      <c r="B40" s="64">
        <v>335.45</v>
      </c>
      <c r="C40" s="65" t="s">
        <v>172</v>
      </c>
      <c r="D40" s="66">
        <v>28102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2" si="3">SUM(D40:N40)</f>
        <v>28102</v>
      </c>
      <c r="P40" s="67">
        <f>(O40/P$84)</f>
        <v>0.50394519761853529</v>
      </c>
      <c r="Q40" s="68"/>
    </row>
    <row r="41" spans="1:17">
      <c r="A41" s="63"/>
      <c r="B41" s="64">
        <v>337.2</v>
      </c>
      <c r="C41" s="65" t="s">
        <v>44</v>
      </c>
      <c r="D41" s="66">
        <v>361986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361986</v>
      </c>
      <c r="P41" s="67">
        <f>(O41/P$84)</f>
        <v>6.4913922961050137</v>
      </c>
      <c r="Q41" s="68"/>
    </row>
    <row r="42" spans="1:17">
      <c r="A42" s="63"/>
      <c r="B42" s="64">
        <v>337.9</v>
      </c>
      <c r="C42" s="65" t="s">
        <v>102</v>
      </c>
      <c r="D42" s="66">
        <v>0</v>
      </c>
      <c r="E42" s="66">
        <v>0</v>
      </c>
      <c r="F42" s="66">
        <v>0</v>
      </c>
      <c r="G42" s="66">
        <v>1001577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1001577</v>
      </c>
      <c r="P42" s="67">
        <f>(O42/P$84)</f>
        <v>17.960996341725846</v>
      </c>
      <c r="Q42" s="68"/>
    </row>
    <row r="43" spans="1:17">
      <c r="A43" s="63"/>
      <c r="B43" s="64">
        <v>338</v>
      </c>
      <c r="C43" s="65" t="s">
        <v>46</v>
      </c>
      <c r="D43" s="66">
        <v>0</v>
      </c>
      <c r="E43" s="66">
        <v>604324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604324</v>
      </c>
      <c r="P43" s="67">
        <f>(O43/P$84)</f>
        <v>10.837170934653182</v>
      </c>
      <c r="Q43" s="68"/>
    </row>
    <row r="44" spans="1:17" ht="15.75">
      <c r="A44" s="69" t="s">
        <v>51</v>
      </c>
      <c r="B44" s="70"/>
      <c r="C44" s="71"/>
      <c r="D44" s="72">
        <f>SUM(D45:D59)</f>
        <v>4293015</v>
      </c>
      <c r="E44" s="72">
        <f>SUM(E45:E59)</f>
        <v>1361438</v>
      </c>
      <c r="F44" s="72">
        <f>SUM(F45:F59)</f>
        <v>0</v>
      </c>
      <c r="G44" s="72">
        <f>SUM(G45:G59)</f>
        <v>0</v>
      </c>
      <c r="H44" s="72">
        <f>SUM(H45:H59)</f>
        <v>0</v>
      </c>
      <c r="I44" s="72">
        <f>SUM(I45:I59)</f>
        <v>57971372</v>
      </c>
      <c r="J44" s="72">
        <f>SUM(J45:J59)</f>
        <v>19294605</v>
      </c>
      <c r="K44" s="72">
        <f>SUM(K45:K59)</f>
        <v>0</v>
      </c>
      <c r="L44" s="72">
        <f>SUM(L45:L59)</f>
        <v>0</v>
      </c>
      <c r="M44" s="72">
        <f>SUM(M45:M59)</f>
        <v>0</v>
      </c>
      <c r="N44" s="72">
        <f>SUM(N45:N59)</f>
        <v>0</v>
      </c>
      <c r="O44" s="72">
        <f>SUM(D44:N44)</f>
        <v>82920430</v>
      </c>
      <c r="P44" s="74">
        <f>(O44/P$84)</f>
        <v>1486.9885589269063</v>
      </c>
      <c r="Q44" s="75"/>
    </row>
    <row r="45" spans="1:17">
      <c r="A45" s="63"/>
      <c r="B45" s="64">
        <v>341.2</v>
      </c>
      <c r="C45" s="65" t="s">
        <v>130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19294605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58" si="4">SUM(D45:N45)</f>
        <v>19294605</v>
      </c>
      <c r="P45" s="67">
        <f>(O45/P$84)</f>
        <v>346.00468043899292</v>
      </c>
      <c r="Q45" s="68"/>
    </row>
    <row r="46" spans="1:17">
      <c r="A46" s="63"/>
      <c r="B46" s="64">
        <v>341.9</v>
      </c>
      <c r="C46" s="65" t="s">
        <v>131</v>
      </c>
      <c r="D46" s="66">
        <v>4930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4930</v>
      </c>
      <c r="P46" s="67">
        <f>(O46/P$84)</f>
        <v>8.8408292088085497E-2</v>
      </c>
      <c r="Q46" s="68"/>
    </row>
    <row r="47" spans="1:17">
      <c r="A47" s="63"/>
      <c r="B47" s="64">
        <v>342.5</v>
      </c>
      <c r="C47" s="65" t="s">
        <v>57</v>
      </c>
      <c r="D47" s="66">
        <v>221858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221858</v>
      </c>
      <c r="P47" s="67">
        <f>(O47/P$84)</f>
        <v>3.9785166056954306</v>
      </c>
      <c r="Q47" s="68"/>
    </row>
    <row r="48" spans="1:17">
      <c r="A48" s="63"/>
      <c r="B48" s="64">
        <v>343.4</v>
      </c>
      <c r="C48" s="65" t="s">
        <v>59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10172418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10172418</v>
      </c>
      <c r="P48" s="67">
        <f>(O48/P$84)</f>
        <v>182.41908758338712</v>
      </c>
      <c r="Q48" s="68"/>
    </row>
    <row r="49" spans="1:17">
      <c r="A49" s="63"/>
      <c r="B49" s="64">
        <v>343.6</v>
      </c>
      <c r="C49" s="65" t="s">
        <v>60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41412767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41412767</v>
      </c>
      <c r="P49" s="67">
        <f>(O49/P$84)</f>
        <v>742.64340793343376</v>
      </c>
      <c r="Q49" s="68"/>
    </row>
    <row r="50" spans="1:17">
      <c r="A50" s="63"/>
      <c r="B50" s="64">
        <v>343.7</v>
      </c>
      <c r="C50" s="65" t="s">
        <v>61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2201940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2201940</v>
      </c>
      <c r="P50" s="67">
        <f>(O50/P$84)</f>
        <v>39.486765655261458</v>
      </c>
      <c r="Q50" s="68"/>
    </row>
    <row r="51" spans="1:17">
      <c r="A51" s="63"/>
      <c r="B51" s="64">
        <v>343.8</v>
      </c>
      <c r="C51" s="65" t="s">
        <v>62</v>
      </c>
      <c r="D51" s="66">
        <v>0</v>
      </c>
      <c r="E51" s="66">
        <v>297183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297183</v>
      </c>
      <c r="P51" s="67">
        <f>(O51/P$84)</f>
        <v>5.3292984721325585</v>
      </c>
      <c r="Q51" s="68"/>
    </row>
    <row r="52" spans="1:17">
      <c r="A52" s="63"/>
      <c r="B52" s="64">
        <v>343.9</v>
      </c>
      <c r="C52" s="65" t="s">
        <v>103</v>
      </c>
      <c r="D52" s="66">
        <v>1764</v>
      </c>
      <c r="E52" s="66">
        <v>0</v>
      </c>
      <c r="F52" s="66">
        <v>0</v>
      </c>
      <c r="G52" s="66">
        <v>0</v>
      </c>
      <c r="H52" s="66">
        <v>0</v>
      </c>
      <c r="I52" s="66">
        <v>2133399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2135163</v>
      </c>
      <c r="P52" s="67">
        <f>(O52/P$84)</f>
        <v>38.289272649020873</v>
      </c>
      <c r="Q52" s="68"/>
    </row>
    <row r="53" spans="1:17">
      <c r="A53" s="63"/>
      <c r="B53" s="64">
        <v>344.1</v>
      </c>
      <c r="C53" s="65" t="s">
        <v>145</v>
      </c>
      <c r="D53" s="66">
        <v>0</v>
      </c>
      <c r="E53" s="66">
        <v>1048524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1048524</v>
      </c>
      <c r="P53" s="67">
        <f>(O53/P$84)</f>
        <v>18.802883580804821</v>
      </c>
      <c r="Q53" s="68"/>
    </row>
    <row r="54" spans="1:17">
      <c r="A54" s="63"/>
      <c r="B54" s="64">
        <v>344.9</v>
      </c>
      <c r="C54" s="65" t="s">
        <v>132</v>
      </c>
      <c r="D54" s="66">
        <v>456804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456804</v>
      </c>
      <c r="P54" s="67">
        <f>(O54/P$84)</f>
        <v>8.1917366042608126</v>
      </c>
      <c r="Q54" s="68"/>
    </row>
    <row r="55" spans="1:17">
      <c r="A55" s="63"/>
      <c r="B55" s="64">
        <v>347.1</v>
      </c>
      <c r="C55" s="65" t="s">
        <v>63</v>
      </c>
      <c r="D55" s="66">
        <v>0</v>
      </c>
      <c r="E55" s="66">
        <v>15731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15731</v>
      </c>
      <c r="P55" s="67">
        <f>(O55/P$84)</f>
        <v>0.28209956244171869</v>
      </c>
      <c r="Q55" s="68"/>
    </row>
    <row r="56" spans="1:17">
      <c r="A56" s="63"/>
      <c r="B56" s="64">
        <v>347.2</v>
      </c>
      <c r="C56" s="65" t="s">
        <v>64</v>
      </c>
      <c r="D56" s="66">
        <v>670357</v>
      </c>
      <c r="E56" s="66">
        <v>0</v>
      </c>
      <c r="F56" s="66">
        <v>0</v>
      </c>
      <c r="G56" s="66">
        <v>0</v>
      </c>
      <c r="H56" s="66">
        <v>0</v>
      </c>
      <c r="I56" s="66">
        <v>1150035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1820392</v>
      </c>
      <c r="P56" s="67">
        <f>(O56/P$84)</f>
        <v>32.644573560002868</v>
      </c>
      <c r="Q56" s="68"/>
    </row>
    <row r="57" spans="1:17">
      <c r="A57" s="63"/>
      <c r="B57" s="64">
        <v>347.4</v>
      </c>
      <c r="C57" s="65" t="s">
        <v>66</v>
      </c>
      <c r="D57" s="66">
        <v>17718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17718</v>
      </c>
      <c r="P57" s="67">
        <f>(O57/P$84)</f>
        <v>0.3177318700236712</v>
      </c>
      <c r="Q57" s="68"/>
    </row>
    <row r="58" spans="1:17">
      <c r="A58" s="63"/>
      <c r="B58" s="64">
        <v>347.5</v>
      </c>
      <c r="C58" s="65" t="s">
        <v>67</v>
      </c>
      <c r="D58" s="66">
        <v>514097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514097</v>
      </c>
      <c r="P58" s="67">
        <f>(O58/P$84)</f>
        <v>9.2191557277096337</v>
      </c>
      <c r="Q58" s="68"/>
    </row>
    <row r="59" spans="1:17">
      <c r="A59" s="63"/>
      <c r="B59" s="64">
        <v>349</v>
      </c>
      <c r="C59" s="65" t="s">
        <v>173</v>
      </c>
      <c r="D59" s="66">
        <v>2405487</v>
      </c>
      <c r="E59" s="66">
        <v>0</v>
      </c>
      <c r="F59" s="66">
        <v>0</v>
      </c>
      <c r="G59" s="66">
        <v>0</v>
      </c>
      <c r="H59" s="66">
        <v>0</v>
      </c>
      <c r="I59" s="66">
        <v>900813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>SUM(D59:N59)</f>
        <v>3306300</v>
      </c>
      <c r="P59" s="67">
        <f>(O59/P$84)</f>
        <v>59.29094039165053</v>
      </c>
      <c r="Q59" s="68"/>
    </row>
    <row r="60" spans="1:17" ht="15.75">
      <c r="A60" s="69" t="s">
        <v>52</v>
      </c>
      <c r="B60" s="70"/>
      <c r="C60" s="71"/>
      <c r="D60" s="72">
        <f>SUM(D61:D65)</f>
        <v>295637</v>
      </c>
      <c r="E60" s="72">
        <f>SUM(E61:E65)</f>
        <v>25649</v>
      </c>
      <c r="F60" s="72">
        <f>SUM(F61:F65)</f>
        <v>0</v>
      </c>
      <c r="G60" s="72">
        <f>SUM(G61:G65)</f>
        <v>0</v>
      </c>
      <c r="H60" s="72">
        <f>SUM(H61:H65)</f>
        <v>0</v>
      </c>
      <c r="I60" s="72">
        <f>SUM(I61:I65)</f>
        <v>0</v>
      </c>
      <c r="J60" s="72">
        <f>SUM(J61:J65)</f>
        <v>0</v>
      </c>
      <c r="K60" s="72">
        <f>SUM(K61:K65)</f>
        <v>0</v>
      </c>
      <c r="L60" s="72">
        <f>SUM(L61:L65)</f>
        <v>0</v>
      </c>
      <c r="M60" s="72">
        <f>SUM(M61:M65)</f>
        <v>0</v>
      </c>
      <c r="N60" s="72">
        <f>SUM(N61:N65)</f>
        <v>0</v>
      </c>
      <c r="O60" s="72">
        <f>SUM(D60:N60)</f>
        <v>321286</v>
      </c>
      <c r="P60" s="74">
        <f>(O60/P$84)</f>
        <v>5.7615307366759918</v>
      </c>
      <c r="Q60" s="75"/>
    </row>
    <row r="61" spans="1:17">
      <c r="A61" s="76"/>
      <c r="B61" s="77">
        <v>351.2</v>
      </c>
      <c r="C61" s="78" t="s">
        <v>181</v>
      </c>
      <c r="D61" s="66">
        <v>4588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ref="O61:O64" si="5">SUM(D61:N61)</f>
        <v>4588</v>
      </c>
      <c r="P61" s="67">
        <f>(O61/P$84)</f>
        <v>8.2275303062907965E-2</v>
      </c>
      <c r="Q61" s="68"/>
    </row>
    <row r="62" spans="1:17">
      <c r="A62" s="76"/>
      <c r="B62" s="77">
        <v>351.5</v>
      </c>
      <c r="C62" s="78" t="s">
        <v>70</v>
      </c>
      <c r="D62" s="66">
        <v>37080</v>
      </c>
      <c r="E62" s="66">
        <v>4614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5"/>
        <v>41694</v>
      </c>
      <c r="P62" s="67">
        <f>(O62/P$84)</f>
        <v>0.74768667957822255</v>
      </c>
      <c r="Q62" s="68"/>
    </row>
    <row r="63" spans="1:17">
      <c r="A63" s="76"/>
      <c r="B63" s="77">
        <v>352</v>
      </c>
      <c r="C63" s="78" t="s">
        <v>71</v>
      </c>
      <c r="D63" s="66">
        <v>0</v>
      </c>
      <c r="E63" s="66">
        <v>4060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5"/>
        <v>4060</v>
      </c>
      <c r="P63" s="67">
        <f>(O63/P$84)</f>
        <v>7.2806828778423358E-2</v>
      </c>
      <c r="Q63" s="68"/>
    </row>
    <row r="64" spans="1:17">
      <c r="A64" s="76"/>
      <c r="B64" s="77">
        <v>354</v>
      </c>
      <c r="C64" s="78" t="s">
        <v>72</v>
      </c>
      <c r="D64" s="66">
        <v>201820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5"/>
        <v>201820</v>
      </c>
      <c r="P64" s="67">
        <f>(O64/P$84)</f>
        <v>3.6191808335126603</v>
      </c>
      <c r="Q64" s="68"/>
    </row>
    <row r="65" spans="1:17">
      <c r="A65" s="76"/>
      <c r="B65" s="77">
        <v>358.2</v>
      </c>
      <c r="C65" s="78" t="s">
        <v>133</v>
      </c>
      <c r="D65" s="66">
        <v>52149</v>
      </c>
      <c r="E65" s="66">
        <v>16975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>SUM(D65:N65)</f>
        <v>69124</v>
      </c>
      <c r="P65" s="67">
        <f>(O65/P$84)</f>
        <v>1.2395810917437773</v>
      </c>
      <c r="Q65" s="68"/>
    </row>
    <row r="66" spans="1:17" ht="15.75">
      <c r="A66" s="69" t="s">
        <v>4</v>
      </c>
      <c r="B66" s="70"/>
      <c r="C66" s="71"/>
      <c r="D66" s="72">
        <f>SUM(D67:D73)</f>
        <v>3775887</v>
      </c>
      <c r="E66" s="72">
        <f>SUM(E67:E73)</f>
        <v>2187904</v>
      </c>
      <c r="F66" s="72">
        <f>SUM(F67:F73)</f>
        <v>0</v>
      </c>
      <c r="G66" s="72">
        <f>SUM(G67:G73)</f>
        <v>2745239</v>
      </c>
      <c r="H66" s="72">
        <f>SUM(H67:H73)</f>
        <v>0</v>
      </c>
      <c r="I66" s="72">
        <f>SUM(I67:I73)</f>
        <v>4001498</v>
      </c>
      <c r="J66" s="72">
        <f>SUM(J67:J73)</f>
        <v>432212</v>
      </c>
      <c r="K66" s="72">
        <f>SUM(K67:K73)</f>
        <v>21640387</v>
      </c>
      <c r="L66" s="72">
        <f>SUM(L67:L73)</f>
        <v>0</v>
      </c>
      <c r="M66" s="72">
        <f>SUM(M67:M73)</f>
        <v>0</v>
      </c>
      <c r="N66" s="72">
        <f>SUM(N67:N73)</f>
        <v>0</v>
      </c>
      <c r="O66" s="72">
        <f>SUM(D66:N66)</f>
        <v>34783127</v>
      </c>
      <c r="P66" s="74">
        <f>(O66/P$84)</f>
        <v>623.75595366186064</v>
      </c>
      <c r="Q66" s="75"/>
    </row>
    <row r="67" spans="1:17">
      <c r="A67" s="63"/>
      <c r="B67" s="64">
        <v>361.1</v>
      </c>
      <c r="C67" s="65" t="s">
        <v>73</v>
      </c>
      <c r="D67" s="66">
        <v>1302097</v>
      </c>
      <c r="E67" s="66">
        <v>633155</v>
      </c>
      <c r="F67" s="66">
        <v>0</v>
      </c>
      <c r="G67" s="66">
        <v>2745239</v>
      </c>
      <c r="H67" s="66">
        <v>0</v>
      </c>
      <c r="I67" s="66">
        <v>3599698</v>
      </c>
      <c r="J67" s="66">
        <v>280323</v>
      </c>
      <c r="K67" s="66">
        <v>15875044</v>
      </c>
      <c r="L67" s="66">
        <v>0</v>
      </c>
      <c r="M67" s="66">
        <v>0</v>
      </c>
      <c r="N67" s="66">
        <v>0</v>
      </c>
      <c r="O67" s="66">
        <f>SUM(D67:N67)</f>
        <v>24435556</v>
      </c>
      <c r="P67" s="67">
        <f>(O67/P$84)</f>
        <v>438.1958969944767</v>
      </c>
      <c r="Q67" s="68"/>
    </row>
    <row r="68" spans="1:17">
      <c r="A68" s="63"/>
      <c r="B68" s="64">
        <v>362</v>
      </c>
      <c r="C68" s="65" t="s">
        <v>75</v>
      </c>
      <c r="D68" s="66">
        <v>1046</v>
      </c>
      <c r="E68" s="66">
        <v>1206652</v>
      </c>
      <c r="F68" s="66">
        <v>0</v>
      </c>
      <c r="G68" s="66">
        <v>0</v>
      </c>
      <c r="H68" s="66">
        <v>0</v>
      </c>
      <c r="I68" s="66">
        <v>86353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ref="O68:O81" si="6">SUM(D68:N68)</f>
        <v>1294051</v>
      </c>
      <c r="P68" s="67">
        <f>(O68/P$84)</f>
        <v>23.2058496521053</v>
      </c>
      <c r="Q68" s="68"/>
    </row>
    <row r="69" spans="1:17">
      <c r="A69" s="63"/>
      <c r="B69" s="64">
        <v>364</v>
      </c>
      <c r="C69" s="65" t="s">
        <v>134</v>
      </c>
      <c r="D69" s="66">
        <v>59288</v>
      </c>
      <c r="E69" s="66">
        <v>2300</v>
      </c>
      <c r="F69" s="66">
        <v>0</v>
      </c>
      <c r="G69" s="66">
        <v>0</v>
      </c>
      <c r="H69" s="66">
        <v>0</v>
      </c>
      <c r="I69" s="66">
        <v>170853</v>
      </c>
      <c r="J69" s="66">
        <v>461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232902</v>
      </c>
      <c r="P69" s="67">
        <f>(O69/P$84)</f>
        <v>4.1765655261459003</v>
      </c>
      <c r="Q69" s="68"/>
    </row>
    <row r="70" spans="1:17">
      <c r="A70" s="63"/>
      <c r="B70" s="64">
        <v>365</v>
      </c>
      <c r="C70" s="65" t="s">
        <v>135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735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735</v>
      </c>
      <c r="P70" s="67">
        <f>(O70/P$84)</f>
        <v>1.3180546589197331E-2</v>
      </c>
      <c r="Q70" s="68"/>
    </row>
    <row r="71" spans="1:17">
      <c r="A71" s="63"/>
      <c r="B71" s="64">
        <v>366</v>
      </c>
      <c r="C71" s="65" t="s">
        <v>77</v>
      </c>
      <c r="D71" s="66">
        <v>28486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28486</v>
      </c>
      <c r="P71" s="67">
        <f>(O71/P$84)</f>
        <v>0.51083136073452406</v>
      </c>
      <c r="Q71" s="68"/>
    </row>
    <row r="72" spans="1:17">
      <c r="A72" s="63"/>
      <c r="B72" s="64">
        <v>368</v>
      </c>
      <c r="C72" s="65" t="s">
        <v>78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5751356</v>
      </c>
      <c r="L72" s="66">
        <v>0</v>
      </c>
      <c r="M72" s="66">
        <v>0</v>
      </c>
      <c r="N72" s="66">
        <v>0</v>
      </c>
      <c r="O72" s="66">
        <f t="shared" si="6"/>
        <v>5751356</v>
      </c>
      <c r="P72" s="67">
        <f>(O72/P$84)</f>
        <v>103.13743633885662</v>
      </c>
      <c r="Q72" s="68"/>
    </row>
    <row r="73" spans="1:17">
      <c r="A73" s="63"/>
      <c r="B73" s="64">
        <v>369.9</v>
      </c>
      <c r="C73" s="65" t="s">
        <v>79</v>
      </c>
      <c r="D73" s="66">
        <v>2384970</v>
      </c>
      <c r="E73" s="66">
        <v>345797</v>
      </c>
      <c r="F73" s="66">
        <v>0</v>
      </c>
      <c r="G73" s="66">
        <v>0</v>
      </c>
      <c r="H73" s="66">
        <v>0</v>
      </c>
      <c r="I73" s="66">
        <v>144594</v>
      </c>
      <c r="J73" s="66">
        <v>150693</v>
      </c>
      <c r="K73" s="66">
        <v>13987</v>
      </c>
      <c r="L73" s="66">
        <v>0</v>
      </c>
      <c r="M73" s="66">
        <v>0</v>
      </c>
      <c r="N73" s="66">
        <v>0</v>
      </c>
      <c r="O73" s="66">
        <f t="shared" si="6"/>
        <v>3040041</v>
      </c>
      <c r="P73" s="67">
        <f>(O73/P$84)</f>
        <v>54.51619324295244</v>
      </c>
      <c r="Q73" s="68"/>
    </row>
    <row r="74" spans="1:17" ht="15.75">
      <c r="A74" s="69" t="s">
        <v>53</v>
      </c>
      <c r="B74" s="70"/>
      <c r="C74" s="71"/>
      <c r="D74" s="72">
        <f>SUM(D75:D81)</f>
        <v>10009781</v>
      </c>
      <c r="E74" s="72">
        <f>SUM(E75:E81)</f>
        <v>3120899</v>
      </c>
      <c r="F74" s="72">
        <f>SUM(F75:F81)</f>
        <v>414352</v>
      </c>
      <c r="G74" s="72">
        <f>SUM(G75:G81)</f>
        <v>10529045</v>
      </c>
      <c r="H74" s="72">
        <f>SUM(H75:H81)</f>
        <v>0</v>
      </c>
      <c r="I74" s="72">
        <f>SUM(I75:I81)</f>
        <v>8122238</v>
      </c>
      <c r="J74" s="72">
        <f>SUM(J75:J81)</f>
        <v>677058</v>
      </c>
      <c r="K74" s="72">
        <f>SUM(K75:K81)</f>
        <v>0</v>
      </c>
      <c r="L74" s="72">
        <f>SUM(L75:L81)</f>
        <v>0</v>
      </c>
      <c r="M74" s="72">
        <f>SUM(M75:M81)</f>
        <v>0</v>
      </c>
      <c r="N74" s="72">
        <f>SUM(N75:N81)</f>
        <v>0</v>
      </c>
      <c r="O74" s="72">
        <f t="shared" si="6"/>
        <v>32873373</v>
      </c>
      <c r="P74" s="74">
        <f>(O74/P$84)</f>
        <v>589.50887669464169</v>
      </c>
      <c r="Q74" s="68"/>
    </row>
    <row r="75" spans="1:17">
      <c r="A75" s="63"/>
      <c r="B75" s="64">
        <v>381</v>
      </c>
      <c r="C75" s="65" t="s">
        <v>80</v>
      </c>
      <c r="D75" s="66">
        <v>3190241</v>
      </c>
      <c r="E75" s="66">
        <v>2839889</v>
      </c>
      <c r="F75" s="66">
        <v>414352</v>
      </c>
      <c r="G75" s="66">
        <v>10529045</v>
      </c>
      <c r="H75" s="66">
        <v>0</v>
      </c>
      <c r="I75" s="66">
        <v>268800</v>
      </c>
      <c r="J75" s="66">
        <v>200000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17442327</v>
      </c>
      <c r="P75" s="67">
        <f>(O75/P$84)</f>
        <v>312.78830428233266</v>
      </c>
      <c r="Q75" s="68"/>
    </row>
    <row r="76" spans="1:17">
      <c r="A76" s="63"/>
      <c r="B76" s="64">
        <v>382</v>
      </c>
      <c r="C76" s="65" t="s">
        <v>106</v>
      </c>
      <c r="D76" s="66">
        <v>5668036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166771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5834807</v>
      </c>
      <c r="P76" s="67">
        <f>(O76/P$84)</f>
        <v>104.63393945914927</v>
      </c>
      <c r="Q76" s="68"/>
    </row>
    <row r="77" spans="1:17">
      <c r="A77" s="63"/>
      <c r="B77" s="64">
        <v>383.1</v>
      </c>
      <c r="C77" s="65" t="s">
        <v>182</v>
      </c>
      <c r="D77" s="66">
        <v>450883</v>
      </c>
      <c r="E77" s="66">
        <v>281010</v>
      </c>
      <c r="F77" s="66">
        <v>0</v>
      </c>
      <c r="G77" s="66">
        <v>0</v>
      </c>
      <c r="H77" s="66">
        <v>0</v>
      </c>
      <c r="I77" s="66">
        <v>160704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6"/>
        <v>892597</v>
      </c>
      <c r="P77" s="67">
        <f>(O77/P$84)</f>
        <v>16.006688903235062</v>
      </c>
      <c r="Q77" s="68"/>
    </row>
    <row r="78" spans="1:17">
      <c r="A78" s="63"/>
      <c r="B78" s="64">
        <v>384</v>
      </c>
      <c r="C78" s="65" t="s">
        <v>148</v>
      </c>
      <c r="D78" s="66">
        <v>700621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700621</v>
      </c>
      <c r="P78" s="67">
        <f>(O78/P$84)</f>
        <v>12.564037730435407</v>
      </c>
      <c r="Q78" s="68"/>
    </row>
    <row r="79" spans="1:17">
      <c r="A79" s="63"/>
      <c r="B79" s="64">
        <v>389.5</v>
      </c>
      <c r="C79" s="65" t="s">
        <v>183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6500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6500</v>
      </c>
      <c r="P79" s="67">
        <f>(O79/P$84)</f>
        <v>0.11656265691126892</v>
      </c>
      <c r="Q79" s="68"/>
    </row>
    <row r="80" spans="1:17">
      <c r="A80" s="63"/>
      <c r="B80" s="64">
        <v>389.8</v>
      </c>
      <c r="C80" s="65" t="s">
        <v>81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7686234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6"/>
        <v>7686234</v>
      </c>
      <c r="P80" s="67">
        <f>(O80/P$84)</f>
        <v>137.83505487411233</v>
      </c>
      <c r="Q80" s="68"/>
    </row>
    <row r="81" spans="1:120" ht="15.75" thickBot="1">
      <c r="A81" s="63"/>
      <c r="B81" s="64">
        <v>389.9</v>
      </c>
      <c r="C81" s="65" t="s">
        <v>108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310287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310287</v>
      </c>
      <c r="P81" s="67">
        <f>(O81/P$84)</f>
        <v>5.5642887884656771</v>
      </c>
      <c r="Q81" s="68"/>
    </row>
    <row r="82" spans="1:120" ht="16.5" thickBot="1">
      <c r="A82" s="79" t="s">
        <v>68</v>
      </c>
      <c r="B82" s="80"/>
      <c r="C82" s="81"/>
      <c r="D82" s="82">
        <f>SUM(D5,D17,D28,D44,D60,D66,D74)</f>
        <v>65786408</v>
      </c>
      <c r="E82" s="82">
        <f>SUM(E5,E17,E28,E44,E60,E66,E74)</f>
        <v>22807532</v>
      </c>
      <c r="F82" s="82">
        <f>SUM(F5,F17,F28,F44,F60,F66,F74)</f>
        <v>414352</v>
      </c>
      <c r="G82" s="82">
        <f>SUM(G5,G17,G28,G44,G60,G66,G74)</f>
        <v>14932151</v>
      </c>
      <c r="H82" s="82">
        <f>SUM(H5,H17,H28,H44,H60,H66,H74)</f>
        <v>0</v>
      </c>
      <c r="I82" s="82">
        <f>SUM(I5,I17,I28,I44,I60,I66,I74)</f>
        <v>72840622</v>
      </c>
      <c r="J82" s="82">
        <f>SUM(J5,J17,J28,J44,J60,J66,J74)</f>
        <v>20403875</v>
      </c>
      <c r="K82" s="82">
        <f>SUM(K5,K17,K28,K44,K60,K66,K74)</f>
        <v>21640387</v>
      </c>
      <c r="L82" s="82">
        <f>SUM(L5,L17,L28,L44,L60,L66,L74)</f>
        <v>0</v>
      </c>
      <c r="M82" s="82">
        <f>SUM(M5,M17,M28,M44,M60,M66,M74)</f>
        <v>0</v>
      </c>
      <c r="N82" s="82">
        <f>SUM(N5,N17,N28,N44,N60,N66,N74)</f>
        <v>0</v>
      </c>
      <c r="O82" s="82">
        <f>SUM(D82:N82)</f>
        <v>218825327</v>
      </c>
      <c r="P82" s="83">
        <f>(O82/P$84)</f>
        <v>3924.1325407072663</v>
      </c>
      <c r="Q82" s="61"/>
      <c r="R82" s="84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</row>
    <row r="83" spans="1:120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8"/>
    </row>
    <row r="84" spans="1:120">
      <c r="A84" s="89"/>
      <c r="B84" s="90"/>
      <c r="C84" s="90"/>
      <c r="D84" s="91"/>
      <c r="E84" s="91"/>
      <c r="F84" s="91"/>
      <c r="G84" s="91"/>
      <c r="H84" s="91"/>
      <c r="I84" s="91"/>
      <c r="J84" s="91"/>
      <c r="K84" s="91"/>
      <c r="L84" s="91"/>
      <c r="M84" s="94" t="s">
        <v>184</v>
      </c>
      <c r="N84" s="94"/>
      <c r="O84" s="94"/>
      <c r="P84" s="92">
        <v>55764</v>
      </c>
    </row>
    <row r="85" spans="1:120">
      <c r="A85" s="95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98" t="s">
        <v>110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16402617</v>
      </c>
      <c r="E5" s="27">
        <f t="shared" si="0"/>
        <v>888982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17291599</v>
      </c>
      <c r="O5" s="33">
        <f t="shared" ref="O5:O36" si="1">(N5/O$82)</f>
        <v>467.13850767235789</v>
      </c>
      <c r="P5" s="6"/>
    </row>
    <row r="6" spans="1:133">
      <c r="A6" s="12"/>
      <c r="B6" s="25">
        <v>311</v>
      </c>
      <c r="C6" s="20" t="s">
        <v>3</v>
      </c>
      <c r="D6" s="46">
        <v>8172765</v>
      </c>
      <c r="E6" s="46">
        <v>888982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9061747</v>
      </c>
      <c r="O6" s="47">
        <f t="shared" si="1"/>
        <v>244.80621893235357</v>
      </c>
      <c r="P6" s="9"/>
    </row>
    <row r="7" spans="1:133">
      <c r="A7" s="12"/>
      <c r="B7" s="25">
        <v>312.3</v>
      </c>
      <c r="C7" s="20" t="s">
        <v>12</v>
      </c>
      <c r="D7" s="46">
        <v>151010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151010</v>
      </c>
      <c r="O7" s="47">
        <f t="shared" si="1"/>
        <v>4.0795872055327429</v>
      </c>
      <c r="P7" s="9"/>
    </row>
    <row r="8" spans="1:133">
      <c r="A8" s="12"/>
      <c r="B8" s="25">
        <v>312.41000000000003</v>
      </c>
      <c r="C8" s="20" t="s">
        <v>14</v>
      </c>
      <c r="D8" s="46">
        <v>1371855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1371855</v>
      </c>
      <c r="O8" s="47">
        <f t="shared" si="1"/>
        <v>37.061135725091852</v>
      </c>
      <c r="P8" s="9"/>
    </row>
    <row r="9" spans="1:133">
      <c r="A9" s="12"/>
      <c r="B9" s="25">
        <v>312.51</v>
      </c>
      <c r="C9" s="20" t="s">
        <v>116</v>
      </c>
      <c r="D9" s="46">
        <v>338890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338890</v>
      </c>
      <c r="O9" s="47">
        <f t="shared" si="1"/>
        <v>9.1552301707369779</v>
      </c>
      <c r="P9" s="9"/>
    </row>
    <row r="10" spans="1:133">
      <c r="A10" s="12"/>
      <c r="B10" s="25">
        <v>312.52</v>
      </c>
      <c r="C10" s="20" t="s">
        <v>123</v>
      </c>
      <c r="D10" s="46">
        <v>306575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306575</v>
      </c>
      <c r="O10" s="47">
        <f t="shared" si="1"/>
        <v>8.2822293062459469</v>
      </c>
      <c r="P10" s="9"/>
    </row>
    <row r="11" spans="1:133">
      <c r="A11" s="12"/>
      <c r="B11" s="25">
        <v>314.10000000000002</v>
      </c>
      <c r="C11" s="20" t="s">
        <v>15</v>
      </c>
      <c r="D11" s="46">
        <v>3333369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3333369</v>
      </c>
      <c r="O11" s="47">
        <f t="shared" si="1"/>
        <v>90.052112599956772</v>
      </c>
      <c r="P11" s="9"/>
    </row>
    <row r="12" spans="1:133">
      <c r="A12" s="12"/>
      <c r="B12" s="25">
        <v>314.3</v>
      </c>
      <c r="C12" s="20" t="s">
        <v>16</v>
      </c>
      <c r="D12" s="46">
        <v>601583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601583</v>
      </c>
      <c r="O12" s="47">
        <f t="shared" si="1"/>
        <v>16.251972120164254</v>
      </c>
      <c r="P12" s="9"/>
    </row>
    <row r="13" spans="1:133">
      <c r="A13" s="12"/>
      <c r="B13" s="25">
        <v>314.89999999999998</v>
      </c>
      <c r="C13" s="20" t="s">
        <v>93</v>
      </c>
      <c r="D13" s="46">
        <v>76587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76587</v>
      </c>
      <c r="O13" s="47">
        <f t="shared" si="1"/>
        <v>2.0690242057488653</v>
      </c>
      <c r="P13" s="9"/>
    </row>
    <row r="14" spans="1:133">
      <c r="A14" s="12"/>
      <c r="B14" s="25">
        <v>315</v>
      </c>
      <c r="C14" s="20" t="s">
        <v>124</v>
      </c>
      <c r="D14" s="46">
        <v>1796060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1796060</v>
      </c>
      <c r="O14" s="47">
        <f t="shared" si="1"/>
        <v>48.521180030257185</v>
      </c>
      <c r="P14" s="9"/>
    </row>
    <row r="15" spans="1:133">
      <c r="A15" s="12"/>
      <c r="B15" s="25">
        <v>316</v>
      </c>
      <c r="C15" s="20" t="s">
        <v>125</v>
      </c>
      <c r="D15" s="46">
        <v>253923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253923</v>
      </c>
      <c r="O15" s="47">
        <f t="shared" si="1"/>
        <v>6.8598173762697208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3243279</v>
      </c>
      <c r="E16" s="32">
        <f t="shared" si="3"/>
        <v>1588090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4831369</v>
      </c>
      <c r="O16" s="45">
        <f t="shared" si="1"/>
        <v>130.52109898422304</v>
      </c>
      <c r="P16" s="10"/>
    </row>
    <row r="17" spans="1:16">
      <c r="A17" s="12"/>
      <c r="B17" s="25">
        <v>322</v>
      </c>
      <c r="C17" s="20" t="s">
        <v>0</v>
      </c>
      <c r="D17" s="46">
        <v>25765</v>
      </c>
      <c r="E17" s="46">
        <v>728552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754317</v>
      </c>
      <c r="O17" s="47">
        <f t="shared" si="1"/>
        <v>20.378133779987031</v>
      </c>
      <c r="P17" s="9"/>
    </row>
    <row r="18" spans="1:16">
      <c r="A18" s="12"/>
      <c r="B18" s="25">
        <v>323.10000000000002</v>
      </c>
      <c r="C18" s="20" t="s">
        <v>21</v>
      </c>
      <c r="D18" s="46">
        <v>3120142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3120142</v>
      </c>
      <c r="O18" s="47">
        <f t="shared" si="1"/>
        <v>84.291711692241194</v>
      </c>
      <c r="P18" s="9"/>
    </row>
    <row r="19" spans="1:16">
      <c r="A19" s="12"/>
      <c r="B19" s="25">
        <v>323.39999999999998</v>
      </c>
      <c r="C19" s="20" t="s">
        <v>22</v>
      </c>
      <c r="D19" s="46">
        <v>97372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97372</v>
      </c>
      <c r="O19" s="47">
        <f t="shared" si="1"/>
        <v>2.6305381456667387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283042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283042</v>
      </c>
      <c r="O20" s="47">
        <f t="shared" si="1"/>
        <v>7.6464771990490599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31449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31449</v>
      </c>
      <c r="O21" s="47">
        <f t="shared" si="1"/>
        <v>0.84960557596714936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119479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119479</v>
      </c>
      <c r="O22" s="47">
        <f t="shared" si="1"/>
        <v>3.2277663712988978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13275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13275</v>
      </c>
      <c r="O23" s="47">
        <f t="shared" si="1"/>
        <v>0.35862870110222606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367079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367079</v>
      </c>
      <c r="O24" s="47">
        <f t="shared" si="1"/>
        <v>9.9167657229306254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40787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40787</v>
      </c>
      <c r="O25" s="47">
        <f t="shared" si="1"/>
        <v>1.1018748649232764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4427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4427</v>
      </c>
      <c r="O26" s="47">
        <f t="shared" si="1"/>
        <v>0.11959693105684029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SUM(D28:D43)</f>
        <v>3718784</v>
      </c>
      <c r="E27" s="32">
        <f t="shared" si="5"/>
        <v>804478</v>
      </c>
      <c r="F27" s="32">
        <f t="shared" si="5"/>
        <v>0</v>
      </c>
      <c r="G27" s="32">
        <f t="shared" si="5"/>
        <v>2128791</v>
      </c>
      <c r="H27" s="32">
        <f t="shared" si="5"/>
        <v>0</v>
      </c>
      <c r="I27" s="32">
        <f t="shared" si="5"/>
        <v>1882115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8534168</v>
      </c>
      <c r="O27" s="45">
        <f t="shared" si="1"/>
        <v>230.55349038253729</v>
      </c>
      <c r="P27" s="10"/>
    </row>
    <row r="28" spans="1:16">
      <c r="A28" s="12"/>
      <c r="B28" s="25">
        <v>331.2</v>
      </c>
      <c r="C28" s="20" t="s">
        <v>29</v>
      </c>
      <c r="D28" s="46">
        <v>232697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232697</v>
      </c>
      <c r="O28" s="47">
        <f t="shared" si="1"/>
        <v>6.2863896693321806</v>
      </c>
      <c r="P28" s="9"/>
    </row>
    <row r="29" spans="1:16">
      <c r="A29" s="12"/>
      <c r="B29" s="25">
        <v>331.62</v>
      </c>
      <c r="C29" s="20" t="s">
        <v>33</v>
      </c>
      <c r="D29" s="46">
        <v>0</v>
      </c>
      <c r="E29" s="46">
        <v>303642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303642</v>
      </c>
      <c r="O29" s="47">
        <f t="shared" si="1"/>
        <v>8.2029933001945103</v>
      </c>
      <c r="P29" s="9"/>
    </row>
    <row r="30" spans="1:16">
      <c r="A30" s="12"/>
      <c r="B30" s="25">
        <v>334.2</v>
      </c>
      <c r="C30" s="20" t="s">
        <v>31</v>
      </c>
      <c r="D30" s="46">
        <v>9560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9560</v>
      </c>
      <c r="O30" s="47">
        <f t="shared" si="1"/>
        <v>0.25826669548303438</v>
      </c>
      <c r="P30" s="9"/>
    </row>
    <row r="31" spans="1:16">
      <c r="A31" s="12"/>
      <c r="B31" s="25">
        <v>334.41</v>
      </c>
      <c r="C31" s="20" t="s">
        <v>35</v>
      </c>
      <c r="D31" s="46">
        <v>0</v>
      </c>
      <c r="E31" s="46">
        <v>24856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24856</v>
      </c>
      <c r="O31" s="47">
        <f t="shared" si="1"/>
        <v>0.67149340825588932</v>
      </c>
      <c r="P31" s="9"/>
    </row>
    <row r="32" spans="1:16">
      <c r="A32" s="12"/>
      <c r="B32" s="25">
        <v>334.49</v>
      </c>
      <c r="C32" s="20" t="s">
        <v>99</v>
      </c>
      <c r="D32" s="46">
        <v>0</v>
      </c>
      <c r="E32" s="46">
        <v>0</v>
      </c>
      <c r="F32" s="46">
        <v>0</v>
      </c>
      <c r="G32" s="46">
        <v>2128791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2128791</v>
      </c>
      <c r="O32" s="47">
        <f t="shared" si="1"/>
        <v>57.510022692889564</v>
      </c>
      <c r="P32" s="9"/>
    </row>
    <row r="33" spans="1:16">
      <c r="A33" s="12"/>
      <c r="B33" s="25">
        <v>334.69</v>
      </c>
      <c r="C33" s="20" t="s">
        <v>36</v>
      </c>
      <c r="D33" s="46">
        <v>0</v>
      </c>
      <c r="E33" s="46">
        <v>146005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146005</v>
      </c>
      <c r="O33" s="47">
        <f t="shared" si="1"/>
        <v>3.9443754052301707</v>
      </c>
      <c r="P33" s="9"/>
    </row>
    <row r="34" spans="1:16">
      <c r="A34" s="12"/>
      <c r="B34" s="25">
        <v>335.12</v>
      </c>
      <c r="C34" s="20" t="s">
        <v>126</v>
      </c>
      <c r="D34" s="46">
        <v>1077716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1077716</v>
      </c>
      <c r="O34" s="47">
        <f t="shared" si="1"/>
        <v>29.114869245731576</v>
      </c>
      <c r="P34" s="9"/>
    </row>
    <row r="35" spans="1:16">
      <c r="A35" s="12"/>
      <c r="B35" s="25">
        <v>335.14</v>
      </c>
      <c r="C35" s="20" t="s">
        <v>127</v>
      </c>
      <c r="D35" s="46">
        <v>126604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126604</v>
      </c>
      <c r="O35" s="47">
        <f t="shared" si="1"/>
        <v>3.4202507023989628</v>
      </c>
      <c r="P35" s="9"/>
    </row>
    <row r="36" spans="1:16">
      <c r="A36" s="12"/>
      <c r="B36" s="25">
        <v>335.15</v>
      </c>
      <c r="C36" s="20" t="s">
        <v>128</v>
      </c>
      <c r="D36" s="46">
        <v>37983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37983</v>
      </c>
      <c r="O36" s="47">
        <f t="shared" si="1"/>
        <v>1.0261238383401772</v>
      </c>
      <c r="P36" s="9"/>
    </row>
    <row r="37" spans="1:16">
      <c r="A37" s="12"/>
      <c r="B37" s="25">
        <v>335.18</v>
      </c>
      <c r="C37" s="20" t="s">
        <v>129</v>
      </c>
      <c r="D37" s="46">
        <v>1978862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1978862</v>
      </c>
      <c r="O37" s="47">
        <f t="shared" ref="O37:O68" si="7">(N37/O$82)</f>
        <v>53.459639074994598</v>
      </c>
      <c r="P37" s="9"/>
    </row>
    <row r="38" spans="1:16">
      <c r="A38" s="12"/>
      <c r="B38" s="25">
        <v>335.29</v>
      </c>
      <c r="C38" s="20" t="s">
        <v>42</v>
      </c>
      <c r="D38" s="46">
        <v>14520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14520</v>
      </c>
      <c r="O38" s="47">
        <f t="shared" si="7"/>
        <v>0.3922628052733953</v>
      </c>
      <c r="P38" s="9"/>
    </row>
    <row r="39" spans="1:16">
      <c r="A39" s="12"/>
      <c r="B39" s="25">
        <v>335.49</v>
      </c>
      <c r="C39" s="20" t="s">
        <v>43</v>
      </c>
      <c r="D39" s="46">
        <v>21916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21916</v>
      </c>
      <c r="O39" s="47">
        <f t="shared" si="7"/>
        <v>0.59206829479144152</v>
      </c>
      <c r="P39" s="9"/>
    </row>
    <row r="40" spans="1:16">
      <c r="A40" s="12"/>
      <c r="B40" s="25">
        <v>337.2</v>
      </c>
      <c r="C40" s="20" t="s">
        <v>44</v>
      </c>
      <c r="D40" s="46">
        <v>199586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199586</v>
      </c>
      <c r="O40" s="47">
        <f t="shared" si="7"/>
        <v>5.3918845904473738</v>
      </c>
      <c r="P40" s="9"/>
    </row>
    <row r="41" spans="1:16">
      <c r="A41" s="12"/>
      <c r="B41" s="25">
        <v>337.3</v>
      </c>
      <c r="C41" s="20" t="s">
        <v>101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81633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81633</v>
      </c>
      <c r="O41" s="47">
        <f t="shared" si="7"/>
        <v>2.2053436351847848</v>
      </c>
      <c r="P41" s="9"/>
    </row>
    <row r="42" spans="1:16">
      <c r="A42" s="12"/>
      <c r="B42" s="25">
        <v>337.9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1800482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1800482</v>
      </c>
      <c r="O42" s="47">
        <f t="shared" si="7"/>
        <v>48.640641884590444</v>
      </c>
      <c r="P42" s="9"/>
    </row>
    <row r="43" spans="1:16">
      <c r="A43" s="12"/>
      <c r="B43" s="25">
        <v>338</v>
      </c>
      <c r="C43" s="20" t="s">
        <v>46</v>
      </c>
      <c r="D43" s="46">
        <v>19340</v>
      </c>
      <c r="E43" s="46">
        <v>329975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349315</v>
      </c>
      <c r="O43" s="47">
        <f t="shared" si="7"/>
        <v>9.4368651393991794</v>
      </c>
      <c r="P43" s="9"/>
    </row>
    <row r="44" spans="1:16" ht="15.75">
      <c r="A44" s="29" t="s">
        <v>51</v>
      </c>
      <c r="B44" s="30"/>
      <c r="C44" s="31"/>
      <c r="D44" s="32">
        <f t="shared" ref="D44:M44" si="8">SUM(D45:D59)</f>
        <v>2725316</v>
      </c>
      <c r="E44" s="32">
        <f t="shared" si="8"/>
        <v>307962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34870811</v>
      </c>
      <c r="J44" s="32">
        <f t="shared" si="8"/>
        <v>11693271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49597360</v>
      </c>
      <c r="O44" s="45">
        <f t="shared" si="7"/>
        <v>1339.8897773935596</v>
      </c>
      <c r="P44" s="10"/>
    </row>
    <row r="45" spans="1:16">
      <c r="A45" s="12"/>
      <c r="B45" s="25">
        <v>341.2</v>
      </c>
      <c r="C45" s="20" t="s">
        <v>130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11693271</v>
      </c>
      <c r="K45" s="46">
        <v>0</v>
      </c>
      <c r="L45" s="46">
        <v>0</v>
      </c>
      <c r="M45" s="46">
        <v>0</v>
      </c>
      <c r="N45" s="46">
        <f t="shared" ref="N45:N59" si="9">SUM(D45:M45)</f>
        <v>11693271</v>
      </c>
      <c r="O45" s="47">
        <f t="shared" si="7"/>
        <v>315.89774692025071</v>
      </c>
      <c r="P45" s="9"/>
    </row>
    <row r="46" spans="1:16">
      <c r="A46" s="12"/>
      <c r="B46" s="25">
        <v>341.9</v>
      </c>
      <c r="C46" s="20" t="s">
        <v>131</v>
      </c>
      <c r="D46" s="46">
        <v>28350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28350</v>
      </c>
      <c r="O46" s="47">
        <f t="shared" si="7"/>
        <v>0.76588502269288961</v>
      </c>
      <c r="P46" s="9"/>
    </row>
    <row r="47" spans="1:16">
      <c r="A47" s="12"/>
      <c r="B47" s="25">
        <v>342.5</v>
      </c>
      <c r="C47" s="20" t="s">
        <v>57</v>
      </c>
      <c r="D47" s="46">
        <v>19867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19867</v>
      </c>
      <c r="O47" s="47">
        <f t="shared" si="7"/>
        <v>0.53671385346877021</v>
      </c>
      <c r="P47" s="9"/>
    </row>
    <row r="48" spans="1:16">
      <c r="A48" s="12"/>
      <c r="B48" s="25">
        <v>343.4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5276562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5276562</v>
      </c>
      <c r="O48" s="47">
        <f t="shared" si="7"/>
        <v>142.54814134428355</v>
      </c>
      <c r="P48" s="9"/>
    </row>
    <row r="49" spans="1:16">
      <c r="A49" s="12"/>
      <c r="B49" s="25">
        <v>343.6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27005339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27005339</v>
      </c>
      <c r="O49" s="47">
        <f t="shared" si="7"/>
        <v>729.55854225199914</v>
      </c>
      <c r="P49" s="9"/>
    </row>
    <row r="50" spans="1:16">
      <c r="A50" s="12"/>
      <c r="B50" s="25">
        <v>343.7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1773959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1773959</v>
      </c>
      <c r="O50" s="47">
        <f t="shared" si="7"/>
        <v>47.924113896693321</v>
      </c>
      <c r="P50" s="9"/>
    </row>
    <row r="51" spans="1:16">
      <c r="A51" s="12"/>
      <c r="B51" s="25">
        <v>343.8</v>
      </c>
      <c r="C51" s="20" t="s">
        <v>62</v>
      </c>
      <c r="D51" s="46">
        <v>0</v>
      </c>
      <c r="E51" s="46">
        <v>289963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289963</v>
      </c>
      <c r="O51" s="47">
        <f t="shared" si="7"/>
        <v>7.8334503998271021</v>
      </c>
      <c r="P51" s="9"/>
    </row>
    <row r="52" spans="1:16">
      <c r="A52" s="12"/>
      <c r="B52" s="25">
        <v>343.9</v>
      </c>
      <c r="C52" s="20" t="s">
        <v>103</v>
      </c>
      <c r="D52" s="46">
        <v>29696</v>
      </c>
      <c r="E52" s="46">
        <v>0</v>
      </c>
      <c r="F52" s="46">
        <v>0</v>
      </c>
      <c r="G52" s="46">
        <v>0</v>
      </c>
      <c r="H52" s="46">
        <v>0</v>
      </c>
      <c r="I52" s="46">
        <v>131634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161330</v>
      </c>
      <c r="O52" s="47">
        <f t="shared" si="7"/>
        <v>4.3583855629997839</v>
      </c>
      <c r="P52" s="9"/>
    </row>
    <row r="53" spans="1:16">
      <c r="A53" s="12"/>
      <c r="B53" s="25">
        <v>344.9</v>
      </c>
      <c r="C53" s="20" t="s">
        <v>132</v>
      </c>
      <c r="D53" s="46">
        <v>252928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252928</v>
      </c>
      <c r="O53" s="47">
        <f t="shared" si="7"/>
        <v>6.8329371082775019</v>
      </c>
      <c r="P53" s="9"/>
    </row>
    <row r="54" spans="1:16">
      <c r="A54" s="12"/>
      <c r="B54" s="25">
        <v>347.1</v>
      </c>
      <c r="C54" s="20" t="s">
        <v>63</v>
      </c>
      <c r="D54" s="46">
        <v>0</v>
      </c>
      <c r="E54" s="46">
        <v>17999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17999</v>
      </c>
      <c r="O54" s="47">
        <f t="shared" si="7"/>
        <v>0.48624918953965851</v>
      </c>
      <c r="P54" s="9"/>
    </row>
    <row r="55" spans="1:16">
      <c r="A55" s="12"/>
      <c r="B55" s="25">
        <v>347.2</v>
      </c>
      <c r="C55" s="20" t="s">
        <v>64</v>
      </c>
      <c r="D55" s="46">
        <v>419356</v>
      </c>
      <c r="E55" s="46">
        <v>0</v>
      </c>
      <c r="F55" s="46">
        <v>0</v>
      </c>
      <c r="G55" s="46">
        <v>0</v>
      </c>
      <c r="H55" s="46">
        <v>0</v>
      </c>
      <c r="I55" s="46">
        <v>683317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1102673</v>
      </c>
      <c r="O55" s="47">
        <f t="shared" si="7"/>
        <v>29.789091203803761</v>
      </c>
      <c r="P55" s="9"/>
    </row>
    <row r="56" spans="1:16">
      <c r="A56" s="12"/>
      <c r="B56" s="25">
        <v>347.3</v>
      </c>
      <c r="C56" s="20" t="s">
        <v>65</v>
      </c>
      <c r="D56" s="46">
        <v>29209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29209</v>
      </c>
      <c r="O56" s="47">
        <f t="shared" si="7"/>
        <v>0.78909120380376052</v>
      </c>
      <c r="P56" s="9"/>
    </row>
    <row r="57" spans="1:16">
      <c r="A57" s="12"/>
      <c r="B57" s="25">
        <v>347.4</v>
      </c>
      <c r="C57" s="20" t="s">
        <v>66</v>
      </c>
      <c r="D57" s="46">
        <v>17183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17183</v>
      </c>
      <c r="O57" s="47">
        <f t="shared" si="7"/>
        <v>0.46420466825156687</v>
      </c>
      <c r="P57" s="9"/>
    </row>
    <row r="58" spans="1:16">
      <c r="A58" s="12"/>
      <c r="B58" s="25">
        <v>347.5</v>
      </c>
      <c r="C58" s="20" t="s">
        <v>67</v>
      </c>
      <c r="D58" s="46">
        <v>16301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16301</v>
      </c>
      <c r="O58" s="47">
        <f t="shared" si="7"/>
        <v>0.44037713421223257</v>
      </c>
      <c r="P58" s="9"/>
    </row>
    <row r="59" spans="1:16">
      <c r="A59" s="12"/>
      <c r="B59" s="25">
        <v>349</v>
      </c>
      <c r="C59" s="20" t="s">
        <v>1</v>
      </c>
      <c r="D59" s="46">
        <v>1912426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1912426</v>
      </c>
      <c r="O59" s="47">
        <f t="shared" si="7"/>
        <v>51.6648476334558</v>
      </c>
      <c r="P59" s="9"/>
    </row>
    <row r="60" spans="1:16" ht="15.75">
      <c r="A60" s="29" t="s">
        <v>52</v>
      </c>
      <c r="B60" s="30"/>
      <c r="C60" s="31"/>
      <c r="D60" s="32">
        <f t="shared" ref="D60:M60" si="10">SUM(D61:D64)</f>
        <v>245985</v>
      </c>
      <c r="E60" s="32">
        <f t="shared" si="10"/>
        <v>132181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6" si="11">SUM(D60:M60)</f>
        <v>378166</v>
      </c>
      <c r="O60" s="45">
        <f t="shared" si="7"/>
        <v>10.216284849794683</v>
      </c>
      <c r="P60" s="10"/>
    </row>
    <row r="61" spans="1:16">
      <c r="A61" s="13"/>
      <c r="B61" s="39">
        <v>351.5</v>
      </c>
      <c r="C61" s="21" t="s">
        <v>70</v>
      </c>
      <c r="D61" s="46">
        <v>15071</v>
      </c>
      <c r="E61" s="46">
        <v>98907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113978</v>
      </c>
      <c r="O61" s="47">
        <f t="shared" si="7"/>
        <v>3.0791549600172896</v>
      </c>
      <c r="P61" s="9"/>
    </row>
    <row r="62" spans="1:16">
      <c r="A62" s="13"/>
      <c r="B62" s="39">
        <v>352</v>
      </c>
      <c r="C62" s="21" t="s">
        <v>71</v>
      </c>
      <c r="D62" s="46">
        <v>0</v>
      </c>
      <c r="E62" s="46">
        <v>29321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29321</v>
      </c>
      <c r="O62" s="47">
        <f t="shared" si="7"/>
        <v>0.79211692241192999</v>
      </c>
      <c r="P62" s="9"/>
    </row>
    <row r="63" spans="1:16">
      <c r="A63" s="13"/>
      <c r="B63" s="39">
        <v>354</v>
      </c>
      <c r="C63" s="21" t="s">
        <v>72</v>
      </c>
      <c r="D63" s="46">
        <v>230914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230914</v>
      </c>
      <c r="O63" s="47">
        <f t="shared" si="7"/>
        <v>6.2382213097039116</v>
      </c>
      <c r="P63" s="9"/>
    </row>
    <row r="64" spans="1:16">
      <c r="A64" s="13"/>
      <c r="B64" s="39">
        <v>358.2</v>
      </c>
      <c r="C64" s="21" t="s">
        <v>133</v>
      </c>
      <c r="D64" s="46">
        <v>0</v>
      </c>
      <c r="E64" s="46">
        <v>3953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3953</v>
      </c>
      <c r="O64" s="47">
        <f t="shared" si="7"/>
        <v>0.10679165766155176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SUM(D66:D73)</f>
        <v>665814</v>
      </c>
      <c r="E65" s="32">
        <f t="shared" si="12"/>
        <v>888926</v>
      </c>
      <c r="F65" s="32">
        <f t="shared" si="12"/>
        <v>36</v>
      </c>
      <c r="G65" s="32">
        <f t="shared" si="12"/>
        <v>10274</v>
      </c>
      <c r="H65" s="32">
        <f t="shared" si="12"/>
        <v>0</v>
      </c>
      <c r="I65" s="32">
        <f t="shared" si="12"/>
        <v>5374738</v>
      </c>
      <c r="J65" s="32">
        <f t="shared" si="12"/>
        <v>70518</v>
      </c>
      <c r="K65" s="32">
        <f t="shared" si="12"/>
        <v>19718087</v>
      </c>
      <c r="L65" s="32">
        <f t="shared" si="12"/>
        <v>0</v>
      </c>
      <c r="M65" s="32">
        <f t="shared" si="12"/>
        <v>0</v>
      </c>
      <c r="N65" s="32">
        <f t="shared" si="11"/>
        <v>26728393</v>
      </c>
      <c r="O65" s="45">
        <f t="shared" si="7"/>
        <v>722.07675059433757</v>
      </c>
      <c r="P65" s="10"/>
    </row>
    <row r="66" spans="1:119">
      <c r="A66" s="12"/>
      <c r="B66" s="25">
        <v>361.1</v>
      </c>
      <c r="C66" s="20" t="s">
        <v>73</v>
      </c>
      <c r="D66" s="46">
        <v>9314</v>
      </c>
      <c r="E66" s="46">
        <v>2300</v>
      </c>
      <c r="F66" s="46">
        <v>0</v>
      </c>
      <c r="G66" s="46">
        <v>14874</v>
      </c>
      <c r="H66" s="46">
        <v>0</v>
      </c>
      <c r="I66" s="46">
        <v>66069</v>
      </c>
      <c r="J66" s="46">
        <v>6358</v>
      </c>
      <c r="K66" s="46">
        <v>2476926</v>
      </c>
      <c r="L66" s="46">
        <v>0</v>
      </c>
      <c r="M66" s="46">
        <v>0</v>
      </c>
      <c r="N66" s="46">
        <f t="shared" si="11"/>
        <v>2575841</v>
      </c>
      <c r="O66" s="47">
        <f t="shared" si="7"/>
        <v>69.587232548087314</v>
      </c>
      <c r="P66" s="9"/>
    </row>
    <row r="67" spans="1:119">
      <c r="A67" s="12"/>
      <c r="B67" s="25">
        <v>361.3</v>
      </c>
      <c r="C67" s="20" t="s">
        <v>74</v>
      </c>
      <c r="D67" s="46">
        <v>-13489</v>
      </c>
      <c r="E67" s="46">
        <v>-1274</v>
      </c>
      <c r="F67" s="46">
        <v>0</v>
      </c>
      <c r="G67" s="46">
        <v>-4600</v>
      </c>
      <c r="H67" s="46">
        <v>0</v>
      </c>
      <c r="I67" s="46">
        <v>-47061</v>
      </c>
      <c r="J67" s="46">
        <v>-14687</v>
      </c>
      <c r="K67" s="46">
        <v>8528563</v>
      </c>
      <c r="L67" s="46">
        <v>0</v>
      </c>
      <c r="M67" s="46">
        <v>0</v>
      </c>
      <c r="N67" s="46">
        <f t="shared" ref="N67:N73" si="13">SUM(D67:M67)</f>
        <v>8447452</v>
      </c>
      <c r="O67" s="47">
        <f t="shared" si="7"/>
        <v>228.21082775016208</v>
      </c>
      <c r="P67" s="9"/>
    </row>
    <row r="68" spans="1:119">
      <c r="A68" s="12"/>
      <c r="B68" s="25">
        <v>362</v>
      </c>
      <c r="C68" s="20" t="s">
        <v>75</v>
      </c>
      <c r="D68" s="46">
        <v>168055</v>
      </c>
      <c r="E68" s="46">
        <v>858848</v>
      </c>
      <c r="F68" s="46">
        <v>0</v>
      </c>
      <c r="G68" s="46">
        <v>0</v>
      </c>
      <c r="H68" s="46">
        <v>0</v>
      </c>
      <c r="I68" s="46">
        <v>24311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1051214</v>
      </c>
      <c r="O68" s="47">
        <f t="shared" si="7"/>
        <v>28.398908580073481</v>
      </c>
      <c r="P68" s="9"/>
    </row>
    <row r="69" spans="1:119">
      <c r="A69" s="12"/>
      <c r="B69" s="25">
        <v>364</v>
      </c>
      <c r="C69" s="20" t="s">
        <v>134</v>
      </c>
      <c r="D69" s="46">
        <v>40998</v>
      </c>
      <c r="E69" s="46">
        <v>310</v>
      </c>
      <c r="F69" s="46">
        <v>0</v>
      </c>
      <c r="G69" s="46">
        <v>0</v>
      </c>
      <c r="H69" s="46">
        <v>0</v>
      </c>
      <c r="I69" s="46">
        <v>4871675</v>
      </c>
      <c r="J69" s="46">
        <v>-8471</v>
      </c>
      <c r="K69" s="46">
        <v>0</v>
      </c>
      <c r="L69" s="46">
        <v>0</v>
      </c>
      <c r="M69" s="46">
        <v>0</v>
      </c>
      <c r="N69" s="46">
        <f t="shared" si="13"/>
        <v>4904512</v>
      </c>
      <c r="O69" s="47">
        <f t="shared" ref="O69:O80" si="14">(N69/O$82)</f>
        <v>132.49708234277068</v>
      </c>
      <c r="P69" s="9"/>
    </row>
    <row r="70" spans="1:119">
      <c r="A70" s="12"/>
      <c r="B70" s="25">
        <v>365</v>
      </c>
      <c r="C70" s="20" t="s">
        <v>135</v>
      </c>
      <c r="D70" s="46">
        <v>6077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152</v>
      </c>
      <c r="K70" s="46">
        <v>0</v>
      </c>
      <c r="L70" s="46">
        <v>0</v>
      </c>
      <c r="M70" s="46">
        <v>0</v>
      </c>
      <c r="N70" s="46">
        <f t="shared" si="13"/>
        <v>6229</v>
      </c>
      <c r="O70" s="47">
        <f t="shared" si="14"/>
        <v>0.16827858223470932</v>
      </c>
      <c r="P70" s="9"/>
    </row>
    <row r="71" spans="1:119">
      <c r="A71" s="12"/>
      <c r="B71" s="25">
        <v>366</v>
      </c>
      <c r="C71" s="20" t="s">
        <v>77</v>
      </c>
      <c r="D71" s="46">
        <v>15074</v>
      </c>
      <c r="E71" s="46">
        <v>635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15709</v>
      </c>
      <c r="O71" s="47">
        <f t="shared" si="14"/>
        <v>0.42438405014047981</v>
      </c>
      <c r="P71" s="9"/>
    </row>
    <row r="72" spans="1:119">
      <c r="A72" s="12"/>
      <c r="B72" s="25">
        <v>368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8712598</v>
      </c>
      <c r="L72" s="46">
        <v>0</v>
      </c>
      <c r="M72" s="46">
        <v>0</v>
      </c>
      <c r="N72" s="46">
        <f t="shared" si="13"/>
        <v>8712598</v>
      </c>
      <c r="O72" s="47">
        <f t="shared" si="14"/>
        <v>235.37383834017723</v>
      </c>
      <c r="P72" s="9"/>
    </row>
    <row r="73" spans="1:119">
      <c r="A73" s="12"/>
      <c r="B73" s="25">
        <v>369.9</v>
      </c>
      <c r="C73" s="20" t="s">
        <v>79</v>
      </c>
      <c r="D73" s="46">
        <v>439785</v>
      </c>
      <c r="E73" s="46">
        <v>28107</v>
      </c>
      <c r="F73" s="46">
        <v>36</v>
      </c>
      <c r="G73" s="46">
        <v>0</v>
      </c>
      <c r="H73" s="46">
        <v>0</v>
      </c>
      <c r="I73" s="46">
        <v>459744</v>
      </c>
      <c r="J73" s="46">
        <v>87166</v>
      </c>
      <c r="K73" s="46">
        <v>0</v>
      </c>
      <c r="L73" s="46">
        <v>0</v>
      </c>
      <c r="M73" s="46">
        <v>0</v>
      </c>
      <c r="N73" s="46">
        <f t="shared" si="13"/>
        <v>1014838</v>
      </c>
      <c r="O73" s="47">
        <f t="shared" si="14"/>
        <v>27.416198400691592</v>
      </c>
      <c r="P73" s="9"/>
    </row>
    <row r="74" spans="1:119" ht="15.75">
      <c r="A74" s="29" t="s">
        <v>53</v>
      </c>
      <c r="B74" s="30"/>
      <c r="C74" s="31"/>
      <c r="D74" s="32">
        <f t="shared" ref="D74:M74" si="15">SUM(D75:D79)</f>
        <v>9453573</v>
      </c>
      <c r="E74" s="32">
        <f t="shared" si="15"/>
        <v>2525116</v>
      </c>
      <c r="F74" s="32">
        <f t="shared" si="15"/>
        <v>2586078</v>
      </c>
      <c r="G74" s="32">
        <f t="shared" si="15"/>
        <v>1580761</v>
      </c>
      <c r="H74" s="32">
        <f t="shared" si="15"/>
        <v>0</v>
      </c>
      <c r="I74" s="32">
        <f t="shared" si="15"/>
        <v>916021</v>
      </c>
      <c r="J74" s="32">
        <f t="shared" si="15"/>
        <v>20933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ref="N74:N80" si="16">SUM(D74:M74)</f>
        <v>17082482</v>
      </c>
      <c r="O74" s="45">
        <f t="shared" si="14"/>
        <v>461.48913983142427</v>
      </c>
      <c r="P74" s="9"/>
    </row>
    <row r="75" spans="1:119">
      <c r="A75" s="12"/>
      <c r="B75" s="25">
        <v>381</v>
      </c>
      <c r="C75" s="20" t="s">
        <v>80</v>
      </c>
      <c r="D75" s="46">
        <v>2484861</v>
      </c>
      <c r="E75" s="46">
        <v>2525116</v>
      </c>
      <c r="F75" s="46">
        <v>2586078</v>
      </c>
      <c r="G75" s="46">
        <v>1576004</v>
      </c>
      <c r="H75" s="46">
        <v>0</v>
      </c>
      <c r="I75" s="46">
        <v>641179</v>
      </c>
      <c r="J75" s="46">
        <v>20800</v>
      </c>
      <c r="K75" s="46">
        <v>0</v>
      </c>
      <c r="L75" s="46">
        <v>0</v>
      </c>
      <c r="M75" s="46">
        <v>0</v>
      </c>
      <c r="N75" s="46">
        <f t="shared" si="16"/>
        <v>9834038</v>
      </c>
      <c r="O75" s="47">
        <f t="shared" si="14"/>
        <v>265.6699265182624</v>
      </c>
      <c r="P75" s="9"/>
    </row>
    <row r="76" spans="1:119">
      <c r="A76" s="12"/>
      <c r="B76" s="25">
        <v>382</v>
      </c>
      <c r="C76" s="20" t="s">
        <v>106</v>
      </c>
      <c r="D76" s="46">
        <v>6968712</v>
      </c>
      <c r="E76" s="46">
        <v>0</v>
      </c>
      <c r="F76" s="46">
        <v>0</v>
      </c>
      <c r="G76" s="46">
        <v>4757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6973469</v>
      </c>
      <c r="O76" s="47">
        <f t="shared" si="14"/>
        <v>188.39066889993515</v>
      </c>
      <c r="P76" s="9"/>
    </row>
    <row r="77" spans="1:119">
      <c r="A77" s="12"/>
      <c r="B77" s="25">
        <v>389.4</v>
      </c>
      <c r="C77" s="20" t="s">
        <v>140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4901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4901</v>
      </c>
      <c r="O77" s="47">
        <f t="shared" si="14"/>
        <v>0.1324022044521288</v>
      </c>
      <c r="P77" s="9"/>
    </row>
    <row r="78" spans="1:119">
      <c r="A78" s="12"/>
      <c r="B78" s="25">
        <v>389.8</v>
      </c>
      <c r="C78" s="20" t="s">
        <v>136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269941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269941</v>
      </c>
      <c r="O78" s="47">
        <f t="shared" si="14"/>
        <v>7.2925491679273824</v>
      </c>
      <c r="P78" s="9"/>
    </row>
    <row r="79" spans="1:119" ht="15.75" thickBot="1">
      <c r="A79" s="12"/>
      <c r="B79" s="25">
        <v>389.9</v>
      </c>
      <c r="C79" s="20" t="s">
        <v>137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133</v>
      </c>
      <c r="K79" s="46">
        <v>0</v>
      </c>
      <c r="L79" s="46">
        <v>0</v>
      </c>
      <c r="M79" s="46">
        <v>0</v>
      </c>
      <c r="N79" s="46">
        <f t="shared" si="16"/>
        <v>133</v>
      </c>
      <c r="O79" s="47">
        <f t="shared" si="14"/>
        <v>3.5930408472012103E-3</v>
      </c>
      <c r="P79" s="9"/>
    </row>
    <row r="80" spans="1:119" ht="16.5" thickBot="1">
      <c r="A80" s="14" t="s">
        <v>68</v>
      </c>
      <c r="B80" s="23"/>
      <c r="C80" s="22"/>
      <c r="D80" s="15">
        <f t="shared" ref="D80:M80" si="17">SUM(D5,D16,D27,D44,D60,D65,D74)</f>
        <v>36455368</v>
      </c>
      <c r="E80" s="15">
        <f t="shared" si="17"/>
        <v>7135735</v>
      </c>
      <c r="F80" s="15">
        <f t="shared" si="17"/>
        <v>2586114</v>
      </c>
      <c r="G80" s="15">
        <f t="shared" si="17"/>
        <v>3719826</v>
      </c>
      <c r="H80" s="15">
        <f t="shared" si="17"/>
        <v>0</v>
      </c>
      <c r="I80" s="15">
        <f t="shared" si="17"/>
        <v>43043685</v>
      </c>
      <c r="J80" s="15">
        <f t="shared" si="17"/>
        <v>11784722</v>
      </c>
      <c r="K80" s="15">
        <f t="shared" si="17"/>
        <v>19718087</v>
      </c>
      <c r="L80" s="15">
        <f t="shared" si="17"/>
        <v>0</v>
      </c>
      <c r="M80" s="15">
        <f t="shared" si="17"/>
        <v>0</v>
      </c>
      <c r="N80" s="15">
        <f t="shared" si="16"/>
        <v>124443537</v>
      </c>
      <c r="O80" s="38">
        <f t="shared" si="14"/>
        <v>3361.8850497082344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141</v>
      </c>
      <c r="M82" s="118"/>
      <c r="N82" s="118"/>
      <c r="O82" s="43">
        <v>37016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110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15811741</v>
      </c>
      <c r="E5" s="27">
        <f t="shared" si="0"/>
        <v>854150</v>
      </c>
      <c r="F5" s="27">
        <f t="shared" si="0"/>
        <v>20611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16686502</v>
      </c>
      <c r="O5" s="33">
        <f t="shared" ref="O5:O36" si="1">(N5/O$85)</f>
        <v>459.93665931642778</v>
      </c>
      <c r="P5" s="6"/>
    </row>
    <row r="6" spans="1:133">
      <c r="A6" s="12"/>
      <c r="B6" s="25">
        <v>311</v>
      </c>
      <c r="C6" s="20" t="s">
        <v>3</v>
      </c>
      <c r="D6" s="46">
        <v>7846495</v>
      </c>
      <c r="E6" s="46">
        <v>854150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8700645</v>
      </c>
      <c r="O6" s="47">
        <f t="shared" si="1"/>
        <v>239.81932194046306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20611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20611</v>
      </c>
      <c r="O7" s="47">
        <f t="shared" si="1"/>
        <v>0.568109151047409</v>
      </c>
      <c r="P7" s="9"/>
    </row>
    <row r="8" spans="1:133">
      <c r="A8" s="12"/>
      <c r="B8" s="25">
        <v>312.3</v>
      </c>
      <c r="C8" s="20" t="s">
        <v>12</v>
      </c>
      <c r="D8" s="46">
        <v>169037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169037</v>
      </c>
      <c r="O8" s="47">
        <f t="shared" si="1"/>
        <v>4.6592337375964723</v>
      </c>
      <c r="P8" s="9"/>
    </row>
    <row r="9" spans="1:133">
      <c r="A9" s="12"/>
      <c r="B9" s="25">
        <v>312.41000000000003</v>
      </c>
      <c r="C9" s="20" t="s">
        <v>14</v>
      </c>
      <c r="D9" s="46">
        <v>1301133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1301133</v>
      </c>
      <c r="O9" s="47">
        <f t="shared" si="1"/>
        <v>35.863643880926134</v>
      </c>
      <c r="P9" s="9"/>
    </row>
    <row r="10" spans="1:133">
      <c r="A10" s="12"/>
      <c r="B10" s="25">
        <v>312.51</v>
      </c>
      <c r="C10" s="20" t="s">
        <v>116</v>
      </c>
      <c r="D10" s="46">
        <v>325350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325350</v>
      </c>
      <c r="O10" s="47">
        <f t="shared" si="1"/>
        <v>8.9677508269018738</v>
      </c>
      <c r="P10" s="9"/>
    </row>
    <row r="11" spans="1:133">
      <c r="A11" s="12"/>
      <c r="B11" s="25">
        <v>312.52</v>
      </c>
      <c r="C11" s="20" t="s">
        <v>123</v>
      </c>
      <c r="D11" s="46">
        <v>287701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287701</v>
      </c>
      <c r="O11" s="47">
        <f t="shared" si="1"/>
        <v>7.9300165380374859</v>
      </c>
      <c r="P11" s="9"/>
    </row>
    <row r="12" spans="1:133">
      <c r="A12" s="12"/>
      <c r="B12" s="25">
        <v>314.10000000000002</v>
      </c>
      <c r="C12" s="20" t="s">
        <v>15</v>
      </c>
      <c r="D12" s="46">
        <v>3077286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3077286</v>
      </c>
      <c r="O12" s="47">
        <f t="shared" si="1"/>
        <v>84.82045203969129</v>
      </c>
      <c r="P12" s="9"/>
    </row>
    <row r="13" spans="1:133">
      <c r="A13" s="12"/>
      <c r="B13" s="25">
        <v>314.3</v>
      </c>
      <c r="C13" s="20" t="s">
        <v>16</v>
      </c>
      <c r="D13" s="46">
        <v>580606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580606</v>
      </c>
      <c r="O13" s="47">
        <f t="shared" si="1"/>
        <v>16.003472987872104</v>
      </c>
      <c r="P13" s="9"/>
    </row>
    <row r="14" spans="1:133">
      <c r="A14" s="12"/>
      <c r="B14" s="25">
        <v>314.89999999999998</v>
      </c>
      <c r="C14" s="20" t="s">
        <v>93</v>
      </c>
      <c r="D14" s="46">
        <v>52581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52581</v>
      </c>
      <c r="O14" s="47">
        <f t="shared" si="1"/>
        <v>1.449310915104741</v>
      </c>
      <c r="P14" s="9"/>
    </row>
    <row r="15" spans="1:133">
      <c r="A15" s="12"/>
      <c r="B15" s="25">
        <v>315</v>
      </c>
      <c r="C15" s="20" t="s">
        <v>124</v>
      </c>
      <c r="D15" s="46">
        <v>1934588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1934588</v>
      </c>
      <c r="O15" s="47">
        <f t="shared" si="1"/>
        <v>53.323814773980153</v>
      </c>
      <c r="P15" s="9"/>
    </row>
    <row r="16" spans="1:133">
      <c r="A16" s="12"/>
      <c r="B16" s="25">
        <v>316</v>
      </c>
      <c r="C16" s="20" t="s">
        <v>125</v>
      </c>
      <c r="D16" s="46">
        <v>236964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236964</v>
      </c>
      <c r="O16" s="47">
        <f t="shared" si="1"/>
        <v>6.5315325248070559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SUM(D18:D29)</f>
        <v>2967812</v>
      </c>
      <c r="E17" s="32">
        <f t="shared" si="3"/>
        <v>932584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21264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3921660</v>
      </c>
      <c r="O17" s="45">
        <f t="shared" si="1"/>
        <v>108.09426681367144</v>
      </c>
      <c r="P17" s="10"/>
    </row>
    <row r="18" spans="1:16">
      <c r="A18" s="12"/>
      <c r="B18" s="25">
        <v>322</v>
      </c>
      <c r="C18" s="20" t="s">
        <v>0</v>
      </c>
      <c r="D18" s="46">
        <v>25395</v>
      </c>
      <c r="E18" s="46">
        <v>495494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520889</v>
      </c>
      <c r="O18" s="47">
        <f t="shared" si="1"/>
        <v>14.357469680264609</v>
      </c>
      <c r="P18" s="9"/>
    </row>
    <row r="19" spans="1:16">
      <c r="A19" s="12"/>
      <c r="B19" s="25">
        <v>323.10000000000002</v>
      </c>
      <c r="C19" s="20" t="s">
        <v>21</v>
      </c>
      <c r="D19" s="46">
        <v>2847840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2847840</v>
      </c>
      <c r="O19" s="47">
        <f t="shared" si="1"/>
        <v>78.496141124586543</v>
      </c>
      <c r="P19" s="9"/>
    </row>
    <row r="20" spans="1:16">
      <c r="A20" s="12"/>
      <c r="B20" s="25">
        <v>323.39999999999998</v>
      </c>
      <c r="C20" s="20" t="s">
        <v>22</v>
      </c>
      <c r="D20" s="46">
        <v>94492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94492</v>
      </c>
      <c r="O20" s="47">
        <f t="shared" si="1"/>
        <v>2.6045203969128998</v>
      </c>
      <c r="P20" s="9"/>
    </row>
    <row r="21" spans="1:16">
      <c r="A21" s="12"/>
      <c r="B21" s="25">
        <v>323.7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21264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21264</v>
      </c>
      <c r="O21" s="47">
        <f t="shared" si="1"/>
        <v>0.58610804851157661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149185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149185</v>
      </c>
      <c r="O22" s="47">
        <f t="shared" si="1"/>
        <v>4.1120452039691289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16576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16576</v>
      </c>
      <c r="O23" s="47">
        <f t="shared" si="1"/>
        <v>0.45689084895259097</v>
      </c>
      <c r="P23" s="9"/>
    </row>
    <row r="24" spans="1:16">
      <c r="A24" s="12"/>
      <c r="B24" s="25">
        <v>324.31</v>
      </c>
      <c r="C24" s="20" t="s">
        <v>25</v>
      </c>
      <c r="D24" s="46">
        <v>0</v>
      </c>
      <c r="E24" s="46">
        <v>54791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54791</v>
      </c>
      <c r="O24" s="47">
        <f t="shared" si="1"/>
        <v>1.510226019845645</v>
      </c>
      <c r="P24" s="9"/>
    </row>
    <row r="25" spans="1:16">
      <c r="A25" s="12"/>
      <c r="B25" s="25">
        <v>324.32</v>
      </c>
      <c r="C25" s="20" t="s">
        <v>26</v>
      </c>
      <c r="D25" s="46">
        <v>0</v>
      </c>
      <c r="E25" s="46">
        <v>6088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6088</v>
      </c>
      <c r="O25" s="47">
        <f t="shared" si="1"/>
        <v>0.16780595369349505</v>
      </c>
      <c r="P25" s="9"/>
    </row>
    <row r="26" spans="1:16">
      <c r="A26" s="12"/>
      <c r="B26" s="25">
        <v>324.61</v>
      </c>
      <c r="C26" s="20" t="s">
        <v>27</v>
      </c>
      <c r="D26" s="46">
        <v>0</v>
      </c>
      <c r="E26" s="46">
        <v>187727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187727</v>
      </c>
      <c r="O26" s="47">
        <f t="shared" si="1"/>
        <v>5.1743936052921722</v>
      </c>
      <c r="P26" s="9"/>
    </row>
    <row r="27" spans="1:16">
      <c r="A27" s="12"/>
      <c r="B27" s="25">
        <v>324.62</v>
      </c>
      <c r="C27" s="20" t="s">
        <v>28</v>
      </c>
      <c r="D27" s="46">
        <v>0</v>
      </c>
      <c r="E27" s="46">
        <v>20859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20859</v>
      </c>
      <c r="O27" s="47">
        <f t="shared" si="1"/>
        <v>0.57494487320837928</v>
      </c>
      <c r="P27" s="9"/>
    </row>
    <row r="28" spans="1:16">
      <c r="A28" s="12"/>
      <c r="B28" s="25">
        <v>329</v>
      </c>
      <c r="C28" s="20" t="s">
        <v>96</v>
      </c>
      <c r="D28" s="46">
        <v>0</v>
      </c>
      <c r="E28" s="46">
        <v>1864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5">SUM(D28:M28)</f>
        <v>1864</v>
      </c>
      <c r="O28" s="47">
        <f t="shared" si="1"/>
        <v>5.1378169790518194E-2</v>
      </c>
      <c r="P28" s="9"/>
    </row>
    <row r="29" spans="1:16">
      <c r="A29" s="12"/>
      <c r="B29" s="25">
        <v>367</v>
      </c>
      <c r="C29" s="20" t="s">
        <v>97</v>
      </c>
      <c r="D29" s="46">
        <v>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85</v>
      </c>
      <c r="O29" s="47">
        <f t="shared" si="1"/>
        <v>2.342888643880926E-3</v>
      </c>
      <c r="P29" s="9"/>
    </row>
    <row r="30" spans="1:16" ht="15.75">
      <c r="A30" s="29" t="s">
        <v>30</v>
      </c>
      <c r="B30" s="30"/>
      <c r="C30" s="31"/>
      <c r="D30" s="32">
        <f t="shared" ref="D30:M30" si="6">SUM(D31:D47)</f>
        <v>3246633</v>
      </c>
      <c r="E30" s="32">
        <f t="shared" si="6"/>
        <v>877397</v>
      </c>
      <c r="F30" s="32">
        <f t="shared" si="6"/>
        <v>0</v>
      </c>
      <c r="G30" s="32">
        <f t="shared" si="6"/>
        <v>775787</v>
      </c>
      <c r="H30" s="32">
        <f t="shared" si="6"/>
        <v>0</v>
      </c>
      <c r="I30" s="32">
        <f t="shared" si="6"/>
        <v>550727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5450544</v>
      </c>
      <c r="O30" s="45">
        <f t="shared" si="1"/>
        <v>150.23550165380374</v>
      </c>
      <c r="P30" s="10"/>
    </row>
    <row r="31" spans="1:16">
      <c r="A31" s="12"/>
      <c r="B31" s="25">
        <v>331.2</v>
      </c>
      <c r="C31" s="20" t="s">
        <v>29</v>
      </c>
      <c r="D31" s="46">
        <v>89998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89998</v>
      </c>
      <c r="O31" s="47">
        <f t="shared" si="1"/>
        <v>2.4806504961411244</v>
      </c>
      <c r="P31" s="9"/>
    </row>
    <row r="32" spans="1:16">
      <c r="A32" s="12"/>
      <c r="B32" s="25">
        <v>331.39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521028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521028</v>
      </c>
      <c r="O32" s="47">
        <f t="shared" si="1"/>
        <v>14.361300992282249</v>
      </c>
      <c r="P32" s="9"/>
    </row>
    <row r="33" spans="1:16">
      <c r="A33" s="12"/>
      <c r="B33" s="25">
        <v>331.62</v>
      </c>
      <c r="C33" s="20" t="s">
        <v>33</v>
      </c>
      <c r="D33" s="46">
        <v>0</v>
      </c>
      <c r="E33" s="46">
        <v>355088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355088</v>
      </c>
      <c r="O33" s="47">
        <f t="shared" si="1"/>
        <v>9.7874310915104736</v>
      </c>
      <c r="P33" s="9"/>
    </row>
    <row r="34" spans="1:16">
      <c r="A34" s="12"/>
      <c r="B34" s="25">
        <v>334.2</v>
      </c>
      <c r="C34" s="20" t="s">
        <v>31</v>
      </c>
      <c r="D34" s="46">
        <v>8760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8760</v>
      </c>
      <c r="O34" s="47">
        <f t="shared" si="1"/>
        <v>0.2414553472987872</v>
      </c>
      <c r="P34" s="9"/>
    </row>
    <row r="35" spans="1:16">
      <c r="A35" s="12"/>
      <c r="B35" s="25">
        <v>334.41</v>
      </c>
      <c r="C35" s="20" t="s">
        <v>35</v>
      </c>
      <c r="D35" s="46">
        <v>0</v>
      </c>
      <c r="E35" s="46">
        <v>177089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177089</v>
      </c>
      <c r="O35" s="47">
        <f t="shared" si="1"/>
        <v>4.8811742006615217</v>
      </c>
      <c r="P35" s="9"/>
    </row>
    <row r="36" spans="1:16">
      <c r="A36" s="12"/>
      <c r="B36" s="25">
        <v>334.49</v>
      </c>
      <c r="C36" s="20" t="s">
        <v>99</v>
      </c>
      <c r="D36" s="46">
        <v>0</v>
      </c>
      <c r="E36" s="46">
        <v>0</v>
      </c>
      <c r="F36" s="46">
        <v>0</v>
      </c>
      <c r="G36" s="46">
        <v>775787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775787</v>
      </c>
      <c r="O36" s="47">
        <f t="shared" si="1"/>
        <v>21.383324145534729</v>
      </c>
      <c r="P36" s="9"/>
    </row>
    <row r="37" spans="1:16">
      <c r="A37" s="12"/>
      <c r="B37" s="25">
        <v>334.69</v>
      </c>
      <c r="C37" s="20" t="s">
        <v>36</v>
      </c>
      <c r="D37" s="46">
        <v>0</v>
      </c>
      <c r="E37" s="46">
        <v>12089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12089</v>
      </c>
      <c r="O37" s="47">
        <f t="shared" ref="O37:O68" si="8">(N37/O$85)</f>
        <v>0.33321389195148843</v>
      </c>
      <c r="P37" s="9"/>
    </row>
    <row r="38" spans="1:16">
      <c r="A38" s="12"/>
      <c r="B38" s="25">
        <v>335.12</v>
      </c>
      <c r="C38" s="20" t="s">
        <v>126</v>
      </c>
      <c r="D38" s="46">
        <v>983885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983885</v>
      </c>
      <c r="O38" s="47">
        <f t="shared" si="8"/>
        <v>27.119211686879822</v>
      </c>
      <c r="P38" s="9"/>
    </row>
    <row r="39" spans="1:16">
      <c r="A39" s="12"/>
      <c r="B39" s="25">
        <v>335.14</v>
      </c>
      <c r="C39" s="20" t="s">
        <v>127</v>
      </c>
      <c r="D39" s="46">
        <v>126362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126362</v>
      </c>
      <c r="O39" s="47">
        <f t="shared" si="8"/>
        <v>3.482965821389195</v>
      </c>
      <c r="P39" s="9"/>
    </row>
    <row r="40" spans="1:16">
      <c r="A40" s="12"/>
      <c r="B40" s="25">
        <v>335.15</v>
      </c>
      <c r="C40" s="20" t="s">
        <v>128</v>
      </c>
      <c r="D40" s="46">
        <v>34984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34984</v>
      </c>
      <c r="O40" s="47">
        <f t="shared" si="8"/>
        <v>0.96427783902976849</v>
      </c>
      <c r="P40" s="9"/>
    </row>
    <row r="41" spans="1:16">
      <c r="A41" s="12"/>
      <c r="B41" s="25">
        <v>335.18</v>
      </c>
      <c r="C41" s="20" t="s">
        <v>129</v>
      </c>
      <c r="D41" s="46">
        <v>1786206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1786206</v>
      </c>
      <c r="O41" s="47">
        <f t="shared" si="8"/>
        <v>49.23390297684675</v>
      </c>
      <c r="P41" s="9"/>
    </row>
    <row r="42" spans="1:16">
      <c r="A42" s="12"/>
      <c r="B42" s="25">
        <v>335.29</v>
      </c>
      <c r="C42" s="20" t="s">
        <v>42</v>
      </c>
      <c r="D42" s="46">
        <v>14170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14170</v>
      </c>
      <c r="O42" s="47">
        <f t="shared" si="8"/>
        <v>0.39057331863285555</v>
      </c>
      <c r="P42" s="9"/>
    </row>
    <row r="43" spans="1:16">
      <c r="A43" s="12"/>
      <c r="B43" s="25">
        <v>335.49</v>
      </c>
      <c r="C43" s="20" t="s">
        <v>43</v>
      </c>
      <c r="D43" s="46">
        <v>21083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21083</v>
      </c>
      <c r="O43" s="47">
        <f t="shared" si="8"/>
        <v>0.5811190738699008</v>
      </c>
      <c r="P43" s="9"/>
    </row>
    <row r="44" spans="1:16">
      <c r="A44" s="12"/>
      <c r="B44" s="25">
        <v>337.2</v>
      </c>
      <c r="C44" s="20" t="s">
        <v>44</v>
      </c>
      <c r="D44" s="46">
        <v>163593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163593</v>
      </c>
      <c r="O44" s="47">
        <f t="shared" si="8"/>
        <v>4.5091786108048515</v>
      </c>
      <c r="P44" s="9"/>
    </row>
    <row r="45" spans="1:16">
      <c r="A45" s="12"/>
      <c r="B45" s="25">
        <v>337.3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23376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23376</v>
      </c>
      <c r="O45" s="47">
        <f t="shared" si="8"/>
        <v>0.64432194046306501</v>
      </c>
      <c r="P45" s="9"/>
    </row>
    <row r="46" spans="1:16">
      <c r="A46" s="12"/>
      <c r="B46" s="25">
        <v>337.9</v>
      </c>
      <c r="C46" s="20" t="s">
        <v>102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6323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6323</v>
      </c>
      <c r="O46" s="47">
        <f t="shared" si="8"/>
        <v>0.17428335170893053</v>
      </c>
      <c r="P46" s="9"/>
    </row>
    <row r="47" spans="1:16">
      <c r="A47" s="12"/>
      <c r="B47" s="25">
        <v>338</v>
      </c>
      <c r="C47" s="20" t="s">
        <v>46</v>
      </c>
      <c r="D47" s="46">
        <v>17592</v>
      </c>
      <c r="E47" s="46">
        <v>333131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350723</v>
      </c>
      <c r="O47" s="47">
        <f t="shared" si="8"/>
        <v>9.6671168687982352</v>
      </c>
      <c r="P47" s="9"/>
    </row>
    <row r="48" spans="1:16" ht="15.75">
      <c r="A48" s="29" t="s">
        <v>51</v>
      </c>
      <c r="B48" s="30"/>
      <c r="C48" s="31"/>
      <c r="D48" s="32">
        <f t="shared" ref="D48:M48" si="9">SUM(D49:D63)</f>
        <v>2633586</v>
      </c>
      <c r="E48" s="32">
        <f t="shared" si="9"/>
        <v>221702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33103541</v>
      </c>
      <c r="J48" s="32">
        <f t="shared" si="9"/>
        <v>11056217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47015046</v>
      </c>
      <c r="O48" s="45">
        <f t="shared" si="8"/>
        <v>1295.894321940463</v>
      </c>
      <c r="P48" s="10"/>
    </row>
    <row r="49" spans="1:16">
      <c r="A49" s="12"/>
      <c r="B49" s="25">
        <v>341.2</v>
      </c>
      <c r="C49" s="20" t="s">
        <v>130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11056217</v>
      </c>
      <c r="K49" s="46">
        <v>0</v>
      </c>
      <c r="L49" s="46">
        <v>0</v>
      </c>
      <c r="M49" s="46">
        <v>0</v>
      </c>
      <c r="N49" s="46">
        <f t="shared" ref="N49:N63" si="10">SUM(D49:M49)</f>
        <v>11056217</v>
      </c>
      <c r="O49" s="47">
        <f t="shared" si="8"/>
        <v>304.74688533627341</v>
      </c>
      <c r="P49" s="9"/>
    </row>
    <row r="50" spans="1:16">
      <c r="A50" s="12"/>
      <c r="B50" s="25">
        <v>341.9</v>
      </c>
      <c r="C50" s="20" t="s">
        <v>131</v>
      </c>
      <c r="D50" s="46">
        <v>37647</v>
      </c>
      <c r="E50" s="46">
        <v>81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37728</v>
      </c>
      <c r="O50" s="47">
        <f t="shared" si="8"/>
        <v>1.0399117971334069</v>
      </c>
      <c r="P50" s="9"/>
    </row>
    <row r="51" spans="1:16">
      <c r="A51" s="12"/>
      <c r="B51" s="25">
        <v>342.5</v>
      </c>
      <c r="C51" s="20" t="s">
        <v>57</v>
      </c>
      <c r="D51" s="46">
        <v>37023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37023</v>
      </c>
      <c r="O51" s="47">
        <f t="shared" si="8"/>
        <v>1.0204796030871004</v>
      </c>
      <c r="P51" s="9"/>
    </row>
    <row r="52" spans="1:16">
      <c r="A52" s="12"/>
      <c r="B52" s="25">
        <v>343.4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5041922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5041922</v>
      </c>
      <c r="O52" s="47">
        <f t="shared" si="8"/>
        <v>138.97249173098126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25481098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25481098</v>
      </c>
      <c r="O53" s="47">
        <f t="shared" si="8"/>
        <v>702.34558985667036</v>
      </c>
      <c r="P53" s="9"/>
    </row>
    <row r="54" spans="1:16">
      <c r="A54" s="12"/>
      <c r="B54" s="25">
        <v>343.7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1712578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1712578</v>
      </c>
      <c r="O54" s="47">
        <f t="shared" si="8"/>
        <v>47.204465270121275</v>
      </c>
      <c r="P54" s="9"/>
    </row>
    <row r="55" spans="1:16">
      <c r="A55" s="12"/>
      <c r="B55" s="25">
        <v>343.8</v>
      </c>
      <c r="C55" s="20" t="s">
        <v>62</v>
      </c>
      <c r="D55" s="46">
        <v>0</v>
      </c>
      <c r="E55" s="46">
        <v>203073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203073</v>
      </c>
      <c r="O55" s="47">
        <f t="shared" si="8"/>
        <v>5.5973814773980157</v>
      </c>
      <c r="P55" s="9"/>
    </row>
    <row r="56" spans="1:16">
      <c r="A56" s="12"/>
      <c r="B56" s="25">
        <v>343.9</v>
      </c>
      <c r="C56" s="20" t="s">
        <v>103</v>
      </c>
      <c r="D56" s="46">
        <v>28962</v>
      </c>
      <c r="E56" s="46">
        <v>0</v>
      </c>
      <c r="F56" s="46">
        <v>0</v>
      </c>
      <c r="G56" s="46">
        <v>0</v>
      </c>
      <c r="H56" s="46">
        <v>0</v>
      </c>
      <c r="I56" s="46">
        <v>121173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150135</v>
      </c>
      <c r="O56" s="47">
        <f t="shared" si="8"/>
        <v>4.1382304299889743</v>
      </c>
      <c r="P56" s="9"/>
    </row>
    <row r="57" spans="1:16">
      <c r="A57" s="12"/>
      <c r="B57" s="25">
        <v>344.9</v>
      </c>
      <c r="C57" s="20" t="s">
        <v>132</v>
      </c>
      <c r="D57" s="46">
        <v>224654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224654</v>
      </c>
      <c r="O57" s="47">
        <f t="shared" si="8"/>
        <v>6.1922271223814773</v>
      </c>
      <c r="P57" s="9"/>
    </row>
    <row r="58" spans="1:16">
      <c r="A58" s="12"/>
      <c r="B58" s="25">
        <v>347.1</v>
      </c>
      <c r="C58" s="20" t="s">
        <v>63</v>
      </c>
      <c r="D58" s="46">
        <v>0</v>
      </c>
      <c r="E58" s="46">
        <v>18548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18548</v>
      </c>
      <c r="O58" s="47">
        <f t="shared" si="8"/>
        <v>0.51124586549062845</v>
      </c>
      <c r="P58" s="9"/>
    </row>
    <row r="59" spans="1:16">
      <c r="A59" s="12"/>
      <c r="B59" s="25">
        <v>347.2</v>
      </c>
      <c r="C59" s="20" t="s">
        <v>64</v>
      </c>
      <c r="D59" s="46">
        <v>481440</v>
      </c>
      <c r="E59" s="46">
        <v>0</v>
      </c>
      <c r="F59" s="46">
        <v>0</v>
      </c>
      <c r="G59" s="46">
        <v>0</v>
      </c>
      <c r="H59" s="46">
        <v>0</v>
      </c>
      <c r="I59" s="46">
        <v>746770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1228210</v>
      </c>
      <c r="O59" s="47">
        <f t="shared" si="8"/>
        <v>33.853638368246969</v>
      </c>
      <c r="P59" s="9"/>
    </row>
    <row r="60" spans="1:16">
      <c r="A60" s="12"/>
      <c r="B60" s="25">
        <v>347.3</v>
      </c>
      <c r="C60" s="20" t="s">
        <v>65</v>
      </c>
      <c r="D60" s="46">
        <v>22354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22354</v>
      </c>
      <c r="O60" s="47">
        <f t="shared" si="8"/>
        <v>0.61615214994487322</v>
      </c>
      <c r="P60" s="9"/>
    </row>
    <row r="61" spans="1:16">
      <c r="A61" s="12"/>
      <c r="B61" s="25">
        <v>347.4</v>
      </c>
      <c r="C61" s="20" t="s">
        <v>66</v>
      </c>
      <c r="D61" s="46">
        <v>11519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11519</v>
      </c>
      <c r="O61" s="47">
        <f t="shared" si="8"/>
        <v>0.31750275633958103</v>
      </c>
      <c r="P61" s="9"/>
    </row>
    <row r="62" spans="1:16">
      <c r="A62" s="12"/>
      <c r="B62" s="25">
        <v>347.5</v>
      </c>
      <c r="C62" s="20" t="s">
        <v>67</v>
      </c>
      <c r="D62" s="46">
        <v>15731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15731</v>
      </c>
      <c r="O62" s="47">
        <f t="shared" si="8"/>
        <v>0.43359977949283351</v>
      </c>
      <c r="P62" s="9"/>
    </row>
    <row r="63" spans="1:16">
      <c r="A63" s="12"/>
      <c r="B63" s="25">
        <v>349</v>
      </c>
      <c r="C63" s="20" t="s">
        <v>1</v>
      </c>
      <c r="D63" s="46">
        <v>1774256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1774256</v>
      </c>
      <c r="O63" s="47">
        <f t="shared" si="8"/>
        <v>48.904520396912901</v>
      </c>
      <c r="P63" s="9"/>
    </row>
    <row r="64" spans="1:16" ht="15.75">
      <c r="A64" s="29" t="s">
        <v>52</v>
      </c>
      <c r="B64" s="30"/>
      <c r="C64" s="31"/>
      <c r="D64" s="32">
        <f t="shared" ref="D64:M64" si="11">SUM(D65:D68)</f>
        <v>237900</v>
      </c>
      <c r="E64" s="32">
        <f t="shared" si="11"/>
        <v>96456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0" si="12">SUM(D64:M64)</f>
        <v>334356</v>
      </c>
      <c r="O64" s="45">
        <f t="shared" si="8"/>
        <v>9.2159867695700104</v>
      </c>
      <c r="P64" s="10"/>
    </row>
    <row r="65" spans="1:16">
      <c r="A65" s="13"/>
      <c r="B65" s="39">
        <v>351.5</v>
      </c>
      <c r="C65" s="21" t="s">
        <v>70</v>
      </c>
      <c r="D65" s="46">
        <v>20552</v>
      </c>
      <c r="E65" s="46">
        <v>60114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80666</v>
      </c>
      <c r="O65" s="47">
        <f t="shared" si="8"/>
        <v>2.2234288864388092</v>
      </c>
      <c r="P65" s="9"/>
    </row>
    <row r="66" spans="1:16">
      <c r="A66" s="13"/>
      <c r="B66" s="39">
        <v>352</v>
      </c>
      <c r="C66" s="21" t="s">
        <v>71</v>
      </c>
      <c r="D66" s="46">
        <v>0</v>
      </c>
      <c r="E66" s="46">
        <v>34672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34672</v>
      </c>
      <c r="O66" s="47">
        <f t="shared" si="8"/>
        <v>0.95567805953693497</v>
      </c>
      <c r="P66" s="9"/>
    </row>
    <row r="67" spans="1:16">
      <c r="A67" s="13"/>
      <c r="B67" s="39">
        <v>354</v>
      </c>
      <c r="C67" s="21" t="s">
        <v>72</v>
      </c>
      <c r="D67" s="46">
        <v>217348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217348</v>
      </c>
      <c r="O67" s="47">
        <f t="shared" si="8"/>
        <v>5.9908489525909596</v>
      </c>
      <c r="P67" s="9"/>
    </row>
    <row r="68" spans="1:16">
      <c r="A68" s="13"/>
      <c r="B68" s="39">
        <v>358.2</v>
      </c>
      <c r="C68" s="21" t="s">
        <v>133</v>
      </c>
      <c r="D68" s="46">
        <v>0</v>
      </c>
      <c r="E68" s="46">
        <v>1670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1670</v>
      </c>
      <c r="O68" s="47">
        <f t="shared" si="8"/>
        <v>4.6030871003307605E-2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SUM(D70:D77)</f>
        <v>513727</v>
      </c>
      <c r="E69" s="32">
        <f t="shared" si="13"/>
        <v>898937</v>
      </c>
      <c r="F69" s="32">
        <f t="shared" si="13"/>
        <v>0</v>
      </c>
      <c r="G69" s="32">
        <f t="shared" si="13"/>
        <v>31964</v>
      </c>
      <c r="H69" s="32">
        <f t="shared" si="13"/>
        <v>0</v>
      </c>
      <c r="I69" s="32">
        <f t="shared" si="13"/>
        <v>620480</v>
      </c>
      <c r="J69" s="32">
        <f t="shared" si="13"/>
        <v>53569</v>
      </c>
      <c r="K69" s="32">
        <f t="shared" si="13"/>
        <v>19736529</v>
      </c>
      <c r="L69" s="32">
        <f t="shared" si="13"/>
        <v>0</v>
      </c>
      <c r="M69" s="32">
        <f t="shared" si="13"/>
        <v>0</v>
      </c>
      <c r="N69" s="32">
        <f t="shared" si="12"/>
        <v>21855206</v>
      </c>
      <c r="O69" s="45">
        <f t="shared" ref="O69:O83" si="14">(N69/O$85)</f>
        <v>602.40369349503862</v>
      </c>
      <c r="P69" s="10"/>
    </row>
    <row r="70" spans="1:16">
      <c r="A70" s="12"/>
      <c r="B70" s="25">
        <v>361.1</v>
      </c>
      <c r="C70" s="20" t="s">
        <v>73</v>
      </c>
      <c r="D70" s="46">
        <v>12787</v>
      </c>
      <c r="E70" s="46">
        <v>2364</v>
      </c>
      <c r="F70" s="46">
        <v>0</v>
      </c>
      <c r="G70" s="46">
        <v>20763</v>
      </c>
      <c r="H70" s="46">
        <v>0</v>
      </c>
      <c r="I70" s="46">
        <v>83777</v>
      </c>
      <c r="J70" s="46">
        <v>9532</v>
      </c>
      <c r="K70" s="46">
        <v>2223850</v>
      </c>
      <c r="L70" s="46">
        <v>0</v>
      </c>
      <c r="M70" s="46">
        <v>0</v>
      </c>
      <c r="N70" s="46">
        <f t="shared" si="12"/>
        <v>2353073</v>
      </c>
      <c r="O70" s="47">
        <f t="shared" si="14"/>
        <v>64.858682469680261</v>
      </c>
      <c r="P70" s="9"/>
    </row>
    <row r="71" spans="1:16">
      <c r="A71" s="12"/>
      <c r="B71" s="25">
        <v>361.3</v>
      </c>
      <c r="C71" s="20" t="s">
        <v>74</v>
      </c>
      <c r="D71" s="46">
        <v>24827</v>
      </c>
      <c r="E71" s="46">
        <v>15995</v>
      </c>
      <c r="F71" s="46">
        <v>0</v>
      </c>
      <c r="G71" s="46">
        <v>11148</v>
      </c>
      <c r="H71" s="46">
        <v>0</v>
      </c>
      <c r="I71" s="46">
        <v>86616</v>
      </c>
      <c r="J71" s="46">
        <v>27032</v>
      </c>
      <c r="K71" s="46">
        <v>8927083</v>
      </c>
      <c r="L71" s="46">
        <v>0</v>
      </c>
      <c r="M71" s="46">
        <v>0</v>
      </c>
      <c r="N71" s="46">
        <f t="shared" ref="N71:N77" si="15">SUM(D71:M71)</f>
        <v>9092701</v>
      </c>
      <c r="O71" s="47">
        <f t="shared" si="14"/>
        <v>250.62571664829107</v>
      </c>
      <c r="P71" s="9"/>
    </row>
    <row r="72" spans="1:16">
      <c r="A72" s="12"/>
      <c r="B72" s="25">
        <v>362</v>
      </c>
      <c r="C72" s="20" t="s">
        <v>75</v>
      </c>
      <c r="D72" s="46">
        <v>83940</v>
      </c>
      <c r="E72" s="46">
        <v>838374</v>
      </c>
      <c r="F72" s="46">
        <v>0</v>
      </c>
      <c r="G72" s="46">
        <v>0</v>
      </c>
      <c r="H72" s="46">
        <v>0</v>
      </c>
      <c r="I72" s="46">
        <v>24383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946697</v>
      </c>
      <c r="O72" s="47">
        <f t="shared" si="14"/>
        <v>26.094184123484013</v>
      </c>
      <c r="P72" s="9"/>
    </row>
    <row r="73" spans="1:16">
      <c r="A73" s="12"/>
      <c r="B73" s="25">
        <v>364</v>
      </c>
      <c r="C73" s="20" t="s">
        <v>134</v>
      </c>
      <c r="D73" s="46">
        <v>41322</v>
      </c>
      <c r="E73" s="46">
        <v>2545</v>
      </c>
      <c r="F73" s="46">
        <v>0</v>
      </c>
      <c r="G73" s="46">
        <v>0</v>
      </c>
      <c r="H73" s="46">
        <v>0</v>
      </c>
      <c r="I73" s="46">
        <v>59705</v>
      </c>
      <c r="J73" s="46">
        <v>27</v>
      </c>
      <c r="K73" s="46">
        <v>0</v>
      </c>
      <c r="L73" s="46">
        <v>0</v>
      </c>
      <c r="M73" s="46">
        <v>0</v>
      </c>
      <c r="N73" s="46">
        <f t="shared" si="15"/>
        <v>103599</v>
      </c>
      <c r="O73" s="47">
        <f t="shared" si="14"/>
        <v>2.8555402425578831</v>
      </c>
      <c r="P73" s="9"/>
    </row>
    <row r="74" spans="1:16">
      <c r="A74" s="12"/>
      <c r="B74" s="25">
        <v>365</v>
      </c>
      <c r="C74" s="20" t="s">
        <v>135</v>
      </c>
      <c r="D74" s="46">
        <v>7667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3990</v>
      </c>
      <c r="K74" s="46">
        <v>0</v>
      </c>
      <c r="L74" s="46">
        <v>0</v>
      </c>
      <c r="M74" s="46">
        <v>0</v>
      </c>
      <c r="N74" s="46">
        <f t="shared" si="15"/>
        <v>11657</v>
      </c>
      <c r="O74" s="47">
        <f t="shared" si="14"/>
        <v>0.32130650496141122</v>
      </c>
      <c r="P74" s="9"/>
    </row>
    <row r="75" spans="1:16">
      <c r="A75" s="12"/>
      <c r="B75" s="25">
        <v>366</v>
      </c>
      <c r="C75" s="20" t="s">
        <v>77</v>
      </c>
      <c r="D75" s="46">
        <v>18246</v>
      </c>
      <c r="E75" s="46">
        <v>943</v>
      </c>
      <c r="F75" s="46">
        <v>0</v>
      </c>
      <c r="G75" s="46">
        <v>0</v>
      </c>
      <c r="H75" s="46">
        <v>0</v>
      </c>
      <c r="I75" s="46">
        <v>129806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148995</v>
      </c>
      <c r="O75" s="47">
        <f t="shared" si="14"/>
        <v>4.1068081587651601</v>
      </c>
      <c r="P75" s="9"/>
    </row>
    <row r="76" spans="1:16">
      <c r="A76" s="12"/>
      <c r="B76" s="25">
        <v>368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8585596</v>
      </c>
      <c r="L76" s="46">
        <v>0</v>
      </c>
      <c r="M76" s="46">
        <v>0</v>
      </c>
      <c r="N76" s="46">
        <f t="shared" si="15"/>
        <v>8585596</v>
      </c>
      <c r="O76" s="47">
        <f t="shared" si="14"/>
        <v>236.64818081587651</v>
      </c>
      <c r="P76" s="9"/>
    </row>
    <row r="77" spans="1:16">
      <c r="A77" s="12"/>
      <c r="B77" s="25">
        <v>369.9</v>
      </c>
      <c r="C77" s="20" t="s">
        <v>79</v>
      </c>
      <c r="D77" s="46">
        <v>324938</v>
      </c>
      <c r="E77" s="46">
        <v>38716</v>
      </c>
      <c r="F77" s="46">
        <v>0</v>
      </c>
      <c r="G77" s="46">
        <v>53</v>
      </c>
      <c r="H77" s="46">
        <v>0</v>
      </c>
      <c r="I77" s="46">
        <v>236193</v>
      </c>
      <c r="J77" s="46">
        <v>12988</v>
      </c>
      <c r="K77" s="46">
        <v>0</v>
      </c>
      <c r="L77" s="46">
        <v>0</v>
      </c>
      <c r="M77" s="46">
        <v>0</v>
      </c>
      <c r="N77" s="46">
        <f t="shared" si="15"/>
        <v>612888</v>
      </c>
      <c r="O77" s="47">
        <f t="shared" si="14"/>
        <v>16.893274531422271</v>
      </c>
      <c r="P77" s="9"/>
    </row>
    <row r="78" spans="1:16" ht="15.75">
      <c r="A78" s="29" t="s">
        <v>53</v>
      </c>
      <c r="B78" s="30"/>
      <c r="C78" s="31"/>
      <c r="D78" s="32">
        <f t="shared" ref="D78:M78" si="16">SUM(D79:D82)</f>
        <v>8885292</v>
      </c>
      <c r="E78" s="32">
        <f t="shared" si="16"/>
        <v>1965053</v>
      </c>
      <c r="F78" s="32">
        <f t="shared" si="16"/>
        <v>2669869</v>
      </c>
      <c r="G78" s="32">
        <f t="shared" si="16"/>
        <v>861906</v>
      </c>
      <c r="H78" s="32">
        <f t="shared" si="16"/>
        <v>0</v>
      </c>
      <c r="I78" s="32">
        <f t="shared" si="16"/>
        <v>3489785</v>
      </c>
      <c r="J78" s="32">
        <f t="shared" si="16"/>
        <v>20833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3" si="17">SUM(D78:M78)</f>
        <v>17892738</v>
      </c>
      <c r="O78" s="45">
        <f t="shared" si="14"/>
        <v>493.18461962513783</v>
      </c>
      <c r="P78" s="9"/>
    </row>
    <row r="79" spans="1:16">
      <c r="A79" s="12"/>
      <c r="B79" s="25">
        <v>381</v>
      </c>
      <c r="C79" s="20" t="s">
        <v>80</v>
      </c>
      <c r="D79" s="46">
        <v>1116184</v>
      </c>
      <c r="E79" s="46">
        <v>1965053</v>
      </c>
      <c r="F79" s="46">
        <v>2669869</v>
      </c>
      <c r="G79" s="46">
        <v>858417</v>
      </c>
      <c r="H79" s="46">
        <v>0</v>
      </c>
      <c r="I79" s="46">
        <v>97934</v>
      </c>
      <c r="J79" s="46">
        <v>20800</v>
      </c>
      <c r="K79" s="46">
        <v>0</v>
      </c>
      <c r="L79" s="46">
        <v>0</v>
      </c>
      <c r="M79" s="46">
        <v>0</v>
      </c>
      <c r="N79" s="46">
        <f t="shared" si="17"/>
        <v>6728257</v>
      </c>
      <c r="O79" s="47">
        <f t="shared" si="14"/>
        <v>185.45361080485117</v>
      </c>
      <c r="P79" s="9"/>
    </row>
    <row r="80" spans="1:16">
      <c r="A80" s="12"/>
      <c r="B80" s="25">
        <v>382</v>
      </c>
      <c r="C80" s="20" t="s">
        <v>106</v>
      </c>
      <c r="D80" s="46">
        <v>7769108</v>
      </c>
      <c r="E80" s="46">
        <v>0</v>
      </c>
      <c r="F80" s="46">
        <v>0</v>
      </c>
      <c r="G80" s="46">
        <v>3489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7772597</v>
      </c>
      <c r="O80" s="47">
        <f t="shared" si="14"/>
        <v>214.23916758544652</v>
      </c>
      <c r="P80" s="9"/>
    </row>
    <row r="81" spans="1:119">
      <c r="A81" s="12"/>
      <c r="B81" s="25">
        <v>389.8</v>
      </c>
      <c r="C81" s="20" t="s">
        <v>136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3391851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3391851</v>
      </c>
      <c r="O81" s="47">
        <f t="shared" si="14"/>
        <v>93.490931642778392</v>
      </c>
      <c r="P81" s="9"/>
    </row>
    <row r="82" spans="1:119" ht="15.75" thickBot="1">
      <c r="A82" s="12"/>
      <c r="B82" s="25">
        <v>389.9</v>
      </c>
      <c r="C82" s="20" t="s">
        <v>137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33</v>
      </c>
      <c r="K82" s="46">
        <v>0</v>
      </c>
      <c r="L82" s="46">
        <v>0</v>
      </c>
      <c r="M82" s="46">
        <v>0</v>
      </c>
      <c r="N82" s="46">
        <f t="shared" si="17"/>
        <v>33</v>
      </c>
      <c r="O82" s="47">
        <f t="shared" si="14"/>
        <v>9.0959206174200666E-4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8">SUM(D5,D17,D30,D48,D64,D69,D78)</f>
        <v>34296691</v>
      </c>
      <c r="E83" s="15">
        <f t="shared" si="18"/>
        <v>5846279</v>
      </c>
      <c r="F83" s="15">
        <f t="shared" si="18"/>
        <v>2690480</v>
      </c>
      <c r="G83" s="15">
        <f t="shared" si="18"/>
        <v>1669657</v>
      </c>
      <c r="H83" s="15">
        <f t="shared" si="18"/>
        <v>0</v>
      </c>
      <c r="I83" s="15">
        <f t="shared" si="18"/>
        <v>37785797</v>
      </c>
      <c r="J83" s="15">
        <f t="shared" si="18"/>
        <v>11130619</v>
      </c>
      <c r="K83" s="15">
        <f t="shared" si="18"/>
        <v>19736529</v>
      </c>
      <c r="L83" s="15">
        <f t="shared" si="18"/>
        <v>0</v>
      </c>
      <c r="M83" s="15">
        <f t="shared" si="18"/>
        <v>0</v>
      </c>
      <c r="N83" s="15">
        <f t="shared" si="17"/>
        <v>113156052</v>
      </c>
      <c r="O83" s="38">
        <f t="shared" si="14"/>
        <v>3118.9650496141126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138</v>
      </c>
      <c r="M85" s="118"/>
      <c r="N85" s="118"/>
      <c r="O85" s="43">
        <v>36280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110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16054621</v>
      </c>
      <c r="E5" s="27">
        <f t="shared" si="0"/>
        <v>978872</v>
      </c>
      <c r="F5" s="27">
        <f t="shared" si="0"/>
        <v>179000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17212493</v>
      </c>
      <c r="O5" s="33">
        <f t="shared" ref="O5:O36" si="1">(N5/O$83)</f>
        <v>500.53777480516459</v>
      </c>
      <c r="P5" s="6"/>
    </row>
    <row r="6" spans="1:133">
      <c r="A6" s="12"/>
      <c r="B6" s="25">
        <v>311</v>
      </c>
      <c r="C6" s="20" t="s">
        <v>3</v>
      </c>
      <c r="D6" s="46">
        <v>8007261</v>
      </c>
      <c r="E6" s="46">
        <v>978872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8986133</v>
      </c>
      <c r="O6" s="47">
        <f t="shared" si="1"/>
        <v>261.31595323950216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179000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179000</v>
      </c>
      <c r="O7" s="47">
        <f t="shared" si="1"/>
        <v>5.2053041758753054</v>
      </c>
      <c r="P7" s="9"/>
    </row>
    <row r="8" spans="1:133">
      <c r="A8" s="12"/>
      <c r="B8" s="25">
        <v>312.3</v>
      </c>
      <c r="C8" s="20" t="s">
        <v>12</v>
      </c>
      <c r="D8" s="46">
        <v>138035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138035</v>
      </c>
      <c r="O8" s="47">
        <f t="shared" si="1"/>
        <v>4.0140455973013838</v>
      </c>
      <c r="P8" s="9"/>
    </row>
    <row r="9" spans="1:133">
      <c r="A9" s="12"/>
      <c r="B9" s="25">
        <v>312.41000000000003</v>
      </c>
      <c r="C9" s="20" t="s">
        <v>14</v>
      </c>
      <c r="D9" s="46">
        <v>1468299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1468299</v>
      </c>
      <c r="O9" s="47">
        <f t="shared" si="1"/>
        <v>42.698005118064444</v>
      </c>
      <c r="P9" s="9"/>
    </row>
    <row r="10" spans="1:133">
      <c r="A10" s="12"/>
      <c r="B10" s="25">
        <v>312.51</v>
      </c>
      <c r="C10" s="20" t="s">
        <v>112</v>
      </c>
      <c r="D10" s="46">
        <v>308465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308465</v>
      </c>
      <c r="O10" s="47">
        <f t="shared" si="1"/>
        <v>8.9701349307898113</v>
      </c>
      <c r="P10" s="9"/>
    </row>
    <row r="11" spans="1:133">
      <c r="A11" s="12"/>
      <c r="B11" s="25">
        <v>312.52</v>
      </c>
      <c r="C11" s="20" t="s">
        <v>113</v>
      </c>
      <c r="D11" s="46">
        <v>271648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271648</v>
      </c>
      <c r="O11" s="47">
        <f t="shared" si="1"/>
        <v>7.8994998255205306</v>
      </c>
      <c r="P11" s="9"/>
    </row>
    <row r="12" spans="1:133">
      <c r="A12" s="12"/>
      <c r="B12" s="25">
        <v>314.10000000000002</v>
      </c>
      <c r="C12" s="20" t="s">
        <v>15</v>
      </c>
      <c r="D12" s="46">
        <v>3014888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3014888</v>
      </c>
      <c r="O12" s="47">
        <f t="shared" si="1"/>
        <v>87.672676515063401</v>
      </c>
      <c r="P12" s="9"/>
    </row>
    <row r="13" spans="1:133">
      <c r="A13" s="12"/>
      <c r="B13" s="25">
        <v>314.3</v>
      </c>
      <c r="C13" s="20" t="s">
        <v>16</v>
      </c>
      <c r="D13" s="46">
        <v>557387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557387</v>
      </c>
      <c r="O13" s="47">
        <f t="shared" si="1"/>
        <v>16.208764685355355</v>
      </c>
      <c r="P13" s="9"/>
    </row>
    <row r="14" spans="1:133">
      <c r="A14" s="12"/>
      <c r="B14" s="25">
        <v>314.89999999999998</v>
      </c>
      <c r="C14" s="20" t="s">
        <v>93</v>
      </c>
      <c r="D14" s="46">
        <v>57414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57414</v>
      </c>
      <c r="O14" s="47">
        <f t="shared" si="1"/>
        <v>1.6695940444341049</v>
      </c>
      <c r="P14" s="9"/>
    </row>
    <row r="15" spans="1:133">
      <c r="A15" s="12"/>
      <c r="B15" s="25">
        <v>315</v>
      </c>
      <c r="C15" s="20" t="s">
        <v>94</v>
      </c>
      <c r="D15" s="46">
        <v>1985720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1985720</v>
      </c>
      <c r="O15" s="47">
        <f t="shared" si="1"/>
        <v>57.74456205653135</v>
      </c>
      <c r="P15" s="9"/>
    </row>
    <row r="16" spans="1:133">
      <c r="A16" s="12"/>
      <c r="B16" s="25">
        <v>316</v>
      </c>
      <c r="C16" s="20" t="s">
        <v>19</v>
      </c>
      <c r="D16" s="46">
        <v>245504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245504</v>
      </c>
      <c r="O16" s="47">
        <f t="shared" si="1"/>
        <v>7.1392346167267648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SUM(D18:D28)</f>
        <v>3016499</v>
      </c>
      <c r="E17" s="32">
        <f t="shared" si="3"/>
        <v>665506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20716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3702721</v>
      </c>
      <c r="O17" s="45">
        <f t="shared" si="1"/>
        <v>107.67479934860998</v>
      </c>
      <c r="P17" s="10"/>
    </row>
    <row r="18" spans="1:16">
      <c r="A18" s="12"/>
      <c r="B18" s="25">
        <v>322</v>
      </c>
      <c r="C18" s="20" t="s">
        <v>0</v>
      </c>
      <c r="D18" s="46">
        <v>20507</v>
      </c>
      <c r="E18" s="46">
        <v>379227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399734</v>
      </c>
      <c r="O18" s="47">
        <f t="shared" si="1"/>
        <v>11.624229382342678</v>
      </c>
      <c r="P18" s="9"/>
    </row>
    <row r="19" spans="1:16">
      <c r="A19" s="12"/>
      <c r="B19" s="25">
        <v>323.10000000000002</v>
      </c>
      <c r="C19" s="20" t="s">
        <v>21</v>
      </c>
      <c r="D19" s="46">
        <v>2908551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2908551</v>
      </c>
      <c r="O19" s="47">
        <f t="shared" si="1"/>
        <v>84.580405955565894</v>
      </c>
      <c r="P19" s="9"/>
    </row>
    <row r="20" spans="1:16">
      <c r="A20" s="12"/>
      <c r="B20" s="25">
        <v>323.39999999999998</v>
      </c>
      <c r="C20" s="20" t="s">
        <v>22</v>
      </c>
      <c r="D20" s="46">
        <v>87441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87441</v>
      </c>
      <c r="O20" s="47">
        <f t="shared" si="1"/>
        <v>2.5427765499592883</v>
      </c>
      <c r="P20" s="9"/>
    </row>
    <row r="21" spans="1:16">
      <c r="A21" s="12"/>
      <c r="B21" s="25">
        <v>323.7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20716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20716</v>
      </c>
      <c r="O21" s="47">
        <f t="shared" si="1"/>
        <v>0.60241944864487607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96541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96541</v>
      </c>
      <c r="O22" s="47">
        <f t="shared" si="1"/>
        <v>2.8074037454926137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10727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10727</v>
      </c>
      <c r="O23" s="47">
        <f t="shared" si="1"/>
        <v>0.31194021170175645</v>
      </c>
      <c r="P23" s="9"/>
    </row>
    <row r="24" spans="1:16">
      <c r="A24" s="12"/>
      <c r="B24" s="25">
        <v>324.31</v>
      </c>
      <c r="C24" s="20" t="s">
        <v>25</v>
      </c>
      <c r="D24" s="46">
        <v>0</v>
      </c>
      <c r="E24" s="46">
        <v>63181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63181</v>
      </c>
      <c r="O24" s="47">
        <f t="shared" si="1"/>
        <v>1.8372978946144003</v>
      </c>
      <c r="P24" s="9"/>
    </row>
    <row r="25" spans="1:16">
      <c r="A25" s="12"/>
      <c r="B25" s="25">
        <v>324.32</v>
      </c>
      <c r="C25" s="20" t="s">
        <v>26</v>
      </c>
      <c r="D25" s="46">
        <v>0</v>
      </c>
      <c r="E25" s="46">
        <v>7020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7020</v>
      </c>
      <c r="O25" s="47">
        <f t="shared" si="1"/>
        <v>0.20414097941142259</v>
      </c>
      <c r="P25" s="9"/>
    </row>
    <row r="26" spans="1:16">
      <c r="A26" s="12"/>
      <c r="B26" s="25">
        <v>324.61</v>
      </c>
      <c r="C26" s="20" t="s">
        <v>27</v>
      </c>
      <c r="D26" s="46">
        <v>0</v>
      </c>
      <c r="E26" s="46">
        <v>95333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95333</v>
      </c>
      <c r="O26" s="47">
        <f t="shared" si="1"/>
        <v>2.7722752122833545</v>
      </c>
      <c r="P26" s="9"/>
    </row>
    <row r="27" spans="1:16">
      <c r="A27" s="12"/>
      <c r="B27" s="25">
        <v>324.62</v>
      </c>
      <c r="C27" s="20" t="s">
        <v>28</v>
      </c>
      <c r="D27" s="46">
        <v>0</v>
      </c>
      <c r="E27" s="46">
        <v>10593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10593</v>
      </c>
      <c r="O27" s="47">
        <f t="shared" si="1"/>
        <v>0.30804350354774923</v>
      </c>
      <c r="P27" s="9"/>
    </row>
    <row r="28" spans="1:16">
      <c r="A28" s="12"/>
      <c r="B28" s="25">
        <v>329</v>
      </c>
      <c r="C28" s="20" t="s">
        <v>96</v>
      </c>
      <c r="D28" s="46">
        <v>0</v>
      </c>
      <c r="E28" s="46">
        <v>2884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2884</v>
      </c>
      <c r="O28" s="47">
        <f t="shared" si="1"/>
        <v>8.3866465045946262E-2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SUM(D30:D45)</f>
        <v>3261064</v>
      </c>
      <c r="E29" s="32">
        <f t="shared" si="5"/>
        <v>700150</v>
      </c>
      <c r="F29" s="32">
        <f t="shared" si="5"/>
        <v>0</v>
      </c>
      <c r="G29" s="32">
        <f t="shared" si="5"/>
        <v>520836</v>
      </c>
      <c r="H29" s="32">
        <f t="shared" si="5"/>
        <v>0</v>
      </c>
      <c r="I29" s="32">
        <f t="shared" si="5"/>
        <v>82363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4564413</v>
      </c>
      <c r="O29" s="45">
        <f t="shared" si="1"/>
        <v>132.73272653251135</v>
      </c>
      <c r="P29" s="10"/>
    </row>
    <row r="30" spans="1:16">
      <c r="A30" s="12"/>
      <c r="B30" s="25">
        <v>331.2</v>
      </c>
      <c r="C30" s="20" t="s">
        <v>29</v>
      </c>
      <c r="D30" s="46">
        <v>192897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192897</v>
      </c>
      <c r="O30" s="47">
        <f t="shared" si="1"/>
        <v>5.60942770733977</v>
      </c>
      <c r="P30" s="9"/>
    </row>
    <row r="31" spans="1:16">
      <c r="A31" s="12"/>
      <c r="B31" s="25">
        <v>331.62</v>
      </c>
      <c r="C31" s="20" t="s">
        <v>33</v>
      </c>
      <c r="D31" s="46">
        <v>0</v>
      </c>
      <c r="E31" s="46">
        <v>101394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101394</v>
      </c>
      <c r="O31" s="47">
        <f t="shared" si="1"/>
        <v>2.9485285564731885</v>
      </c>
      <c r="P31" s="9"/>
    </row>
    <row r="32" spans="1:16">
      <c r="A32" s="12"/>
      <c r="B32" s="25">
        <v>334.2</v>
      </c>
      <c r="C32" s="20" t="s">
        <v>31</v>
      </c>
      <c r="D32" s="46">
        <v>10460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10460</v>
      </c>
      <c r="O32" s="47">
        <f t="shared" si="1"/>
        <v>0.30417587530533907</v>
      </c>
      <c r="P32" s="9"/>
    </row>
    <row r="33" spans="1:16">
      <c r="A33" s="12"/>
      <c r="B33" s="25">
        <v>334.41</v>
      </c>
      <c r="C33" s="20" t="s">
        <v>35</v>
      </c>
      <c r="D33" s="46">
        <v>0</v>
      </c>
      <c r="E33" s="46">
        <v>230707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6">SUM(D33:M33)</f>
        <v>230707</v>
      </c>
      <c r="O33" s="47">
        <f t="shared" si="1"/>
        <v>6.7089391648249386</v>
      </c>
      <c r="P33" s="9"/>
    </row>
    <row r="34" spans="1:16">
      <c r="A34" s="12"/>
      <c r="B34" s="25">
        <v>334.49</v>
      </c>
      <c r="C34" s="20" t="s">
        <v>99</v>
      </c>
      <c r="D34" s="46">
        <v>0</v>
      </c>
      <c r="E34" s="46">
        <v>0</v>
      </c>
      <c r="F34" s="46">
        <v>0</v>
      </c>
      <c r="G34" s="46">
        <v>520836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520836</v>
      </c>
      <c r="O34" s="47">
        <f t="shared" si="1"/>
        <v>15.145864836570897</v>
      </c>
      <c r="P34" s="9"/>
    </row>
    <row r="35" spans="1:16">
      <c r="A35" s="12"/>
      <c r="B35" s="25">
        <v>334.69</v>
      </c>
      <c r="C35" s="20" t="s">
        <v>36</v>
      </c>
      <c r="D35" s="46">
        <v>0</v>
      </c>
      <c r="E35" s="46">
        <v>10153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10153</v>
      </c>
      <c r="O35" s="47">
        <f t="shared" si="1"/>
        <v>0.29524834244503895</v>
      </c>
      <c r="P35" s="9"/>
    </row>
    <row r="36" spans="1:16">
      <c r="A36" s="12"/>
      <c r="B36" s="25">
        <v>335.12</v>
      </c>
      <c r="C36" s="20" t="s">
        <v>38</v>
      </c>
      <c r="D36" s="46">
        <v>974754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974754</v>
      </c>
      <c r="O36" s="47">
        <f t="shared" si="1"/>
        <v>28.345760148889148</v>
      </c>
      <c r="P36" s="9"/>
    </row>
    <row r="37" spans="1:16">
      <c r="A37" s="12"/>
      <c r="B37" s="25">
        <v>335.14</v>
      </c>
      <c r="C37" s="20" t="s">
        <v>39</v>
      </c>
      <c r="D37" s="46">
        <v>126200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126200</v>
      </c>
      <c r="O37" s="47">
        <f t="shared" ref="O37:O68" si="7">(N37/O$83)</f>
        <v>3.6698848435500757</v>
      </c>
      <c r="P37" s="9"/>
    </row>
    <row r="38" spans="1:16">
      <c r="A38" s="12"/>
      <c r="B38" s="25">
        <v>335.15</v>
      </c>
      <c r="C38" s="20" t="s">
        <v>40</v>
      </c>
      <c r="D38" s="46">
        <v>33988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33988</v>
      </c>
      <c r="O38" s="47">
        <f t="shared" si="7"/>
        <v>0.98836803536117246</v>
      </c>
      <c r="P38" s="9"/>
    </row>
    <row r="39" spans="1:16">
      <c r="A39" s="12"/>
      <c r="B39" s="25">
        <v>335.18</v>
      </c>
      <c r="C39" s="20" t="s">
        <v>41</v>
      </c>
      <c r="D39" s="46">
        <v>1675486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1675486</v>
      </c>
      <c r="O39" s="47">
        <f t="shared" si="7"/>
        <v>48.722984762126323</v>
      </c>
      <c r="P39" s="9"/>
    </row>
    <row r="40" spans="1:16">
      <c r="A40" s="12"/>
      <c r="B40" s="25">
        <v>335.29</v>
      </c>
      <c r="C40" s="20" t="s">
        <v>42</v>
      </c>
      <c r="D40" s="46">
        <v>12720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12720</v>
      </c>
      <c r="O40" s="47">
        <f t="shared" si="7"/>
        <v>0.36989647551471444</v>
      </c>
      <c r="P40" s="9"/>
    </row>
    <row r="41" spans="1:16">
      <c r="A41" s="12"/>
      <c r="B41" s="25">
        <v>335.49</v>
      </c>
      <c r="C41" s="20" t="s">
        <v>43</v>
      </c>
      <c r="D41" s="46">
        <v>21501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21501</v>
      </c>
      <c r="O41" s="47">
        <f t="shared" si="7"/>
        <v>0.62524717924857509</v>
      </c>
      <c r="P41" s="9"/>
    </row>
    <row r="42" spans="1:16">
      <c r="A42" s="12"/>
      <c r="B42" s="25">
        <v>337.2</v>
      </c>
      <c r="C42" s="20" t="s">
        <v>44</v>
      </c>
      <c r="D42" s="46">
        <v>194212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194212</v>
      </c>
      <c r="O42" s="47">
        <f t="shared" si="7"/>
        <v>5.6476677910899147</v>
      </c>
      <c r="P42" s="9"/>
    </row>
    <row r="43" spans="1:16">
      <c r="A43" s="12"/>
      <c r="B43" s="25">
        <v>337.3</v>
      </c>
      <c r="C43" s="20" t="s">
        <v>101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9596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9596</v>
      </c>
      <c r="O43" s="47">
        <f t="shared" si="7"/>
        <v>0.27905083168547168</v>
      </c>
      <c r="P43" s="9"/>
    </row>
    <row r="44" spans="1:16">
      <c r="A44" s="12"/>
      <c r="B44" s="25">
        <v>337.9</v>
      </c>
      <c r="C44" s="20" t="s">
        <v>102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72767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72767</v>
      </c>
      <c r="O44" s="47">
        <f t="shared" si="7"/>
        <v>2.1160579271839013</v>
      </c>
      <c r="P44" s="9"/>
    </row>
    <row r="45" spans="1:16">
      <c r="A45" s="12"/>
      <c r="B45" s="25">
        <v>338</v>
      </c>
      <c r="C45" s="20" t="s">
        <v>46</v>
      </c>
      <c r="D45" s="46">
        <v>18846</v>
      </c>
      <c r="E45" s="46">
        <v>357896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376742</v>
      </c>
      <c r="O45" s="47">
        <f t="shared" si="7"/>
        <v>10.955624054902874</v>
      </c>
      <c r="P45" s="9"/>
    </row>
    <row r="46" spans="1:16" ht="15.75">
      <c r="A46" s="29" t="s">
        <v>51</v>
      </c>
      <c r="B46" s="30"/>
      <c r="C46" s="31"/>
      <c r="D46" s="32">
        <f t="shared" ref="D46:M46" si="8">SUM(D47:D62)</f>
        <v>2754462</v>
      </c>
      <c r="E46" s="32">
        <f t="shared" si="8"/>
        <v>262703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32098461</v>
      </c>
      <c r="J46" s="32">
        <f t="shared" si="8"/>
        <v>10963031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46078657</v>
      </c>
      <c r="O46" s="45">
        <f t="shared" si="7"/>
        <v>1339.9632720716529</v>
      </c>
      <c r="P46" s="10"/>
    </row>
    <row r="47" spans="1:16">
      <c r="A47" s="12"/>
      <c r="B47" s="25">
        <v>341.2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10963031</v>
      </c>
      <c r="K47" s="46">
        <v>0</v>
      </c>
      <c r="L47" s="46">
        <v>0</v>
      </c>
      <c r="M47" s="46">
        <v>0</v>
      </c>
      <c r="N47" s="46">
        <f t="shared" ref="N47:N62" si="9">SUM(D47:M47)</f>
        <v>10963031</v>
      </c>
      <c r="O47" s="47">
        <f t="shared" si="7"/>
        <v>318.80397231592417</v>
      </c>
      <c r="P47" s="9"/>
    </row>
    <row r="48" spans="1:16">
      <c r="A48" s="12"/>
      <c r="B48" s="25">
        <v>341.9</v>
      </c>
      <c r="C48" s="20" t="s">
        <v>55</v>
      </c>
      <c r="D48" s="46">
        <v>35339</v>
      </c>
      <c r="E48" s="46">
        <v>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35361</v>
      </c>
      <c r="O48" s="47">
        <f t="shared" si="7"/>
        <v>1.028294753983948</v>
      </c>
      <c r="P48" s="9"/>
    </row>
    <row r="49" spans="1:16">
      <c r="A49" s="12"/>
      <c r="B49" s="25">
        <v>342.5</v>
      </c>
      <c r="C49" s="20" t="s">
        <v>57</v>
      </c>
      <c r="D49" s="46">
        <v>36232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36232</v>
      </c>
      <c r="O49" s="47">
        <f t="shared" si="7"/>
        <v>1.0536233569849949</v>
      </c>
      <c r="P49" s="9"/>
    </row>
    <row r="50" spans="1:16">
      <c r="A50" s="12"/>
      <c r="B50" s="25">
        <v>342.9</v>
      </c>
      <c r="C50" s="20" t="s">
        <v>58</v>
      </c>
      <c r="D50" s="46">
        <v>0</v>
      </c>
      <c r="E50" s="46">
        <v>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</v>
      </c>
      <c r="O50" s="47">
        <f t="shared" si="7"/>
        <v>4.3619867395603117E-4</v>
      </c>
      <c r="P50" s="9"/>
    </row>
    <row r="51" spans="1:16">
      <c r="A51" s="12"/>
      <c r="B51" s="25">
        <v>343.4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4869647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4869647</v>
      </c>
      <c r="O51" s="47">
        <f t="shared" si="7"/>
        <v>141.60890426893101</v>
      </c>
      <c r="P51" s="9"/>
    </row>
    <row r="52" spans="1:16">
      <c r="A52" s="12"/>
      <c r="B52" s="25">
        <v>343.6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24556112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24556112</v>
      </c>
      <c r="O52" s="47">
        <f t="shared" si="7"/>
        <v>714.08956612771897</v>
      </c>
      <c r="P52" s="9"/>
    </row>
    <row r="53" spans="1:16">
      <c r="A53" s="12"/>
      <c r="B53" s="25">
        <v>343.7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1683463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1683463</v>
      </c>
      <c r="O53" s="47">
        <f t="shared" si="7"/>
        <v>48.954955216936142</v>
      </c>
      <c r="P53" s="9"/>
    </row>
    <row r="54" spans="1:16">
      <c r="A54" s="12"/>
      <c r="B54" s="25">
        <v>343.8</v>
      </c>
      <c r="C54" s="20" t="s">
        <v>62</v>
      </c>
      <c r="D54" s="46">
        <v>0</v>
      </c>
      <c r="E54" s="46">
        <v>246568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246568</v>
      </c>
      <c r="O54" s="47">
        <f t="shared" si="7"/>
        <v>7.1701756426660461</v>
      </c>
      <c r="P54" s="9"/>
    </row>
    <row r="55" spans="1:16">
      <c r="A55" s="12"/>
      <c r="B55" s="25">
        <v>343.9</v>
      </c>
      <c r="C55" s="20" t="s">
        <v>103</v>
      </c>
      <c r="D55" s="46">
        <v>17725</v>
      </c>
      <c r="E55" s="46">
        <v>0</v>
      </c>
      <c r="F55" s="46">
        <v>0</v>
      </c>
      <c r="G55" s="46">
        <v>0</v>
      </c>
      <c r="H55" s="46">
        <v>0</v>
      </c>
      <c r="I55" s="46">
        <v>121706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139431</v>
      </c>
      <c r="O55" s="47">
        <f t="shared" si="7"/>
        <v>4.0546411538908922</v>
      </c>
      <c r="P55" s="9"/>
    </row>
    <row r="56" spans="1:16">
      <c r="A56" s="12"/>
      <c r="B56" s="25">
        <v>344.9</v>
      </c>
      <c r="C56" s="20" t="s">
        <v>104</v>
      </c>
      <c r="D56" s="46">
        <v>123268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123268</v>
      </c>
      <c r="O56" s="47">
        <f t="shared" si="7"/>
        <v>3.5846225427474701</v>
      </c>
      <c r="P56" s="9"/>
    </row>
    <row r="57" spans="1:16">
      <c r="A57" s="12"/>
      <c r="B57" s="25">
        <v>347.1</v>
      </c>
      <c r="C57" s="20" t="s">
        <v>63</v>
      </c>
      <c r="D57" s="46">
        <v>0</v>
      </c>
      <c r="E57" s="46">
        <v>16098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16098</v>
      </c>
      <c r="O57" s="47">
        <f t="shared" si="7"/>
        <v>0.46812841688961265</v>
      </c>
      <c r="P57" s="9"/>
    </row>
    <row r="58" spans="1:16">
      <c r="A58" s="12"/>
      <c r="B58" s="25">
        <v>347.2</v>
      </c>
      <c r="C58" s="20" t="s">
        <v>64</v>
      </c>
      <c r="D58" s="46">
        <v>434360</v>
      </c>
      <c r="E58" s="46">
        <v>0</v>
      </c>
      <c r="F58" s="46">
        <v>0</v>
      </c>
      <c r="G58" s="46">
        <v>0</v>
      </c>
      <c r="H58" s="46">
        <v>0</v>
      </c>
      <c r="I58" s="46">
        <v>867533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1301893</v>
      </c>
      <c r="O58" s="47">
        <f t="shared" si="7"/>
        <v>37.858933348842619</v>
      </c>
      <c r="P58" s="9"/>
    </row>
    <row r="59" spans="1:16">
      <c r="A59" s="12"/>
      <c r="B59" s="25">
        <v>347.3</v>
      </c>
      <c r="C59" s="20" t="s">
        <v>65</v>
      </c>
      <c r="D59" s="46">
        <v>25188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25188</v>
      </c>
      <c r="O59" s="47">
        <f t="shared" si="7"/>
        <v>0.73246481330696755</v>
      </c>
      <c r="P59" s="9"/>
    </row>
    <row r="60" spans="1:16">
      <c r="A60" s="12"/>
      <c r="B60" s="25">
        <v>347.4</v>
      </c>
      <c r="C60" s="20" t="s">
        <v>66</v>
      </c>
      <c r="D60" s="46">
        <v>7310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7310</v>
      </c>
      <c r="O60" s="47">
        <f t="shared" si="7"/>
        <v>0.21257415377457253</v>
      </c>
      <c r="P60" s="9"/>
    </row>
    <row r="61" spans="1:16">
      <c r="A61" s="12"/>
      <c r="B61" s="25">
        <v>347.5</v>
      </c>
      <c r="C61" s="20" t="s">
        <v>67</v>
      </c>
      <c r="D61" s="46">
        <v>5406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5406</v>
      </c>
      <c r="O61" s="47">
        <f t="shared" si="7"/>
        <v>0.15720600209375363</v>
      </c>
      <c r="P61" s="9"/>
    </row>
    <row r="62" spans="1:16">
      <c r="A62" s="12"/>
      <c r="B62" s="25">
        <v>349</v>
      </c>
      <c r="C62" s="20" t="s">
        <v>1</v>
      </c>
      <c r="D62" s="46">
        <v>2069634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2069634</v>
      </c>
      <c r="O62" s="47">
        <f t="shared" si="7"/>
        <v>60.184773758287776</v>
      </c>
      <c r="P62" s="9"/>
    </row>
    <row r="63" spans="1:16" ht="15.75">
      <c r="A63" s="29" t="s">
        <v>52</v>
      </c>
      <c r="B63" s="30"/>
      <c r="C63" s="31"/>
      <c r="D63" s="32">
        <f t="shared" ref="D63:M63" si="10">SUM(D64:D66)</f>
        <v>290800</v>
      </c>
      <c r="E63" s="32">
        <f t="shared" si="10"/>
        <v>72245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8" si="11">SUM(D63:M63)</f>
        <v>363045</v>
      </c>
      <c r="O63" s="45">
        <f t="shared" si="7"/>
        <v>10.557316505757823</v>
      </c>
      <c r="P63" s="10"/>
    </row>
    <row r="64" spans="1:16">
      <c r="A64" s="13"/>
      <c r="B64" s="39">
        <v>351.5</v>
      </c>
      <c r="C64" s="21" t="s">
        <v>70</v>
      </c>
      <c r="D64" s="46">
        <v>14748</v>
      </c>
      <c r="E64" s="46">
        <v>34528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49276</v>
      </c>
      <c r="O64" s="47">
        <f t="shared" si="7"/>
        <v>1.4329417238571596</v>
      </c>
      <c r="P64" s="9"/>
    </row>
    <row r="65" spans="1:16">
      <c r="A65" s="13"/>
      <c r="B65" s="39">
        <v>352</v>
      </c>
      <c r="C65" s="21" t="s">
        <v>71</v>
      </c>
      <c r="D65" s="46">
        <v>0</v>
      </c>
      <c r="E65" s="46">
        <v>37717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37717</v>
      </c>
      <c r="O65" s="47">
        <f t="shared" si="7"/>
        <v>1.0968070257066418</v>
      </c>
      <c r="P65" s="9"/>
    </row>
    <row r="66" spans="1:16">
      <c r="A66" s="13"/>
      <c r="B66" s="39">
        <v>354</v>
      </c>
      <c r="C66" s="21" t="s">
        <v>72</v>
      </c>
      <c r="D66" s="46">
        <v>276052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276052</v>
      </c>
      <c r="O66" s="47">
        <f t="shared" si="7"/>
        <v>8.0275677561940206</v>
      </c>
      <c r="P66" s="9"/>
    </row>
    <row r="67" spans="1:16" ht="15.75">
      <c r="A67" s="29" t="s">
        <v>4</v>
      </c>
      <c r="B67" s="30"/>
      <c r="C67" s="31"/>
      <c r="D67" s="32">
        <f t="shared" ref="D67:M67" si="12">SUM(D68:D75)</f>
        <v>1545419</v>
      </c>
      <c r="E67" s="32">
        <f t="shared" si="12"/>
        <v>848267</v>
      </c>
      <c r="F67" s="32">
        <f t="shared" si="12"/>
        <v>0</v>
      </c>
      <c r="G67" s="32">
        <f t="shared" si="12"/>
        <v>68692</v>
      </c>
      <c r="H67" s="32">
        <f t="shared" si="12"/>
        <v>0</v>
      </c>
      <c r="I67" s="32">
        <f t="shared" si="12"/>
        <v>617916</v>
      </c>
      <c r="J67" s="32">
        <f t="shared" si="12"/>
        <v>138723</v>
      </c>
      <c r="K67" s="32">
        <f t="shared" si="12"/>
        <v>19900999</v>
      </c>
      <c r="L67" s="32">
        <f t="shared" si="12"/>
        <v>0</v>
      </c>
      <c r="M67" s="32">
        <f t="shared" si="12"/>
        <v>0</v>
      </c>
      <c r="N67" s="32">
        <f t="shared" si="11"/>
        <v>23120016</v>
      </c>
      <c r="O67" s="45">
        <f t="shared" si="7"/>
        <v>672.3280214028149</v>
      </c>
      <c r="P67" s="10"/>
    </row>
    <row r="68" spans="1:16">
      <c r="A68" s="12"/>
      <c r="B68" s="25">
        <v>361.1</v>
      </c>
      <c r="C68" s="20" t="s">
        <v>73</v>
      </c>
      <c r="D68" s="46">
        <v>22171</v>
      </c>
      <c r="E68" s="46">
        <v>7462</v>
      </c>
      <c r="F68" s="46">
        <v>0</v>
      </c>
      <c r="G68" s="46">
        <v>29306</v>
      </c>
      <c r="H68" s="46">
        <v>0</v>
      </c>
      <c r="I68" s="46">
        <v>114412</v>
      </c>
      <c r="J68" s="46">
        <v>16352</v>
      </c>
      <c r="K68" s="46">
        <v>2028855</v>
      </c>
      <c r="L68" s="46">
        <v>0</v>
      </c>
      <c r="M68" s="46">
        <v>0</v>
      </c>
      <c r="N68" s="46">
        <f t="shared" si="11"/>
        <v>2218558</v>
      </c>
      <c r="O68" s="47">
        <f t="shared" si="7"/>
        <v>64.515470512969642</v>
      </c>
      <c r="P68" s="9"/>
    </row>
    <row r="69" spans="1:16">
      <c r="A69" s="12"/>
      <c r="B69" s="25">
        <v>361.3</v>
      </c>
      <c r="C69" s="20" t="s">
        <v>74</v>
      </c>
      <c r="D69" s="46">
        <v>54308</v>
      </c>
      <c r="E69" s="46">
        <v>34987</v>
      </c>
      <c r="F69" s="46">
        <v>0</v>
      </c>
      <c r="G69" s="46">
        <v>24386</v>
      </c>
      <c r="H69" s="46">
        <v>0</v>
      </c>
      <c r="I69" s="46">
        <v>189467</v>
      </c>
      <c r="J69" s="46">
        <v>59130</v>
      </c>
      <c r="K69" s="46">
        <v>10014702</v>
      </c>
      <c r="L69" s="46">
        <v>0</v>
      </c>
      <c r="M69" s="46">
        <v>0</v>
      </c>
      <c r="N69" s="46">
        <f t="shared" ref="N69:N75" si="13">SUM(D69:M69)</f>
        <v>10376980</v>
      </c>
      <c r="O69" s="47">
        <f t="shared" ref="O69:O81" si="14">(N69/O$83)</f>
        <v>301.76166104455041</v>
      </c>
      <c r="P69" s="9"/>
    </row>
    <row r="70" spans="1:16">
      <c r="A70" s="12"/>
      <c r="B70" s="25">
        <v>362</v>
      </c>
      <c r="C70" s="20" t="s">
        <v>75</v>
      </c>
      <c r="D70" s="46">
        <v>142969</v>
      </c>
      <c r="E70" s="46">
        <v>751540</v>
      </c>
      <c r="F70" s="46">
        <v>0</v>
      </c>
      <c r="G70" s="46">
        <v>0</v>
      </c>
      <c r="H70" s="46">
        <v>0</v>
      </c>
      <c r="I70" s="46">
        <v>22248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916757</v>
      </c>
      <c r="O70" s="47">
        <f t="shared" si="14"/>
        <v>26.65921251599395</v>
      </c>
      <c r="P70" s="9"/>
    </row>
    <row r="71" spans="1:16">
      <c r="A71" s="12"/>
      <c r="B71" s="25">
        <v>364</v>
      </c>
      <c r="C71" s="20" t="s">
        <v>76</v>
      </c>
      <c r="D71" s="46">
        <v>932640</v>
      </c>
      <c r="E71" s="46">
        <v>761</v>
      </c>
      <c r="F71" s="46">
        <v>0</v>
      </c>
      <c r="G71" s="46">
        <v>0</v>
      </c>
      <c r="H71" s="46">
        <v>0</v>
      </c>
      <c r="I71" s="46">
        <v>34619</v>
      </c>
      <c r="J71" s="46">
        <v>410</v>
      </c>
      <c r="K71" s="46">
        <v>0</v>
      </c>
      <c r="L71" s="46">
        <v>0</v>
      </c>
      <c r="M71" s="46">
        <v>0</v>
      </c>
      <c r="N71" s="46">
        <f t="shared" si="13"/>
        <v>968430</v>
      </c>
      <c r="O71" s="47">
        <f t="shared" si="14"/>
        <v>28.161858787949285</v>
      </c>
      <c r="P71" s="9"/>
    </row>
    <row r="72" spans="1:16">
      <c r="A72" s="12"/>
      <c r="B72" s="25">
        <v>365</v>
      </c>
      <c r="C72" s="20" t="s">
        <v>105</v>
      </c>
      <c r="D72" s="46">
        <v>4665</v>
      </c>
      <c r="E72" s="46">
        <v>0</v>
      </c>
      <c r="F72" s="46">
        <v>0</v>
      </c>
      <c r="G72" s="46">
        <v>0</v>
      </c>
      <c r="H72" s="46">
        <v>0</v>
      </c>
      <c r="I72" s="46">
        <v>37800</v>
      </c>
      <c r="J72" s="46">
        <v>599</v>
      </c>
      <c r="K72" s="46">
        <v>0</v>
      </c>
      <c r="L72" s="46">
        <v>0</v>
      </c>
      <c r="M72" s="46">
        <v>0</v>
      </c>
      <c r="N72" s="46">
        <f t="shared" si="13"/>
        <v>43064</v>
      </c>
      <c r="O72" s="47">
        <f t="shared" si="14"/>
        <v>1.2522973130161685</v>
      </c>
      <c r="P72" s="9"/>
    </row>
    <row r="73" spans="1:16">
      <c r="A73" s="12"/>
      <c r="B73" s="25">
        <v>366</v>
      </c>
      <c r="C73" s="20" t="s">
        <v>77</v>
      </c>
      <c r="D73" s="46">
        <v>4277</v>
      </c>
      <c r="E73" s="46">
        <v>2400</v>
      </c>
      <c r="F73" s="46">
        <v>0</v>
      </c>
      <c r="G73" s="46">
        <v>0</v>
      </c>
      <c r="H73" s="46">
        <v>0</v>
      </c>
      <c r="I73" s="46">
        <v>6823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13500</v>
      </c>
      <c r="O73" s="47">
        <f t="shared" si="14"/>
        <v>0.39257880656042804</v>
      </c>
      <c r="P73" s="9"/>
    </row>
    <row r="74" spans="1:16">
      <c r="A74" s="12"/>
      <c r="B74" s="25">
        <v>368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7857442</v>
      </c>
      <c r="L74" s="46">
        <v>0</v>
      </c>
      <c r="M74" s="46">
        <v>0</v>
      </c>
      <c r="N74" s="46">
        <f t="shared" si="13"/>
        <v>7857442</v>
      </c>
      <c r="O74" s="47">
        <f t="shared" si="14"/>
        <v>228.49371873909504</v>
      </c>
      <c r="P74" s="9"/>
    </row>
    <row r="75" spans="1:16">
      <c r="A75" s="12"/>
      <c r="B75" s="25">
        <v>369.9</v>
      </c>
      <c r="C75" s="20" t="s">
        <v>79</v>
      </c>
      <c r="D75" s="46">
        <v>384389</v>
      </c>
      <c r="E75" s="46">
        <v>51117</v>
      </c>
      <c r="F75" s="46">
        <v>0</v>
      </c>
      <c r="G75" s="46">
        <v>15000</v>
      </c>
      <c r="H75" s="46">
        <v>0</v>
      </c>
      <c r="I75" s="46">
        <v>212547</v>
      </c>
      <c r="J75" s="46">
        <v>62232</v>
      </c>
      <c r="K75" s="46">
        <v>0</v>
      </c>
      <c r="L75" s="46">
        <v>0</v>
      </c>
      <c r="M75" s="46">
        <v>0</v>
      </c>
      <c r="N75" s="46">
        <f t="shared" si="13"/>
        <v>725285</v>
      </c>
      <c r="O75" s="47">
        <f t="shared" si="14"/>
        <v>21.091223682680006</v>
      </c>
      <c r="P75" s="9"/>
    </row>
    <row r="76" spans="1:16" ht="15.75">
      <c r="A76" s="29" t="s">
        <v>53</v>
      </c>
      <c r="B76" s="30"/>
      <c r="C76" s="31"/>
      <c r="D76" s="32">
        <f t="shared" ref="D76:M76" si="15">SUM(D77:D80)</f>
        <v>7215799</v>
      </c>
      <c r="E76" s="32">
        <f t="shared" si="15"/>
        <v>1926890</v>
      </c>
      <c r="F76" s="32">
        <f t="shared" si="15"/>
        <v>2670945</v>
      </c>
      <c r="G76" s="32">
        <f t="shared" si="15"/>
        <v>1157640</v>
      </c>
      <c r="H76" s="32">
        <f t="shared" si="15"/>
        <v>0</v>
      </c>
      <c r="I76" s="32">
        <f t="shared" si="15"/>
        <v>413458</v>
      </c>
      <c r="J76" s="32">
        <f t="shared" si="15"/>
        <v>20867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ref="N76:N81" si="16">SUM(D76:M76)</f>
        <v>13405599</v>
      </c>
      <c r="O76" s="45">
        <f t="shared" si="14"/>
        <v>389.83363382575317</v>
      </c>
      <c r="P76" s="9"/>
    </row>
    <row r="77" spans="1:16">
      <c r="A77" s="12"/>
      <c r="B77" s="25">
        <v>381</v>
      </c>
      <c r="C77" s="20" t="s">
        <v>80</v>
      </c>
      <c r="D77" s="46">
        <v>3611691</v>
      </c>
      <c r="E77" s="46">
        <v>1926890</v>
      </c>
      <c r="F77" s="46">
        <v>2670945</v>
      </c>
      <c r="G77" s="46">
        <v>1153054</v>
      </c>
      <c r="H77" s="46">
        <v>0</v>
      </c>
      <c r="I77" s="46">
        <v>210982</v>
      </c>
      <c r="J77" s="46">
        <v>20800</v>
      </c>
      <c r="K77" s="46">
        <v>0</v>
      </c>
      <c r="L77" s="46">
        <v>0</v>
      </c>
      <c r="M77" s="46">
        <v>0</v>
      </c>
      <c r="N77" s="46">
        <f t="shared" si="16"/>
        <v>9594362</v>
      </c>
      <c r="O77" s="47">
        <f t="shared" si="14"/>
        <v>279.00319879027569</v>
      </c>
      <c r="P77" s="9"/>
    </row>
    <row r="78" spans="1:16">
      <c r="A78" s="12"/>
      <c r="B78" s="25">
        <v>382</v>
      </c>
      <c r="C78" s="20" t="s">
        <v>106</v>
      </c>
      <c r="D78" s="46">
        <v>3604108</v>
      </c>
      <c r="E78" s="46">
        <v>0</v>
      </c>
      <c r="F78" s="46">
        <v>0</v>
      </c>
      <c r="G78" s="46">
        <v>4586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3608694</v>
      </c>
      <c r="O78" s="47">
        <f t="shared" si="14"/>
        <v>104.9405025008724</v>
      </c>
      <c r="P78" s="9"/>
    </row>
    <row r="79" spans="1:16">
      <c r="A79" s="12"/>
      <c r="B79" s="25">
        <v>389.8</v>
      </c>
      <c r="C79" s="20" t="s">
        <v>81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202476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202476</v>
      </c>
      <c r="O79" s="47">
        <f t="shared" si="14"/>
        <v>5.8879841805280915</v>
      </c>
      <c r="P79" s="9"/>
    </row>
    <row r="80" spans="1:16" ht="15.75" thickBot="1">
      <c r="A80" s="12"/>
      <c r="B80" s="25">
        <v>389.9</v>
      </c>
      <c r="C80" s="20" t="s">
        <v>108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67</v>
      </c>
      <c r="K80" s="46">
        <v>0</v>
      </c>
      <c r="L80" s="46">
        <v>0</v>
      </c>
      <c r="M80" s="46">
        <v>0</v>
      </c>
      <c r="N80" s="46">
        <f t="shared" si="16"/>
        <v>67</v>
      </c>
      <c r="O80" s="47">
        <f t="shared" si="14"/>
        <v>1.948354077003606E-3</v>
      </c>
      <c r="P80" s="9"/>
    </row>
    <row r="81" spans="1:119" ht="16.5" thickBot="1">
      <c r="A81" s="14" t="s">
        <v>68</v>
      </c>
      <c r="B81" s="23"/>
      <c r="C81" s="22"/>
      <c r="D81" s="15">
        <f t="shared" ref="D81:M81" si="17">SUM(D5,D17,D29,D46,D63,D67,D76)</f>
        <v>34138664</v>
      </c>
      <c r="E81" s="15">
        <f t="shared" si="17"/>
        <v>5454633</v>
      </c>
      <c r="F81" s="15">
        <f t="shared" si="17"/>
        <v>2849945</v>
      </c>
      <c r="G81" s="15">
        <f t="shared" si="17"/>
        <v>1747168</v>
      </c>
      <c r="H81" s="15">
        <f t="shared" si="17"/>
        <v>0</v>
      </c>
      <c r="I81" s="15">
        <f t="shared" si="17"/>
        <v>33232914</v>
      </c>
      <c r="J81" s="15">
        <f t="shared" si="17"/>
        <v>11122621</v>
      </c>
      <c r="K81" s="15">
        <f t="shared" si="17"/>
        <v>19900999</v>
      </c>
      <c r="L81" s="15">
        <f t="shared" si="17"/>
        <v>0</v>
      </c>
      <c r="M81" s="15">
        <f t="shared" si="17"/>
        <v>0</v>
      </c>
      <c r="N81" s="15">
        <f t="shared" si="16"/>
        <v>108446944</v>
      </c>
      <c r="O81" s="38">
        <f t="shared" si="14"/>
        <v>3153.6275444922649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114</v>
      </c>
      <c r="M83" s="118"/>
      <c r="N83" s="118"/>
      <c r="O83" s="43">
        <v>34388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110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15858206</v>
      </c>
      <c r="E5" s="27">
        <f t="shared" si="0"/>
        <v>1296676</v>
      </c>
      <c r="F5" s="27">
        <f t="shared" si="0"/>
        <v>179000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17333882</v>
      </c>
      <c r="O5" s="33">
        <f t="shared" ref="O5:O36" si="1">(N5/O$86)</f>
        <v>508.14616557223263</v>
      </c>
      <c r="P5" s="6"/>
    </row>
    <row r="6" spans="1:133">
      <c r="A6" s="12"/>
      <c r="B6" s="25">
        <v>311</v>
      </c>
      <c r="C6" s="20" t="s">
        <v>3</v>
      </c>
      <c r="D6" s="46">
        <v>8569861</v>
      </c>
      <c r="E6" s="46">
        <v>1296676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9866537</v>
      </c>
      <c r="O6" s="47">
        <f t="shared" si="1"/>
        <v>289.23947584427765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179000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179000</v>
      </c>
      <c r="O7" s="47">
        <f t="shared" si="1"/>
        <v>5.2474202626641651</v>
      </c>
      <c r="P7" s="9"/>
    </row>
    <row r="8" spans="1:133">
      <c r="A8" s="12"/>
      <c r="B8" s="25">
        <v>312.3</v>
      </c>
      <c r="C8" s="20" t="s">
        <v>12</v>
      </c>
      <c r="D8" s="46">
        <v>152796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152796</v>
      </c>
      <c r="O8" s="47">
        <f t="shared" si="1"/>
        <v>4.479244840525328</v>
      </c>
      <c r="P8" s="9"/>
    </row>
    <row r="9" spans="1:133">
      <c r="A9" s="12"/>
      <c r="B9" s="25">
        <v>312.41000000000003</v>
      </c>
      <c r="C9" s="20" t="s">
        <v>14</v>
      </c>
      <c r="D9" s="46">
        <v>1374370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1374370</v>
      </c>
      <c r="O9" s="47">
        <f t="shared" si="1"/>
        <v>40.289927298311447</v>
      </c>
      <c r="P9" s="9"/>
    </row>
    <row r="10" spans="1:133">
      <c r="A10" s="12"/>
      <c r="B10" s="25">
        <v>314.10000000000002</v>
      </c>
      <c r="C10" s="20" t="s">
        <v>15</v>
      </c>
      <c r="D10" s="46">
        <v>3024470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3024470</v>
      </c>
      <c r="O10" s="47">
        <f t="shared" si="1"/>
        <v>88.662933864915573</v>
      </c>
      <c r="P10" s="9"/>
    </row>
    <row r="11" spans="1:133">
      <c r="A11" s="12"/>
      <c r="B11" s="25">
        <v>314.3</v>
      </c>
      <c r="C11" s="20" t="s">
        <v>16</v>
      </c>
      <c r="D11" s="46">
        <v>531573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531573</v>
      </c>
      <c r="O11" s="47">
        <f t="shared" si="1"/>
        <v>15.583167213883677</v>
      </c>
      <c r="P11" s="9"/>
    </row>
    <row r="12" spans="1:133">
      <c r="A12" s="12"/>
      <c r="B12" s="25">
        <v>314.89999999999998</v>
      </c>
      <c r="C12" s="20" t="s">
        <v>93</v>
      </c>
      <c r="D12" s="46">
        <v>35909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35909</v>
      </c>
      <c r="O12" s="47">
        <f t="shared" si="1"/>
        <v>1.0526794090056286</v>
      </c>
      <c r="P12" s="9"/>
    </row>
    <row r="13" spans="1:133">
      <c r="A13" s="12"/>
      <c r="B13" s="25">
        <v>315</v>
      </c>
      <c r="C13" s="20" t="s">
        <v>94</v>
      </c>
      <c r="D13" s="46">
        <v>1921179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1921179</v>
      </c>
      <c r="O13" s="47">
        <f t="shared" si="1"/>
        <v>56.319740853658537</v>
      </c>
      <c r="P13" s="9"/>
    </row>
    <row r="14" spans="1:133">
      <c r="A14" s="12"/>
      <c r="B14" s="25">
        <v>316</v>
      </c>
      <c r="C14" s="20" t="s">
        <v>19</v>
      </c>
      <c r="D14" s="46">
        <v>248048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248048</v>
      </c>
      <c r="O14" s="47">
        <f t="shared" si="1"/>
        <v>7.2715759849906192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SUM(D16:D27)</f>
        <v>3092327</v>
      </c>
      <c r="E15" s="32">
        <f t="shared" si="3"/>
        <v>553730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20239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3666296</v>
      </c>
      <c r="O15" s="45">
        <f t="shared" si="1"/>
        <v>107.47818949343339</v>
      </c>
      <c r="P15" s="10"/>
    </row>
    <row r="16" spans="1:133">
      <c r="A16" s="12"/>
      <c r="B16" s="25">
        <v>322</v>
      </c>
      <c r="C16" s="20" t="s">
        <v>0</v>
      </c>
      <c r="D16" s="46">
        <v>14012</v>
      </c>
      <c r="E16" s="46">
        <v>330114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344126</v>
      </c>
      <c r="O16" s="47">
        <f t="shared" si="1"/>
        <v>10.08812148217636</v>
      </c>
      <c r="P16" s="9"/>
    </row>
    <row r="17" spans="1:16">
      <c r="A17" s="12"/>
      <c r="B17" s="25">
        <v>323.10000000000002</v>
      </c>
      <c r="C17" s="20" t="s">
        <v>21</v>
      </c>
      <c r="D17" s="46">
        <v>2994236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2994236</v>
      </c>
      <c r="O17" s="47">
        <f t="shared" si="1"/>
        <v>87.776618198874303</v>
      </c>
      <c r="P17" s="9"/>
    </row>
    <row r="18" spans="1:16">
      <c r="A18" s="12"/>
      <c r="B18" s="25">
        <v>323.39999999999998</v>
      </c>
      <c r="C18" s="20" t="s">
        <v>22</v>
      </c>
      <c r="D18" s="46">
        <v>83949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83949</v>
      </c>
      <c r="O18" s="47">
        <f t="shared" si="1"/>
        <v>2.4609814727954973</v>
      </c>
      <c r="P18" s="9"/>
    </row>
    <row r="19" spans="1:16">
      <c r="A19" s="12"/>
      <c r="B19" s="25">
        <v>323.7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20239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20239</v>
      </c>
      <c r="O19" s="47">
        <f t="shared" si="1"/>
        <v>0.59331027204502818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70282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70282</v>
      </c>
      <c r="O20" s="47">
        <f t="shared" si="1"/>
        <v>2.0603306754221387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7809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7809</v>
      </c>
      <c r="O21" s="47">
        <f t="shared" si="1"/>
        <v>0.22892237335834897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37670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37670</v>
      </c>
      <c r="O22" s="47">
        <f t="shared" si="1"/>
        <v>1.1043034709193247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4186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4186</v>
      </c>
      <c r="O23" s="47">
        <f t="shared" si="1"/>
        <v>0.12271341463414634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90033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90033</v>
      </c>
      <c r="O24" s="47">
        <f t="shared" si="1"/>
        <v>2.6393351313320825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10004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10004</v>
      </c>
      <c r="O25" s="47">
        <f t="shared" si="1"/>
        <v>0.29326923076923078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3632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3632</v>
      </c>
      <c r="O26" s="47">
        <f t="shared" si="1"/>
        <v>0.10647279549718575</v>
      </c>
      <c r="P26" s="9"/>
    </row>
    <row r="27" spans="1:16">
      <c r="A27" s="12"/>
      <c r="B27" s="25">
        <v>367</v>
      </c>
      <c r="C27" s="20" t="s">
        <v>97</v>
      </c>
      <c r="D27" s="46">
        <v>130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130</v>
      </c>
      <c r="O27" s="47">
        <f t="shared" si="1"/>
        <v>3.8109756097560975E-3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SUM(D29:D47)</f>
        <v>3182155</v>
      </c>
      <c r="E28" s="32">
        <f t="shared" si="5"/>
        <v>1638712</v>
      </c>
      <c r="F28" s="32">
        <f t="shared" si="5"/>
        <v>0</v>
      </c>
      <c r="G28" s="32">
        <f t="shared" si="5"/>
        <v>636472</v>
      </c>
      <c r="H28" s="32">
        <f t="shared" si="5"/>
        <v>0</v>
      </c>
      <c r="I28" s="32">
        <f t="shared" si="5"/>
        <v>179397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 t="shared" ref="N28:N33" si="6">SUM(D28:M28)</f>
        <v>5636736</v>
      </c>
      <c r="O28" s="45">
        <f t="shared" si="1"/>
        <v>165.2420262664165</v>
      </c>
      <c r="P28" s="10"/>
    </row>
    <row r="29" spans="1:16">
      <c r="A29" s="12"/>
      <c r="B29" s="25">
        <v>331.2</v>
      </c>
      <c r="C29" s="20" t="s">
        <v>29</v>
      </c>
      <c r="D29" s="46">
        <v>258781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258781</v>
      </c>
      <c r="O29" s="47">
        <f t="shared" si="1"/>
        <v>7.5862159943714822</v>
      </c>
      <c r="P29" s="9"/>
    </row>
    <row r="30" spans="1:16">
      <c r="A30" s="12"/>
      <c r="B30" s="25">
        <v>331.39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98831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98831</v>
      </c>
      <c r="O30" s="47">
        <f t="shared" si="1"/>
        <v>2.897250234521576</v>
      </c>
      <c r="P30" s="9"/>
    </row>
    <row r="31" spans="1:16">
      <c r="A31" s="12"/>
      <c r="B31" s="25">
        <v>331.41</v>
      </c>
      <c r="C31" s="20" t="s">
        <v>98</v>
      </c>
      <c r="D31" s="46">
        <v>0</v>
      </c>
      <c r="E31" s="46">
        <v>242209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242209</v>
      </c>
      <c r="O31" s="47">
        <f t="shared" si="1"/>
        <v>7.1004045497185739</v>
      </c>
      <c r="P31" s="9"/>
    </row>
    <row r="32" spans="1:16">
      <c r="A32" s="12"/>
      <c r="B32" s="25">
        <v>331.62</v>
      </c>
      <c r="C32" s="20" t="s">
        <v>33</v>
      </c>
      <c r="D32" s="46">
        <v>0</v>
      </c>
      <c r="E32" s="46">
        <v>485901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485901</v>
      </c>
      <c r="O32" s="47">
        <f t="shared" si="1"/>
        <v>14.244283536585366</v>
      </c>
      <c r="P32" s="9"/>
    </row>
    <row r="33" spans="1:16">
      <c r="A33" s="12"/>
      <c r="B33" s="25">
        <v>334.2</v>
      </c>
      <c r="C33" s="20" t="s">
        <v>31</v>
      </c>
      <c r="D33" s="46">
        <v>16356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16356</v>
      </c>
      <c r="O33" s="47">
        <f t="shared" si="1"/>
        <v>0.47947936210131331</v>
      </c>
      <c r="P33" s="9"/>
    </row>
    <row r="34" spans="1:16">
      <c r="A34" s="12"/>
      <c r="B34" s="25">
        <v>334.41</v>
      </c>
      <c r="C34" s="20" t="s">
        <v>35</v>
      </c>
      <c r="D34" s="46">
        <v>0</v>
      </c>
      <c r="E34" s="46">
        <v>250168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250168</v>
      </c>
      <c r="O34" s="47">
        <f t="shared" si="1"/>
        <v>7.3337242026266418</v>
      </c>
      <c r="P34" s="9"/>
    </row>
    <row r="35" spans="1:16">
      <c r="A35" s="12"/>
      <c r="B35" s="25">
        <v>334.49</v>
      </c>
      <c r="C35" s="20" t="s">
        <v>99</v>
      </c>
      <c r="D35" s="46">
        <v>0</v>
      </c>
      <c r="E35" s="46">
        <v>0</v>
      </c>
      <c r="F35" s="46">
        <v>0</v>
      </c>
      <c r="G35" s="46">
        <v>161472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161472</v>
      </c>
      <c r="O35" s="47">
        <f t="shared" si="1"/>
        <v>4.7335834896810507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206314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206314</v>
      </c>
      <c r="O36" s="47">
        <f t="shared" si="1"/>
        <v>6.0481355534709191</v>
      </c>
      <c r="P36" s="9"/>
    </row>
    <row r="37" spans="1:16">
      <c r="A37" s="12"/>
      <c r="B37" s="25">
        <v>334.7</v>
      </c>
      <c r="C37" s="20" t="s">
        <v>100</v>
      </c>
      <c r="D37" s="46">
        <v>0</v>
      </c>
      <c r="E37" s="46">
        <v>0</v>
      </c>
      <c r="F37" s="46">
        <v>0</v>
      </c>
      <c r="G37" s="46">
        <v>475000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475000</v>
      </c>
      <c r="O37" s="47">
        <f t="shared" ref="O37:O68" si="8">(N37/O$86)</f>
        <v>13.924718574108818</v>
      </c>
      <c r="P37" s="9"/>
    </row>
    <row r="38" spans="1:16">
      <c r="A38" s="12"/>
      <c r="B38" s="25">
        <v>335.12</v>
      </c>
      <c r="C38" s="20" t="s">
        <v>38</v>
      </c>
      <c r="D38" s="46">
        <v>955522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955522</v>
      </c>
      <c r="O38" s="47">
        <f t="shared" si="8"/>
        <v>28.011315666041277</v>
      </c>
      <c r="P38" s="9"/>
    </row>
    <row r="39" spans="1:16">
      <c r="A39" s="12"/>
      <c r="B39" s="25">
        <v>335.14</v>
      </c>
      <c r="C39" s="20" t="s">
        <v>39</v>
      </c>
      <c r="D39" s="46">
        <v>124102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124102</v>
      </c>
      <c r="O39" s="47">
        <f t="shared" si="8"/>
        <v>3.6380745778611634</v>
      </c>
      <c r="P39" s="9"/>
    </row>
    <row r="40" spans="1:16">
      <c r="A40" s="12"/>
      <c r="B40" s="25">
        <v>335.15</v>
      </c>
      <c r="C40" s="20" t="s">
        <v>40</v>
      </c>
      <c r="D40" s="46">
        <v>37841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37841</v>
      </c>
      <c r="O40" s="47">
        <f t="shared" si="8"/>
        <v>1.1093163696060038</v>
      </c>
      <c r="P40" s="9"/>
    </row>
    <row r="41" spans="1:16">
      <c r="A41" s="12"/>
      <c r="B41" s="25">
        <v>335.18</v>
      </c>
      <c r="C41" s="20" t="s">
        <v>41</v>
      </c>
      <c r="D41" s="46">
        <v>1635132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1635132</v>
      </c>
      <c r="O41" s="47">
        <f t="shared" si="8"/>
        <v>47.934216697936208</v>
      </c>
      <c r="P41" s="9"/>
    </row>
    <row r="42" spans="1:16">
      <c r="A42" s="12"/>
      <c r="B42" s="25">
        <v>335.29</v>
      </c>
      <c r="C42" s="20" t="s">
        <v>42</v>
      </c>
      <c r="D42" s="46">
        <v>12054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12054</v>
      </c>
      <c r="O42" s="47">
        <f t="shared" si="8"/>
        <v>0.35336538461538464</v>
      </c>
      <c r="P42" s="9"/>
    </row>
    <row r="43" spans="1:16">
      <c r="A43" s="12"/>
      <c r="B43" s="25">
        <v>335.49</v>
      </c>
      <c r="C43" s="20" t="s">
        <v>43</v>
      </c>
      <c r="D43" s="46">
        <v>22407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22407</v>
      </c>
      <c r="O43" s="47">
        <f t="shared" si="8"/>
        <v>0.65686561913696062</v>
      </c>
      <c r="P43" s="9"/>
    </row>
    <row r="44" spans="1:16">
      <c r="A44" s="12"/>
      <c r="B44" s="25">
        <v>337.2</v>
      </c>
      <c r="C44" s="20" t="s">
        <v>44</v>
      </c>
      <c r="D44" s="46">
        <v>102211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102211</v>
      </c>
      <c r="O44" s="47">
        <f t="shared" si="8"/>
        <v>2.9963356003752346</v>
      </c>
      <c r="P44" s="9"/>
    </row>
    <row r="45" spans="1:16">
      <c r="A45" s="12"/>
      <c r="B45" s="25">
        <v>337.3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52300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52300</v>
      </c>
      <c r="O45" s="47">
        <f t="shared" si="8"/>
        <v>1.5331848030018762</v>
      </c>
      <c r="P45" s="9"/>
    </row>
    <row r="46" spans="1:16">
      <c r="A46" s="12"/>
      <c r="B46" s="25">
        <v>337.9</v>
      </c>
      <c r="C46" s="20" t="s">
        <v>102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28266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28266</v>
      </c>
      <c r="O46" s="47">
        <f t="shared" si="8"/>
        <v>0.82862335834896805</v>
      </c>
      <c r="P46" s="9"/>
    </row>
    <row r="47" spans="1:16">
      <c r="A47" s="12"/>
      <c r="B47" s="25">
        <v>338</v>
      </c>
      <c r="C47" s="20" t="s">
        <v>46</v>
      </c>
      <c r="D47" s="46">
        <v>17749</v>
      </c>
      <c r="E47" s="46">
        <v>454120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471869</v>
      </c>
      <c r="O47" s="47">
        <f t="shared" si="8"/>
        <v>13.832932692307692</v>
      </c>
      <c r="P47" s="9"/>
    </row>
    <row r="48" spans="1:16" ht="15.75">
      <c r="A48" s="29" t="s">
        <v>51</v>
      </c>
      <c r="B48" s="30"/>
      <c r="C48" s="31"/>
      <c r="D48" s="32">
        <f t="shared" ref="D48:M48" si="9">SUM(D49:D64)</f>
        <v>2852868</v>
      </c>
      <c r="E48" s="32">
        <f t="shared" si="9"/>
        <v>220189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30558002</v>
      </c>
      <c r="J48" s="32">
        <f t="shared" si="9"/>
        <v>10715804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44346863</v>
      </c>
      <c r="O48" s="45">
        <f t="shared" si="8"/>
        <v>1300.0370250938086</v>
      </c>
      <c r="P48" s="10"/>
    </row>
    <row r="49" spans="1:16">
      <c r="A49" s="12"/>
      <c r="B49" s="25">
        <v>341.2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10715804</v>
      </c>
      <c r="K49" s="46">
        <v>0</v>
      </c>
      <c r="L49" s="46">
        <v>0</v>
      </c>
      <c r="M49" s="46">
        <v>0</v>
      </c>
      <c r="N49" s="46">
        <f t="shared" ref="N49:N64" si="10">SUM(D49:M49)</f>
        <v>10715804</v>
      </c>
      <c r="O49" s="47">
        <f t="shared" si="8"/>
        <v>314.13590525328328</v>
      </c>
      <c r="P49" s="9"/>
    </row>
    <row r="50" spans="1:16">
      <c r="A50" s="12"/>
      <c r="B50" s="25">
        <v>341.9</v>
      </c>
      <c r="C50" s="20" t="s">
        <v>55</v>
      </c>
      <c r="D50" s="46">
        <v>29233</v>
      </c>
      <c r="E50" s="46">
        <v>107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29340</v>
      </c>
      <c r="O50" s="47">
        <f t="shared" si="8"/>
        <v>0.86010787992495308</v>
      </c>
      <c r="P50" s="9"/>
    </row>
    <row r="51" spans="1:16">
      <c r="A51" s="12"/>
      <c r="B51" s="25">
        <v>342.5</v>
      </c>
      <c r="C51" s="20" t="s">
        <v>57</v>
      </c>
      <c r="D51" s="46">
        <v>28487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28487</v>
      </c>
      <c r="O51" s="47">
        <f t="shared" si="8"/>
        <v>0.83510201688555352</v>
      </c>
      <c r="P51" s="9"/>
    </row>
    <row r="52" spans="1:16">
      <c r="A52" s="12"/>
      <c r="B52" s="25">
        <v>342.9</v>
      </c>
      <c r="C52" s="20" t="s">
        <v>58</v>
      </c>
      <c r="D52" s="46">
        <v>40725</v>
      </c>
      <c r="E52" s="46">
        <v>145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40870</v>
      </c>
      <c r="O52" s="47">
        <f t="shared" si="8"/>
        <v>1.1981121013133209</v>
      </c>
      <c r="P52" s="9"/>
    </row>
    <row r="53" spans="1:16">
      <c r="A53" s="12"/>
      <c r="B53" s="25">
        <v>343.4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4746435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4746435</v>
      </c>
      <c r="O53" s="47">
        <f t="shared" si="8"/>
        <v>139.14267706378988</v>
      </c>
      <c r="P53" s="9"/>
    </row>
    <row r="54" spans="1:16">
      <c r="A54" s="12"/>
      <c r="B54" s="25">
        <v>343.6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23218118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23218118</v>
      </c>
      <c r="O54" s="47">
        <f t="shared" si="8"/>
        <v>680.64370309568483</v>
      </c>
      <c r="P54" s="9"/>
    </row>
    <row r="55" spans="1:16">
      <c r="A55" s="12"/>
      <c r="B55" s="25">
        <v>343.7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1596515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1596515</v>
      </c>
      <c r="O55" s="47">
        <f t="shared" si="8"/>
        <v>46.80215173545966</v>
      </c>
      <c r="P55" s="9"/>
    </row>
    <row r="56" spans="1:16">
      <c r="A56" s="12"/>
      <c r="B56" s="25">
        <v>343.8</v>
      </c>
      <c r="C56" s="20" t="s">
        <v>62</v>
      </c>
      <c r="D56" s="46">
        <v>0</v>
      </c>
      <c r="E56" s="46">
        <v>199387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199387</v>
      </c>
      <c r="O56" s="47">
        <f t="shared" si="8"/>
        <v>5.8450691838649158</v>
      </c>
      <c r="P56" s="9"/>
    </row>
    <row r="57" spans="1:16">
      <c r="A57" s="12"/>
      <c r="B57" s="25">
        <v>343.9</v>
      </c>
      <c r="C57" s="20" t="s">
        <v>103</v>
      </c>
      <c r="D57" s="46">
        <v>20884</v>
      </c>
      <c r="E57" s="46">
        <v>0</v>
      </c>
      <c r="F57" s="46">
        <v>0</v>
      </c>
      <c r="G57" s="46">
        <v>0</v>
      </c>
      <c r="H57" s="46">
        <v>0</v>
      </c>
      <c r="I57" s="46">
        <v>132153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153037</v>
      </c>
      <c r="O57" s="47">
        <f t="shared" si="8"/>
        <v>4.486309803001876</v>
      </c>
      <c r="P57" s="9"/>
    </row>
    <row r="58" spans="1:16">
      <c r="A58" s="12"/>
      <c r="B58" s="25">
        <v>344.9</v>
      </c>
      <c r="C58" s="20" t="s">
        <v>104</v>
      </c>
      <c r="D58" s="46">
        <v>124086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124086</v>
      </c>
      <c r="O58" s="47">
        <f t="shared" si="8"/>
        <v>3.6376055347091931</v>
      </c>
      <c r="P58" s="9"/>
    </row>
    <row r="59" spans="1:16">
      <c r="A59" s="12"/>
      <c r="B59" s="25">
        <v>347.1</v>
      </c>
      <c r="C59" s="20" t="s">
        <v>63</v>
      </c>
      <c r="D59" s="46">
        <v>0</v>
      </c>
      <c r="E59" s="46">
        <v>19300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19300</v>
      </c>
      <c r="O59" s="47">
        <f t="shared" si="8"/>
        <v>0.56578330206378991</v>
      </c>
      <c r="P59" s="9"/>
    </row>
    <row r="60" spans="1:16">
      <c r="A60" s="12"/>
      <c r="B60" s="25">
        <v>347.2</v>
      </c>
      <c r="C60" s="20" t="s">
        <v>64</v>
      </c>
      <c r="D60" s="46">
        <v>456017</v>
      </c>
      <c r="E60" s="46">
        <v>1250</v>
      </c>
      <c r="F60" s="46">
        <v>0</v>
      </c>
      <c r="G60" s="46">
        <v>0</v>
      </c>
      <c r="H60" s="46">
        <v>0</v>
      </c>
      <c r="I60" s="46">
        <v>864781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1322048</v>
      </c>
      <c r="O60" s="47">
        <f t="shared" si="8"/>
        <v>38.756097560975611</v>
      </c>
      <c r="P60" s="9"/>
    </row>
    <row r="61" spans="1:16">
      <c r="A61" s="12"/>
      <c r="B61" s="25">
        <v>347.3</v>
      </c>
      <c r="C61" s="20" t="s">
        <v>65</v>
      </c>
      <c r="D61" s="46">
        <v>22016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22016</v>
      </c>
      <c r="O61" s="47">
        <f t="shared" si="8"/>
        <v>0.64540337711069418</v>
      </c>
      <c r="P61" s="9"/>
    </row>
    <row r="62" spans="1:16">
      <c r="A62" s="12"/>
      <c r="B62" s="25">
        <v>347.4</v>
      </c>
      <c r="C62" s="20" t="s">
        <v>66</v>
      </c>
      <c r="D62" s="46">
        <v>5832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5832</v>
      </c>
      <c r="O62" s="47">
        <f t="shared" si="8"/>
        <v>0.17096622889305815</v>
      </c>
      <c r="P62" s="9"/>
    </row>
    <row r="63" spans="1:16">
      <c r="A63" s="12"/>
      <c r="B63" s="25">
        <v>347.5</v>
      </c>
      <c r="C63" s="20" t="s">
        <v>67</v>
      </c>
      <c r="D63" s="46">
        <v>106770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106770</v>
      </c>
      <c r="O63" s="47">
        <f t="shared" si="8"/>
        <v>3.1299835834896812</v>
      </c>
      <c r="P63" s="9"/>
    </row>
    <row r="64" spans="1:16">
      <c r="A64" s="12"/>
      <c r="B64" s="25">
        <v>349</v>
      </c>
      <c r="C64" s="20" t="s">
        <v>1</v>
      </c>
      <c r="D64" s="46">
        <v>2018818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2018818</v>
      </c>
      <c r="O64" s="47">
        <f t="shared" si="8"/>
        <v>59.182047373358351</v>
      </c>
      <c r="P64" s="9"/>
    </row>
    <row r="65" spans="1:16" ht="15.75">
      <c r="A65" s="29" t="s">
        <v>52</v>
      </c>
      <c r="B65" s="30"/>
      <c r="C65" s="31"/>
      <c r="D65" s="32">
        <f t="shared" ref="D65:M65" si="11">SUM(D66:D68)</f>
        <v>160872</v>
      </c>
      <c r="E65" s="32">
        <f t="shared" si="11"/>
        <v>69434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230306</v>
      </c>
      <c r="O65" s="45">
        <f t="shared" si="8"/>
        <v>6.7514657598499062</v>
      </c>
      <c r="P65" s="10"/>
    </row>
    <row r="66" spans="1:16">
      <c r="A66" s="13"/>
      <c r="B66" s="39">
        <v>351.5</v>
      </c>
      <c r="C66" s="21" t="s">
        <v>70</v>
      </c>
      <c r="D66" s="46">
        <v>9060</v>
      </c>
      <c r="E66" s="46">
        <v>33860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42920</v>
      </c>
      <c r="O66" s="47">
        <f t="shared" si="8"/>
        <v>1.2582082551594747</v>
      </c>
      <c r="P66" s="9"/>
    </row>
    <row r="67" spans="1:16">
      <c r="A67" s="13"/>
      <c r="B67" s="39">
        <v>352</v>
      </c>
      <c r="C67" s="21" t="s">
        <v>71</v>
      </c>
      <c r="D67" s="46">
        <v>0</v>
      </c>
      <c r="E67" s="46">
        <v>35574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35574</v>
      </c>
      <c r="O67" s="47">
        <f t="shared" si="8"/>
        <v>1.042858818011257</v>
      </c>
      <c r="P67" s="9"/>
    </row>
    <row r="68" spans="1:16">
      <c r="A68" s="13"/>
      <c r="B68" s="39">
        <v>354</v>
      </c>
      <c r="C68" s="21" t="s">
        <v>72</v>
      </c>
      <c r="D68" s="46">
        <v>151812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151812</v>
      </c>
      <c r="O68" s="47">
        <f t="shared" si="8"/>
        <v>4.4503986866791747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SUM(D70:D77)</f>
        <v>810460</v>
      </c>
      <c r="E69" s="32">
        <f t="shared" si="13"/>
        <v>809605</v>
      </c>
      <c r="F69" s="32">
        <f t="shared" si="13"/>
        <v>2032</v>
      </c>
      <c r="G69" s="32">
        <f t="shared" si="13"/>
        <v>78775</v>
      </c>
      <c r="H69" s="32">
        <f t="shared" si="13"/>
        <v>0</v>
      </c>
      <c r="I69" s="32">
        <f t="shared" si="13"/>
        <v>527706</v>
      </c>
      <c r="J69" s="32">
        <f t="shared" si="13"/>
        <v>66008</v>
      </c>
      <c r="K69" s="32">
        <f t="shared" si="13"/>
        <v>6296329</v>
      </c>
      <c r="L69" s="32">
        <f t="shared" si="13"/>
        <v>0</v>
      </c>
      <c r="M69" s="32">
        <f t="shared" si="13"/>
        <v>0</v>
      </c>
      <c r="N69" s="32">
        <f t="shared" si="12"/>
        <v>8590915</v>
      </c>
      <c r="O69" s="45">
        <f t="shared" ref="O69:O84" si="14">(N69/O$86)</f>
        <v>251.84436561913697</v>
      </c>
      <c r="P69" s="10"/>
    </row>
    <row r="70" spans="1:16">
      <c r="A70" s="12"/>
      <c r="B70" s="25">
        <v>361.1</v>
      </c>
      <c r="C70" s="20" t="s">
        <v>73</v>
      </c>
      <c r="D70" s="46">
        <v>304717</v>
      </c>
      <c r="E70" s="46">
        <v>11738</v>
      </c>
      <c r="F70" s="46">
        <v>2032</v>
      </c>
      <c r="G70" s="46">
        <v>52775</v>
      </c>
      <c r="H70" s="46">
        <v>0</v>
      </c>
      <c r="I70" s="46">
        <v>88589</v>
      </c>
      <c r="J70" s="46">
        <v>16222</v>
      </c>
      <c r="K70" s="46">
        <v>1886346</v>
      </c>
      <c r="L70" s="46">
        <v>0</v>
      </c>
      <c r="M70" s="46">
        <v>0</v>
      </c>
      <c r="N70" s="46">
        <f t="shared" si="12"/>
        <v>2362419</v>
      </c>
      <c r="O70" s="47">
        <f t="shared" si="14"/>
        <v>69.254778377110696</v>
      </c>
      <c r="P70" s="9"/>
    </row>
    <row r="71" spans="1:16">
      <c r="A71" s="12"/>
      <c r="B71" s="25">
        <v>361.3</v>
      </c>
      <c r="C71" s="20" t="s">
        <v>74</v>
      </c>
      <c r="D71" s="46">
        <v>33932</v>
      </c>
      <c r="E71" s="46">
        <v>21861</v>
      </c>
      <c r="F71" s="46">
        <v>0</v>
      </c>
      <c r="G71" s="46">
        <v>15236</v>
      </c>
      <c r="H71" s="46">
        <v>0</v>
      </c>
      <c r="I71" s="46">
        <v>118381</v>
      </c>
      <c r="J71" s="46">
        <v>36946</v>
      </c>
      <c r="K71" s="46">
        <v>-3191929</v>
      </c>
      <c r="L71" s="46">
        <v>0</v>
      </c>
      <c r="M71" s="46">
        <v>0</v>
      </c>
      <c r="N71" s="46">
        <f t="shared" ref="N71:N77" si="15">SUM(D71:M71)</f>
        <v>-2965573</v>
      </c>
      <c r="O71" s="47">
        <f t="shared" si="14"/>
        <v>-86.936356707317074</v>
      </c>
      <c r="P71" s="9"/>
    </row>
    <row r="72" spans="1:16">
      <c r="A72" s="12"/>
      <c r="B72" s="25">
        <v>362</v>
      </c>
      <c r="C72" s="20" t="s">
        <v>75</v>
      </c>
      <c r="D72" s="46">
        <v>61795</v>
      </c>
      <c r="E72" s="46">
        <v>720913</v>
      </c>
      <c r="F72" s="46">
        <v>0</v>
      </c>
      <c r="G72" s="46">
        <v>0</v>
      </c>
      <c r="H72" s="46">
        <v>0</v>
      </c>
      <c r="I72" s="46">
        <v>22248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804956</v>
      </c>
      <c r="O72" s="47">
        <f t="shared" si="14"/>
        <v>23.597443714821765</v>
      </c>
      <c r="P72" s="9"/>
    </row>
    <row r="73" spans="1:16">
      <c r="A73" s="12"/>
      <c r="B73" s="25">
        <v>364</v>
      </c>
      <c r="C73" s="20" t="s">
        <v>76</v>
      </c>
      <c r="D73" s="46">
        <v>21144</v>
      </c>
      <c r="E73" s="46">
        <v>0</v>
      </c>
      <c r="F73" s="46">
        <v>0</v>
      </c>
      <c r="G73" s="46">
        <v>0</v>
      </c>
      <c r="H73" s="46">
        <v>0</v>
      </c>
      <c r="I73" s="46">
        <v>-19298</v>
      </c>
      <c r="J73" s="46">
        <v>372</v>
      </c>
      <c r="K73" s="46">
        <v>0</v>
      </c>
      <c r="L73" s="46">
        <v>0</v>
      </c>
      <c r="M73" s="46">
        <v>0</v>
      </c>
      <c r="N73" s="46">
        <f t="shared" si="15"/>
        <v>2218</v>
      </c>
      <c r="O73" s="47">
        <f t="shared" si="14"/>
        <v>6.5021106941838644E-2</v>
      </c>
      <c r="P73" s="9"/>
    </row>
    <row r="74" spans="1:16">
      <c r="A74" s="12"/>
      <c r="B74" s="25">
        <v>365</v>
      </c>
      <c r="C74" s="20" t="s">
        <v>105</v>
      </c>
      <c r="D74" s="46">
        <v>2307</v>
      </c>
      <c r="E74" s="46">
        <v>0</v>
      </c>
      <c r="F74" s="46">
        <v>0</v>
      </c>
      <c r="G74" s="46">
        <v>0</v>
      </c>
      <c r="H74" s="46">
        <v>0</v>
      </c>
      <c r="I74" s="46">
        <v>101538</v>
      </c>
      <c r="J74" s="46">
        <v>1925</v>
      </c>
      <c r="K74" s="46">
        <v>0</v>
      </c>
      <c r="L74" s="46">
        <v>0</v>
      </c>
      <c r="M74" s="46">
        <v>0</v>
      </c>
      <c r="N74" s="46">
        <f t="shared" si="15"/>
        <v>105770</v>
      </c>
      <c r="O74" s="47">
        <f t="shared" si="14"/>
        <v>3.1006683864915572</v>
      </c>
      <c r="P74" s="9"/>
    </row>
    <row r="75" spans="1:16">
      <c r="A75" s="12"/>
      <c r="B75" s="25">
        <v>366</v>
      </c>
      <c r="C75" s="20" t="s">
        <v>77</v>
      </c>
      <c r="D75" s="46">
        <v>52025</v>
      </c>
      <c r="E75" s="46">
        <v>8739</v>
      </c>
      <c r="F75" s="46">
        <v>0</v>
      </c>
      <c r="G75" s="46">
        <v>0</v>
      </c>
      <c r="H75" s="46">
        <v>0</v>
      </c>
      <c r="I75" s="46">
        <v>5660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66424</v>
      </c>
      <c r="O75" s="47">
        <f t="shared" si="14"/>
        <v>1.947232645403377</v>
      </c>
      <c r="P75" s="9"/>
    </row>
    <row r="76" spans="1:16">
      <c r="A76" s="12"/>
      <c r="B76" s="25">
        <v>368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7601912</v>
      </c>
      <c r="L76" s="46">
        <v>0</v>
      </c>
      <c r="M76" s="46">
        <v>0</v>
      </c>
      <c r="N76" s="46">
        <f t="shared" si="15"/>
        <v>7601912</v>
      </c>
      <c r="O76" s="47">
        <f t="shared" si="14"/>
        <v>222.85154784240149</v>
      </c>
      <c r="P76" s="9"/>
    </row>
    <row r="77" spans="1:16">
      <c r="A77" s="12"/>
      <c r="B77" s="25">
        <v>369.9</v>
      </c>
      <c r="C77" s="20" t="s">
        <v>79</v>
      </c>
      <c r="D77" s="46">
        <v>334540</v>
      </c>
      <c r="E77" s="46">
        <v>46354</v>
      </c>
      <c r="F77" s="46">
        <v>0</v>
      </c>
      <c r="G77" s="46">
        <v>10764</v>
      </c>
      <c r="H77" s="46">
        <v>0</v>
      </c>
      <c r="I77" s="46">
        <v>210588</v>
      </c>
      <c r="J77" s="46">
        <v>10543</v>
      </c>
      <c r="K77" s="46">
        <v>0</v>
      </c>
      <c r="L77" s="46">
        <v>0</v>
      </c>
      <c r="M77" s="46">
        <v>0</v>
      </c>
      <c r="N77" s="46">
        <f t="shared" si="15"/>
        <v>612789</v>
      </c>
      <c r="O77" s="47">
        <f t="shared" si="14"/>
        <v>17.964030253283301</v>
      </c>
      <c r="P77" s="9"/>
    </row>
    <row r="78" spans="1:16" ht="15.75">
      <c r="A78" s="29" t="s">
        <v>53</v>
      </c>
      <c r="B78" s="30"/>
      <c r="C78" s="31"/>
      <c r="D78" s="32">
        <f t="shared" ref="D78:M78" si="16">SUM(D79:D83)</f>
        <v>5751357</v>
      </c>
      <c r="E78" s="32">
        <f t="shared" si="16"/>
        <v>1922907</v>
      </c>
      <c r="F78" s="32">
        <f t="shared" si="16"/>
        <v>9348925</v>
      </c>
      <c r="G78" s="32">
        <f t="shared" si="16"/>
        <v>1583939</v>
      </c>
      <c r="H78" s="32">
        <f t="shared" si="16"/>
        <v>0</v>
      </c>
      <c r="I78" s="32">
        <f t="shared" si="16"/>
        <v>803323</v>
      </c>
      <c r="J78" s="32">
        <f t="shared" si="16"/>
        <v>118513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4" si="17">SUM(D78:M78)</f>
        <v>19528964</v>
      </c>
      <c r="O78" s="45">
        <f t="shared" si="14"/>
        <v>572.49542682926824</v>
      </c>
      <c r="P78" s="9"/>
    </row>
    <row r="79" spans="1:16">
      <c r="A79" s="12"/>
      <c r="B79" s="25">
        <v>381</v>
      </c>
      <c r="C79" s="20" t="s">
        <v>80</v>
      </c>
      <c r="D79" s="46">
        <v>2147249</v>
      </c>
      <c r="E79" s="46">
        <v>1922907</v>
      </c>
      <c r="F79" s="46">
        <v>2943925</v>
      </c>
      <c r="G79" s="46">
        <v>1579353</v>
      </c>
      <c r="H79" s="46">
        <v>0</v>
      </c>
      <c r="I79" s="46">
        <v>15625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8609059</v>
      </c>
      <c r="O79" s="47">
        <f t="shared" si="14"/>
        <v>252.37626055347093</v>
      </c>
      <c r="P79" s="9"/>
    </row>
    <row r="80" spans="1:16">
      <c r="A80" s="12"/>
      <c r="B80" s="25">
        <v>382</v>
      </c>
      <c r="C80" s="20" t="s">
        <v>106</v>
      </c>
      <c r="D80" s="46">
        <v>3604108</v>
      </c>
      <c r="E80" s="46">
        <v>0</v>
      </c>
      <c r="F80" s="46">
        <v>0</v>
      </c>
      <c r="G80" s="46">
        <v>4586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3608694</v>
      </c>
      <c r="O80" s="47">
        <f t="shared" si="14"/>
        <v>105.78957551594746</v>
      </c>
      <c r="P80" s="9"/>
    </row>
    <row r="81" spans="1:119">
      <c r="A81" s="12"/>
      <c r="B81" s="25">
        <v>385</v>
      </c>
      <c r="C81" s="20" t="s">
        <v>107</v>
      </c>
      <c r="D81" s="46">
        <v>0</v>
      </c>
      <c r="E81" s="46">
        <v>0</v>
      </c>
      <c r="F81" s="46">
        <v>6405000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6405000</v>
      </c>
      <c r="O81" s="47">
        <f t="shared" si="14"/>
        <v>187.76383677298313</v>
      </c>
      <c r="P81" s="9"/>
    </row>
    <row r="82" spans="1:119">
      <c r="A82" s="12"/>
      <c r="B82" s="25">
        <v>389.8</v>
      </c>
      <c r="C82" s="20" t="s">
        <v>81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736995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736995</v>
      </c>
      <c r="O82" s="47">
        <f t="shared" si="14"/>
        <v>21.605153611632272</v>
      </c>
      <c r="P82" s="9"/>
    </row>
    <row r="83" spans="1:119" ht="15.75" thickBot="1">
      <c r="A83" s="12"/>
      <c r="B83" s="25">
        <v>389.9</v>
      </c>
      <c r="C83" s="20" t="s">
        <v>108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50703</v>
      </c>
      <c r="J83" s="46">
        <v>118513</v>
      </c>
      <c r="K83" s="46">
        <v>0</v>
      </c>
      <c r="L83" s="46">
        <v>0</v>
      </c>
      <c r="M83" s="46">
        <v>0</v>
      </c>
      <c r="N83" s="46">
        <f t="shared" si="17"/>
        <v>169216</v>
      </c>
      <c r="O83" s="47">
        <f t="shared" si="14"/>
        <v>4.960600375234522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8">SUM(D5,D15,D28,D48,D65,D69,D78)</f>
        <v>31708245</v>
      </c>
      <c r="E84" s="15">
        <f t="shared" si="18"/>
        <v>6511253</v>
      </c>
      <c r="F84" s="15">
        <f t="shared" si="18"/>
        <v>9529957</v>
      </c>
      <c r="G84" s="15">
        <f t="shared" si="18"/>
        <v>2299186</v>
      </c>
      <c r="H84" s="15">
        <f t="shared" si="18"/>
        <v>0</v>
      </c>
      <c r="I84" s="15">
        <f t="shared" si="18"/>
        <v>32088667</v>
      </c>
      <c r="J84" s="15">
        <f t="shared" si="18"/>
        <v>10900325</v>
      </c>
      <c r="K84" s="15">
        <f t="shared" si="18"/>
        <v>6296329</v>
      </c>
      <c r="L84" s="15">
        <f t="shared" si="18"/>
        <v>0</v>
      </c>
      <c r="M84" s="15">
        <f t="shared" si="18"/>
        <v>0</v>
      </c>
      <c r="N84" s="15">
        <f t="shared" si="17"/>
        <v>99333962</v>
      </c>
      <c r="O84" s="38">
        <f t="shared" si="14"/>
        <v>2911.9946646341464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18" t="s">
        <v>109</v>
      </c>
      <c r="M86" s="118"/>
      <c r="N86" s="118"/>
      <c r="O86" s="43">
        <v>34112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110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17499825</v>
      </c>
      <c r="E5" s="27">
        <f t="shared" si="0"/>
        <v>2170090</v>
      </c>
      <c r="F5" s="27">
        <f t="shared" si="0"/>
        <v>179000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19848915</v>
      </c>
      <c r="O5" s="33">
        <f t="shared" ref="O5:O36" si="1">(N5/O$73)</f>
        <v>585.96312806282106</v>
      </c>
      <c r="P5" s="6"/>
    </row>
    <row r="6" spans="1:133">
      <c r="A6" s="12"/>
      <c r="B6" s="25">
        <v>311</v>
      </c>
      <c r="C6" s="20" t="s">
        <v>3</v>
      </c>
      <c r="D6" s="46">
        <v>10029749</v>
      </c>
      <c r="E6" s="46">
        <v>2170090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12199839</v>
      </c>
      <c r="O6" s="47">
        <f t="shared" si="1"/>
        <v>360.15348054555113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179000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179000</v>
      </c>
      <c r="O7" s="47">
        <f t="shared" si="1"/>
        <v>5.2842888350947632</v>
      </c>
      <c r="P7" s="9"/>
    </row>
    <row r="8" spans="1:133">
      <c r="A8" s="12"/>
      <c r="B8" s="25">
        <v>312.3</v>
      </c>
      <c r="C8" s="20" t="s">
        <v>12</v>
      </c>
      <c r="D8" s="46">
        <v>153303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153303</v>
      </c>
      <c r="O8" s="47">
        <f t="shared" si="1"/>
        <v>4.5256834150085608</v>
      </c>
      <c r="P8" s="9"/>
    </row>
    <row r="9" spans="1:133">
      <c r="A9" s="12"/>
      <c r="B9" s="25">
        <v>312.41000000000003</v>
      </c>
      <c r="C9" s="20" t="s">
        <v>14</v>
      </c>
      <c r="D9" s="46">
        <v>849141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849141</v>
      </c>
      <c r="O9" s="47">
        <f t="shared" si="1"/>
        <v>25.067632992855877</v>
      </c>
      <c r="P9" s="9"/>
    </row>
    <row r="10" spans="1:133">
      <c r="A10" s="12"/>
      <c r="B10" s="25">
        <v>312.42</v>
      </c>
      <c r="C10" s="20" t="s">
        <v>13</v>
      </c>
      <c r="D10" s="46">
        <v>529507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529507</v>
      </c>
      <c r="O10" s="47">
        <f t="shared" si="1"/>
        <v>15.631664403377222</v>
      </c>
      <c r="P10" s="9"/>
    </row>
    <row r="11" spans="1:133">
      <c r="A11" s="12"/>
      <c r="B11" s="25">
        <v>314.10000000000002</v>
      </c>
      <c r="C11" s="20" t="s">
        <v>15</v>
      </c>
      <c r="D11" s="46">
        <v>3225015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3225015</v>
      </c>
      <c r="O11" s="47">
        <f t="shared" si="1"/>
        <v>95.206205349235404</v>
      </c>
      <c r="P11" s="9"/>
    </row>
    <row r="12" spans="1:133">
      <c r="A12" s="12"/>
      <c r="B12" s="25">
        <v>314.2</v>
      </c>
      <c r="C12" s="20" t="s">
        <v>17</v>
      </c>
      <c r="D12" s="46">
        <v>1937636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1937636</v>
      </c>
      <c r="O12" s="47">
        <f t="shared" si="1"/>
        <v>57.201275314400426</v>
      </c>
      <c r="P12" s="9"/>
    </row>
    <row r="13" spans="1:133">
      <c r="A13" s="12"/>
      <c r="B13" s="25">
        <v>314.3</v>
      </c>
      <c r="C13" s="20" t="s">
        <v>16</v>
      </c>
      <c r="D13" s="46">
        <v>480680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480680</v>
      </c>
      <c r="O13" s="47">
        <f t="shared" si="1"/>
        <v>14.190234398063412</v>
      </c>
      <c r="P13" s="9"/>
    </row>
    <row r="14" spans="1:133">
      <c r="A14" s="12"/>
      <c r="B14" s="25">
        <v>314.7</v>
      </c>
      <c r="C14" s="20" t="s">
        <v>18</v>
      </c>
      <c r="D14" s="46">
        <v>47656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47656</v>
      </c>
      <c r="O14" s="47">
        <f t="shared" si="1"/>
        <v>1.4068607191356202</v>
      </c>
      <c r="P14" s="9"/>
    </row>
    <row r="15" spans="1:133">
      <c r="A15" s="12"/>
      <c r="B15" s="25">
        <v>316</v>
      </c>
      <c r="C15" s="20" t="s">
        <v>19</v>
      </c>
      <c r="D15" s="46">
        <v>247138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247138</v>
      </c>
      <c r="O15" s="47">
        <f t="shared" si="1"/>
        <v>7.2958020900986007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3327261</v>
      </c>
      <c r="E16" s="32">
        <f t="shared" si="3"/>
        <v>726390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4053651</v>
      </c>
      <c r="O16" s="45">
        <f t="shared" si="1"/>
        <v>119.66850681938951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338457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338457</v>
      </c>
      <c r="O17" s="47">
        <f t="shared" si="1"/>
        <v>9.9916455098305477</v>
      </c>
      <c r="P17" s="9"/>
    </row>
    <row r="18" spans="1:16">
      <c r="A18" s="12"/>
      <c r="B18" s="25">
        <v>323.10000000000002</v>
      </c>
      <c r="C18" s="20" t="s">
        <v>21</v>
      </c>
      <c r="D18" s="46">
        <v>3248053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3248053</v>
      </c>
      <c r="O18" s="47">
        <f t="shared" si="1"/>
        <v>95.886313987128773</v>
      </c>
      <c r="P18" s="9"/>
    </row>
    <row r="19" spans="1:16">
      <c r="A19" s="12"/>
      <c r="B19" s="25">
        <v>323.39999999999998</v>
      </c>
      <c r="C19" s="20" t="s">
        <v>22</v>
      </c>
      <c r="D19" s="46">
        <v>79208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79208</v>
      </c>
      <c r="O19" s="47">
        <f t="shared" si="1"/>
        <v>2.3383125701127709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132442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132442</v>
      </c>
      <c r="O20" s="47">
        <f t="shared" si="1"/>
        <v>3.9098423569699476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14716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14716</v>
      </c>
      <c r="O21" s="47">
        <f t="shared" si="1"/>
        <v>0.43443348881147781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45885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45885</v>
      </c>
      <c r="O22" s="47">
        <f t="shared" si="1"/>
        <v>1.3545787329515262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5098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5098</v>
      </c>
      <c r="O23" s="47">
        <f t="shared" si="1"/>
        <v>0.15049890771683297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170813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170813</v>
      </c>
      <c r="O24" s="47">
        <f t="shared" si="1"/>
        <v>5.0425990435141994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18979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18979</v>
      </c>
      <c r="O25" s="47">
        <f t="shared" si="1"/>
        <v>0.56028222235342739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SUM(D27:D40)</f>
        <v>3517538</v>
      </c>
      <c r="E26" s="32">
        <f t="shared" si="5"/>
        <v>3146588</v>
      </c>
      <c r="F26" s="32">
        <f t="shared" si="5"/>
        <v>0</v>
      </c>
      <c r="G26" s="32">
        <f t="shared" si="5"/>
        <v>177764</v>
      </c>
      <c r="H26" s="32">
        <f t="shared" si="5"/>
        <v>0</v>
      </c>
      <c r="I26" s="32">
        <f t="shared" si="5"/>
        <v>69403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6911293</v>
      </c>
      <c r="O26" s="45">
        <f t="shared" si="1"/>
        <v>204.02943260317647</v>
      </c>
      <c r="P26" s="10"/>
    </row>
    <row r="27" spans="1:16">
      <c r="A27" s="12"/>
      <c r="B27" s="25">
        <v>331.2</v>
      </c>
      <c r="C27" s="20" t="s">
        <v>29</v>
      </c>
      <c r="D27" s="46">
        <v>476142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476142</v>
      </c>
      <c r="O27" s="47">
        <f t="shared" si="1"/>
        <v>14.056267343685423</v>
      </c>
      <c r="P27" s="9"/>
    </row>
    <row r="28" spans="1:16">
      <c r="A28" s="12"/>
      <c r="B28" s="25">
        <v>331.62</v>
      </c>
      <c r="C28" s="20" t="s">
        <v>33</v>
      </c>
      <c r="D28" s="46">
        <v>0</v>
      </c>
      <c r="E28" s="46">
        <v>139317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139317</v>
      </c>
      <c r="O28" s="47">
        <f t="shared" si="1"/>
        <v>4.1128003778709337</v>
      </c>
      <c r="P28" s="9"/>
    </row>
    <row r="29" spans="1:16">
      <c r="A29" s="12"/>
      <c r="B29" s="25">
        <v>334.2</v>
      </c>
      <c r="C29" s="20" t="s">
        <v>31</v>
      </c>
      <c r="D29" s="46">
        <v>14616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14616</v>
      </c>
      <c r="O29" s="47">
        <f t="shared" si="1"/>
        <v>0.43148137214382715</v>
      </c>
      <c r="P29" s="9"/>
    </row>
    <row r="30" spans="1:16">
      <c r="A30" s="12"/>
      <c r="B30" s="25">
        <v>334.39</v>
      </c>
      <c r="C30" s="20" t="s">
        <v>34</v>
      </c>
      <c r="D30" s="46">
        <v>192234</v>
      </c>
      <c r="E30" s="46">
        <v>0</v>
      </c>
      <c r="F30" s="46">
        <v>0</v>
      </c>
      <c r="G30" s="46">
        <v>177764</v>
      </c>
      <c r="H30" s="46">
        <v>0</v>
      </c>
      <c r="I30" s="46">
        <v>69403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439401</v>
      </c>
      <c r="O30" s="47">
        <f t="shared" si="1"/>
        <v>12.971630158823876</v>
      </c>
      <c r="P30" s="9"/>
    </row>
    <row r="31" spans="1:16">
      <c r="A31" s="12"/>
      <c r="B31" s="25">
        <v>334.41</v>
      </c>
      <c r="C31" s="20" t="s">
        <v>35</v>
      </c>
      <c r="D31" s="46">
        <v>0</v>
      </c>
      <c r="E31" s="46">
        <v>2353443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2353443</v>
      </c>
      <c r="O31" s="47">
        <f t="shared" si="1"/>
        <v>69.476383066658798</v>
      </c>
      <c r="P31" s="9"/>
    </row>
    <row r="32" spans="1:16">
      <c r="A32" s="12"/>
      <c r="B32" s="25">
        <v>334.69</v>
      </c>
      <c r="C32" s="20" t="s">
        <v>36</v>
      </c>
      <c r="D32" s="46">
        <v>0</v>
      </c>
      <c r="E32" s="46">
        <v>137159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137159</v>
      </c>
      <c r="O32" s="47">
        <f t="shared" si="1"/>
        <v>4.0490937001830316</v>
      </c>
      <c r="P32" s="9"/>
    </row>
    <row r="33" spans="1:16">
      <c r="A33" s="12"/>
      <c r="B33" s="25">
        <v>335.12</v>
      </c>
      <c r="C33" s="20" t="s">
        <v>38</v>
      </c>
      <c r="D33" s="46">
        <v>916255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916255</v>
      </c>
      <c r="O33" s="47">
        <f t="shared" si="1"/>
        <v>27.048916573182971</v>
      </c>
      <c r="P33" s="9"/>
    </row>
    <row r="34" spans="1:16">
      <c r="A34" s="12"/>
      <c r="B34" s="25">
        <v>335.14</v>
      </c>
      <c r="C34" s="20" t="s">
        <v>39</v>
      </c>
      <c r="D34" s="46">
        <v>123992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123992</v>
      </c>
      <c r="O34" s="47">
        <f t="shared" si="1"/>
        <v>3.6603884985534627</v>
      </c>
      <c r="P34" s="9"/>
    </row>
    <row r="35" spans="1:16">
      <c r="A35" s="12"/>
      <c r="B35" s="25">
        <v>335.15</v>
      </c>
      <c r="C35" s="20" t="s">
        <v>40</v>
      </c>
      <c r="D35" s="46">
        <v>32628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32628</v>
      </c>
      <c r="O35" s="47">
        <f t="shared" si="1"/>
        <v>0.96321662632107219</v>
      </c>
      <c r="P35" s="9"/>
    </row>
    <row r="36" spans="1:16">
      <c r="A36" s="12"/>
      <c r="B36" s="25">
        <v>335.18</v>
      </c>
      <c r="C36" s="20" t="s">
        <v>41</v>
      </c>
      <c r="D36" s="46">
        <v>1576279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1576279</v>
      </c>
      <c r="O36" s="47">
        <f t="shared" si="1"/>
        <v>46.533595087677867</v>
      </c>
      <c r="P36" s="9"/>
    </row>
    <row r="37" spans="1:16">
      <c r="A37" s="12"/>
      <c r="B37" s="25">
        <v>335.29</v>
      </c>
      <c r="C37" s="20" t="s">
        <v>42</v>
      </c>
      <c r="D37" s="46">
        <v>11090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11090</v>
      </c>
      <c r="O37" s="47">
        <f t="shared" ref="O37:O68" si="7">(N37/O$73)</f>
        <v>0.32738973844246322</v>
      </c>
      <c r="P37" s="9"/>
    </row>
    <row r="38" spans="1:16">
      <c r="A38" s="12"/>
      <c r="B38" s="25">
        <v>335.49</v>
      </c>
      <c r="C38" s="20" t="s">
        <v>43</v>
      </c>
      <c r="D38" s="46">
        <v>19325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19325</v>
      </c>
      <c r="O38" s="47">
        <f t="shared" si="7"/>
        <v>0.57049654602349886</v>
      </c>
      <c r="P38" s="9"/>
    </row>
    <row r="39" spans="1:16">
      <c r="A39" s="12"/>
      <c r="B39" s="25">
        <v>337.2</v>
      </c>
      <c r="C39" s="20" t="s">
        <v>44</v>
      </c>
      <c r="D39" s="46">
        <v>90854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90854</v>
      </c>
      <c r="O39" s="47">
        <f t="shared" si="7"/>
        <v>2.6821160772273722</v>
      </c>
      <c r="P39" s="9"/>
    </row>
    <row r="40" spans="1:16">
      <c r="A40" s="12"/>
      <c r="B40" s="25">
        <v>338</v>
      </c>
      <c r="C40" s="20" t="s">
        <v>46</v>
      </c>
      <c r="D40" s="46">
        <v>64123</v>
      </c>
      <c r="E40" s="46">
        <v>516669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580792</v>
      </c>
      <c r="O40" s="47">
        <f t="shared" si="7"/>
        <v>17.145657436381885</v>
      </c>
      <c r="P40" s="9"/>
    </row>
    <row r="41" spans="1:16" ht="15.75">
      <c r="A41" s="29" t="s">
        <v>51</v>
      </c>
      <c r="B41" s="30"/>
      <c r="C41" s="31"/>
      <c r="D41" s="32">
        <f t="shared" ref="D41:M41" si="8">SUM(D42:D55)</f>
        <v>2579357</v>
      </c>
      <c r="E41" s="32">
        <f t="shared" si="8"/>
        <v>312353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29048373</v>
      </c>
      <c r="J41" s="32">
        <f t="shared" si="8"/>
        <v>10446045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42386128</v>
      </c>
      <c r="O41" s="45">
        <f t="shared" si="7"/>
        <v>1251.2879494597626</v>
      </c>
      <c r="P41" s="10"/>
    </row>
    <row r="42" spans="1:16">
      <c r="A42" s="12"/>
      <c r="B42" s="25">
        <v>341.2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10446045</v>
      </c>
      <c r="K42" s="46">
        <v>0</v>
      </c>
      <c r="L42" s="46">
        <v>0</v>
      </c>
      <c r="M42" s="46">
        <v>0</v>
      </c>
      <c r="N42" s="46">
        <f t="shared" ref="N42:N55" si="9">SUM(D42:M42)</f>
        <v>10446045</v>
      </c>
      <c r="O42" s="47">
        <f t="shared" si="7"/>
        <v>308.37943555529313</v>
      </c>
      <c r="P42" s="9"/>
    </row>
    <row r="43" spans="1:16">
      <c r="A43" s="12"/>
      <c r="B43" s="25">
        <v>341.9</v>
      </c>
      <c r="C43" s="20" t="s">
        <v>55</v>
      </c>
      <c r="D43" s="46">
        <v>154391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154391</v>
      </c>
      <c r="O43" s="47">
        <f t="shared" si="7"/>
        <v>4.5578024443526006</v>
      </c>
      <c r="P43" s="9"/>
    </row>
    <row r="44" spans="1:16">
      <c r="A44" s="12"/>
      <c r="B44" s="25">
        <v>342.5</v>
      </c>
      <c r="C44" s="20" t="s">
        <v>57</v>
      </c>
      <c r="D44" s="46">
        <v>28644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28644</v>
      </c>
      <c r="O44" s="47">
        <f t="shared" si="7"/>
        <v>0.84560429828186812</v>
      </c>
      <c r="P44" s="9"/>
    </row>
    <row r="45" spans="1:16">
      <c r="A45" s="12"/>
      <c r="B45" s="25">
        <v>342.9</v>
      </c>
      <c r="C45" s="20" t="s">
        <v>58</v>
      </c>
      <c r="D45" s="46">
        <v>17616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17616</v>
      </c>
      <c r="O45" s="47">
        <f t="shared" si="7"/>
        <v>0.52004487217334827</v>
      </c>
      <c r="P45" s="9"/>
    </row>
    <row r="46" spans="1:16">
      <c r="A46" s="12"/>
      <c r="B46" s="25">
        <v>343.4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5029375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5029375</v>
      </c>
      <c r="O46" s="47">
        <f t="shared" si="7"/>
        <v>148.47301765365768</v>
      </c>
      <c r="P46" s="9"/>
    </row>
    <row r="47" spans="1:16">
      <c r="A47" s="12"/>
      <c r="B47" s="25">
        <v>343.6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21835944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21835944</v>
      </c>
      <c r="O47" s="47">
        <f t="shared" si="7"/>
        <v>644.62254236287413</v>
      </c>
      <c r="P47" s="9"/>
    </row>
    <row r="48" spans="1:16">
      <c r="A48" s="12"/>
      <c r="B48" s="25">
        <v>343.7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1285144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1285144</v>
      </c>
      <c r="O48" s="47">
        <f t="shared" si="7"/>
        <v>37.938950227312986</v>
      </c>
      <c r="P48" s="9"/>
    </row>
    <row r="49" spans="1:16">
      <c r="A49" s="12"/>
      <c r="B49" s="25">
        <v>343.8</v>
      </c>
      <c r="C49" s="20" t="s">
        <v>62</v>
      </c>
      <c r="D49" s="46">
        <v>0</v>
      </c>
      <c r="E49" s="46">
        <v>224303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224303</v>
      </c>
      <c r="O49" s="47">
        <f t="shared" si="7"/>
        <v>6.6216862490405619</v>
      </c>
      <c r="P49" s="9"/>
    </row>
    <row r="50" spans="1:16">
      <c r="A50" s="12"/>
      <c r="B50" s="25">
        <v>347.1</v>
      </c>
      <c r="C50" s="20" t="s">
        <v>63</v>
      </c>
      <c r="D50" s="46">
        <v>0</v>
      </c>
      <c r="E50" s="46">
        <v>16538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16538</v>
      </c>
      <c r="O50" s="47">
        <f t="shared" si="7"/>
        <v>0.48822105449607367</v>
      </c>
      <c r="P50" s="9"/>
    </row>
    <row r="51" spans="1:16">
      <c r="A51" s="12"/>
      <c r="B51" s="25">
        <v>347.2</v>
      </c>
      <c r="C51" s="20" t="s">
        <v>64</v>
      </c>
      <c r="D51" s="46">
        <v>434935</v>
      </c>
      <c r="E51" s="46">
        <v>71512</v>
      </c>
      <c r="F51" s="46">
        <v>0</v>
      </c>
      <c r="G51" s="46">
        <v>0</v>
      </c>
      <c r="H51" s="46">
        <v>0</v>
      </c>
      <c r="I51" s="46">
        <v>897910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1404357</v>
      </c>
      <c r="O51" s="47">
        <f t="shared" si="7"/>
        <v>41.458257070319419</v>
      </c>
      <c r="P51" s="9"/>
    </row>
    <row r="52" spans="1:16">
      <c r="A52" s="12"/>
      <c r="B52" s="25">
        <v>347.3</v>
      </c>
      <c r="C52" s="20" t="s">
        <v>65</v>
      </c>
      <c r="D52" s="46">
        <v>16842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16842</v>
      </c>
      <c r="O52" s="47">
        <f t="shared" si="7"/>
        <v>0.49719548916573181</v>
      </c>
      <c r="P52" s="9"/>
    </row>
    <row r="53" spans="1:16">
      <c r="A53" s="12"/>
      <c r="B53" s="25">
        <v>347.4</v>
      </c>
      <c r="C53" s="20" t="s">
        <v>66</v>
      </c>
      <c r="D53" s="46">
        <v>8239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8239</v>
      </c>
      <c r="O53" s="47">
        <f t="shared" si="7"/>
        <v>0.24322489224774163</v>
      </c>
      <c r="P53" s="9"/>
    </row>
    <row r="54" spans="1:16">
      <c r="A54" s="12"/>
      <c r="B54" s="25">
        <v>347.5</v>
      </c>
      <c r="C54" s="20" t="s">
        <v>67</v>
      </c>
      <c r="D54" s="46">
        <v>86599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86599</v>
      </c>
      <c r="O54" s="47">
        <f t="shared" si="7"/>
        <v>2.5565035130188347</v>
      </c>
      <c r="P54" s="9"/>
    </row>
    <row r="55" spans="1:16">
      <c r="A55" s="12"/>
      <c r="B55" s="25">
        <v>349</v>
      </c>
      <c r="C55" s="20" t="s">
        <v>1</v>
      </c>
      <c r="D55" s="46">
        <v>1832091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1832091</v>
      </c>
      <c r="O55" s="47">
        <f t="shared" si="7"/>
        <v>54.085463777528489</v>
      </c>
      <c r="P55" s="9"/>
    </row>
    <row r="56" spans="1:16" ht="15.75">
      <c r="A56" s="29" t="s">
        <v>52</v>
      </c>
      <c r="B56" s="30"/>
      <c r="C56" s="31"/>
      <c r="D56" s="32">
        <f t="shared" ref="D56:M56" si="10">SUM(D57:D59)</f>
        <v>166886</v>
      </c>
      <c r="E56" s="32">
        <f t="shared" si="10"/>
        <v>114225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1" si="11">SUM(D56:M56)</f>
        <v>281111</v>
      </c>
      <c r="O56" s="45">
        <f t="shared" si="7"/>
        <v>8.2987246855995753</v>
      </c>
      <c r="P56" s="10"/>
    </row>
    <row r="57" spans="1:16">
      <c r="A57" s="13"/>
      <c r="B57" s="39">
        <v>351.5</v>
      </c>
      <c r="C57" s="21" t="s">
        <v>70</v>
      </c>
      <c r="D57" s="46">
        <v>13692</v>
      </c>
      <c r="E57" s="46">
        <v>78296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91988</v>
      </c>
      <c r="O57" s="47">
        <f t="shared" si="7"/>
        <v>2.7155930802385311</v>
      </c>
      <c r="P57" s="9"/>
    </row>
    <row r="58" spans="1:16">
      <c r="A58" s="13"/>
      <c r="B58" s="39">
        <v>352</v>
      </c>
      <c r="C58" s="21" t="s">
        <v>71</v>
      </c>
      <c r="D58" s="46">
        <v>0</v>
      </c>
      <c r="E58" s="46">
        <v>35929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35929</v>
      </c>
      <c r="O58" s="47">
        <f t="shared" si="7"/>
        <v>1.0606659975202219</v>
      </c>
      <c r="P58" s="9"/>
    </row>
    <row r="59" spans="1:16">
      <c r="A59" s="13"/>
      <c r="B59" s="39">
        <v>354</v>
      </c>
      <c r="C59" s="21" t="s">
        <v>72</v>
      </c>
      <c r="D59" s="46">
        <v>153194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153194</v>
      </c>
      <c r="O59" s="47">
        <f t="shared" si="7"/>
        <v>4.5224656078408216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SUM(D61:D67)</f>
        <v>516692</v>
      </c>
      <c r="E60" s="32">
        <f t="shared" si="12"/>
        <v>997198</v>
      </c>
      <c r="F60" s="32">
        <f t="shared" si="12"/>
        <v>2738</v>
      </c>
      <c r="G60" s="32">
        <f t="shared" si="12"/>
        <v>53619</v>
      </c>
      <c r="H60" s="32">
        <f t="shared" si="12"/>
        <v>0</v>
      </c>
      <c r="I60" s="32">
        <f t="shared" si="12"/>
        <v>697769</v>
      </c>
      <c r="J60" s="32">
        <f t="shared" si="12"/>
        <v>224136</v>
      </c>
      <c r="K60" s="32">
        <f t="shared" si="12"/>
        <v>10101303</v>
      </c>
      <c r="L60" s="32">
        <f t="shared" si="12"/>
        <v>0</v>
      </c>
      <c r="M60" s="32">
        <f t="shared" si="12"/>
        <v>0</v>
      </c>
      <c r="N60" s="32">
        <f t="shared" si="11"/>
        <v>12593455</v>
      </c>
      <c r="O60" s="45">
        <f t="shared" si="7"/>
        <v>371.77348408809115</v>
      </c>
      <c r="P60" s="10"/>
    </row>
    <row r="61" spans="1:16">
      <c r="A61" s="12"/>
      <c r="B61" s="25">
        <v>361.1</v>
      </c>
      <c r="C61" s="20" t="s">
        <v>73</v>
      </c>
      <c r="D61" s="46">
        <v>33572</v>
      </c>
      <c r="E61" s="46">
        <v>73733</v>
      </c>
      <c r="F61" s="46">
        <v>2738</v>
      </c>
      <c r="G61" s="46">
        <v>9370</v>
      </c>
      <c r="H61" s="46">
        <v>0</v>
      </c>
      <c r="I61" s="46">
        <v>85142</v>
      </c>
      <c r="J61" s="46">
        <v>13958</v>
      </c>
      <c r="K61" s="46">
        <v>0</v>
      </c>
      <c r="L61" s="46">
        <v>0</v>
      </c>
      <c r="M61" s="46">
        <v>0</v>
      </c>
      <c r="N61" s="46">
        <f t="shared" si="11"/>
        <v>218513</v>
      </c>
      <c r="O61" s="47">
        <f t="shared" si="7"/>
        <v>6.4507586939835866</v>
      </c>
      <c r="P61" s="9"/>
    </row>
    <row r="62" spans="1:16">
      <c r="A62" s="12"/>
      <c r="B62" s="25">
        <v>361.3</v>
      </c>
      <c r="C62" s="20" t="s">
        <v>74</v>
      </c>
      <c r="D62" s="46">
        <v>98545</v>
      </c>
      <c r="E62" s="46">
        <v>63488</v>
      </c>
      <c r="F62" s="46">
        <v>0</v>
      </c>
      <c r="G62" s="46">
        <v>44249</v>
      </c>
      <c r="H62" s="46">
        <v>0</v>
      </c>
      <c r="I62" s="46">
        <v>343800</v>
      </c>
      <c r="J62" s="46">
        <v>107296</v>
      </c>
      <c r="K62" s="46">
        <v>4590724</v>
      </c>
      <c r="L62" s="46">
        <v>0</v>
      </c>
      <c r="M62" s="46">
        <v>0</v>
      </c>
      <c r="N62" s="46">
        <f t="shared" ref="N62:N67" si="13">SUM(D62:M62)</f>
        <v>5248102</v>
      </c>
      <c r="O62" s="47">
        <f t="shared" si="7"/>
        <v>154.93009387731004</v>
      </c>
      <c r="P62" s="9"/>
    </row>
    <row r="63" spans="1:16">
      <c r="A63" s="12"/>
      <c r="B63" s="25">
        <v>362</v>
      </c>
      <c r="C63" s="20" t="s">
        <v>75</v>
      </c>
      <c r="D63" s="46">
        <v>27497</v>
      </c>
      <c r="E63" s="46">
        <v>798164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825661</v>
      </c>
      <c r="O63" s="47">
        <f t="shared" si="7"/>
        <v>24.374475999291491</v>
      </c>
      <c r="P63" s="9"/>
    </row>
    <row r="64" spans="1:16">
      <c r="A64" s="12"/>
      <c r="B64" s="25">
        <v>364</v>
      </c>
      <c r="C64" s="20" t="s">
        <v>76</v>
      </c>
      <c r="D64" s="46">
        <v>84839</v>
      </c>
      <c r="E64" s="46">
        <v>355</v>
      </c>
      <c r="F64" s="46">
        <v>0</v>
      </c>
      <c r="G64" s="46">
        <v>0</v>
      </c>
      <c r="H64" s="46">
        <v>0</v>
      </c>
      <c r="I64" s="46">
        <v>42689</v>
      </c>
      <c r="J64" s="46">
        <v>4516</v>
      </c>
      <c r="K64" s="46">
        <v>0</v>
      </c>
      <c r="L64" s="46">
        <v>0</v>
      </c>
      <c r="M64" s="46">
        <v>0</v>
      </c>
      <c r="N64" s="46">
        <f t="shared" si="13"/>
        <v>132399</v>
      </c>
      <c r="O64" s="47">
        <f t="shared" si="7"/>
        <v>3.9085729468028578</v>
      </c>
      <c r="P64" s="9"/>
    </row>
    <row r="65" spans="1:119">
      <c r="A65" s="12"/>
      <c r="B65" s="25">
        <v>366</v>
      </c>
      <c r="C65" s="20" t="s">
        <v>77</v>
      </c>
      <c r="D65" s="46">
        <v>0</v>
      </c>
      <c r="E65" s="46">
        <v>10357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10357</v>
      </c>
      <c r="O65" s="47">
        <f t="shared" si="7"/>
        <v>0.3057507232685836</v>
      </c>
      <c r="P65" s="9"/>
    </row>
    <row r="66" spans="1:119">
      <c r="A66" s="12"/>
      <c r="B66" s="25">
        <v>368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5506623</v>
      </c>
      <c r="L66" s="46">
        <v>0</v>
      </c>
      <c r="M66" s="46">
        <v>0</v>
      </c>
      <c r="N66" s="46">
        <f t="shared" si="13"/>
        <v>5506623</v>
      </c>
      <c r="O66" s="47">
        <f t="shared" si="7"/>
        <v>162.56193540768732</v>
      </c>
      <c r="P66" s="9"/>
    </row>
    <row r="67" spans="1:119">
      <c r="A67" s="12"/>
      <c r="B67" s="25">
        <v>369.9</v>
      </c>
      <c r="C67" s="20" t="s">
        <v>79</v>
      </c>
      <c r="D67" s="46">
        <v>272239</v>
      </c>
      <c r="E67" s="46">
        <v>51101</v>
      </c>
      <c r="F67" s="46">
        <v>0</v>
      </c>
      <c r="G67" s="46">
        <v>0</v>
      </c>
      <c r="H67" s="46">
        <v>0</v>
      </c>
      <c r="I67" s="46">
        <v>226138</v>
      </c>
      <c r="J67" s="46">
        <v>98366</v>
      </c>
      <c r="K67" s="46">
        <v>3956</v>
      </c>
      <c r="L67" s="46">
        <v>0</v>
      </c>
      <c r="M67" s="46">
        <v>0</v>
      </c>
      <c r="N67" s="46">
        <f t="shared" si="13"/>
        <v>651800</v>
      </c>
      <c r="O67" s="47">
        <f t="shared" si="7"/>
        <v>19.2418964397473</v>
      </c>
      <c r="P67" s="9"/>
    </row>
    <row r="68" spans="1:119" ht="15.75">
      <c r="A68" s="29" t="s">
        <v>53</v>
      </c>
      <c r="B68" s="30"/>
      <c r="C68" s="31"/>
      <c r="D68" s="32">
        <f t="shared" ref="D68:M68" si="14">SUM(D69:D70)</f>
        <v>5699656</v>
      </c>
      <c r="E68" s="32">
        <f t="shared" si="14"/>
        <v>3140754</v>
      </c>
      <c r="F68" s="32">
        <f t="shared" si="14"/>
        <v>2944465</v>
      </c>
      <c r="G68" s="32">
        <f t="shared" si="14"/>
        <v>1967612</v>
      </c>
      <c r="H68" s="32">
        <f t="shared" si="14"/>
        <v>0</v>
      </c>
      <c r="I68" s="32">
        <f t="shared" si="14"/>
        <v>106928</v>
      </c>
      <c r="J68" s="32">
        <f t="shared" si="14"/>
        <v>100000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13959415</v>
      </c>
      <c r="O68" s="45">
        <f t="shared" si="7"/>
        <v>412.09821692153275</v>
      </c>
      <c r="P68" s="9"/>
    </row>
    <row r="69" spans="1:119">
      <c r="A69" s="12"/>
      <c r="B69" s="25">
        <v>381</v>
      </c>
      <c r="C69" s="20" t="s">
        <v>80</v>
      </c>
      <c r="D69" s="46">
        <v>5699656</v>
      </c>
      <c r="E69" s="46">
        <v>3140754</v>
      </c>
      <c r="F69" s="46">
        <v>2944465</v>
      </c>
      <c r="G69" s="46">
        <v>1967612</v>
      </c>
      <c r="H69" s="46">
        <v>0</v>
      </c>
      <c r="I69" s="46">
        <v>101654</v>
      </c>
      <c r="J69" s="46">
        <v>100000</v>
      </c>
      <c r="K69" s="46">
        <v>0</v>
      </c>
      <c r="L69" s="46">
        <v>0</v>
      </c>
      <c r="M69" s="46">
        <v>0</v>
      </c>
      <c r="N69" s="46">
        <f>SUM(D69:M69)</f>
        <v>13954141</v>
      </c>
      <c r="O69" s="47">
        <f>(N69/O$73)</f>
        <v>411.94252228848086</v>
      </c>
      <c r="P69" s="9"/>
    </row>
    <row r="70" spans="1:119" ht="15.75" thickBot="1">
      <c r="A70" s="12"/>
      <c r="B70" s="25">
        <v>389.8</v>
      </c>
      <c r="C70" s="20" t="s">
        <v>81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5274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5274</v>
      </c>
      <c r="O70" s="47">
        <f>(N70/O$73)</f>
        <v>0.15569463305189821</v>
      </c>
      <c r="P70" s="9"/>
    </row>
    <row r="71" spans="1:119" ht="16.5" thickBot="1">
      <c r="A71" s="14" t="s">
        <v>68</v>
      </c>
      <c r="B71" s="23"/>
      <c r="C71" s="22"/>
      <c r="D71" s="15">
        <f t="shared" ref="D71:M71" si="15">SUM(D5,D16,D26,D41,D56,D60,D68)</f>
        <v>33307215</v>
      </c>
      <c r="E71" s="15">
        <f t="shared" si="15"/>
        <v>10607598</v>
      </c>
      <c r="F71" s="15">
        <f t="shared" si="15"/>
        <v>3126203</v>
      </c>
      <c r="G71" s="15">
        <f t="shared" si="15"/>
        <v>2198995</v>
      </c>
      <c r="H71" s="15">
        <f t="shared" si="15"/>
        <v>0</v>
      </c>
      <c r="I71" s="15">
        <f t="shared" si="15"/>
        <v>29922473</v>
      </c>
      <c r="J71" s="15">
        <f t="shared" si="15"/>
        <v>10770181</v>
      </c>
      <c r="K71" s="15">
        <f t="shared" si="15"/>
        <v>10101303</v>
      </c>
      <c r="L71" s="15">
        <f t="shared" si="15"/>
        <v>0</v>
      </c>
      <c r="M71" s="15">
        <f t="shared" si="15"/>
        <v>0</v>
      </c>
      <c r="N71" s="15">
        <f>SUM(D71:M71)</f>
        <v>100033968</v>
      </c>
      <c r="O71" s="38">
        <f>(N71/O$73)</f>
        <v>2953.1194426403731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91</v>
      </c>
      <c r="M73" s="118"/>
      <c r="N73" s="118"/>
      <c r="O73" s="43">
        <v>33874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thickBot="1">
      <c r="A75" s="120" t="s">
        <v>110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A75:O75"/>
    <mergeCell ref="L73:N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18487250</v>
      </c>
      <c r="E5" s="27">
        <f t="shared" si="0"/>
        <v>2522549</v>
      </c>
      <c r="F5" s="27">
        <f t="shared" si="0"/>
        <v>179000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21188799</v>
      </c>
      <c r="O5" s="33">
        <f t="shared" ref="O5:O36" si="1">(N5/O$77)</f>
        <v>614.80962743732596</v>
      </c>
      <c r="P5" s="6"/>
    </row>
    <row r="6" spans="1:133">
      <c r="A6" s="12"/>
      <c r="B6" s="25">
        <v>311</v>
      </c>
      <c r="C6" s="20" t="s">
        <v>3</v>
      </c>
      <c r="D6" s="46">
        <v>11350576</v>
      </c>
      <c r="E6" s="46">
        <v>2522549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13873125</v>
      </c>
      <c r="O6" s="47">
        <f t="shared" si="1"/>
        <v>402.53960654596102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179000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179000</v>
      </c>
      <c r="O7" s="47">
        <f t="shared" si="1"/>
        <v>5.1938254410399258</v>
      </c>
      <c r="P7" s="9"/>
    </row>
    <row r="8" spans="1:133">
      <c r="A8" s="12"/>
      <c r="B8" s="25">
        <v>312.3</v>
      </c>
      <c r="C8" s="20" t="s">
        <v>12</v>
      </c>
      <c r="D8" s="46">
        <v>139139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139139</v>
      </c>
      <c r="O8" s="47">
        <f t="shared" si="1"/>
        <v>4.0372272516248842</v>
      </c>
      <c r="P8" s="9"/>
    </row>
    <row r="9" spans="1:133">
      <c r="A9" s="12"/>
      <c r="B9" s="25">
        <v>312.41000000000003</v>
      </c>
      <c r="C9" s="20" t="s">
        <v>14</v>
      </c>
      <c r="D9" s="46">
        <v>831964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831964</v>
      </c>
      <c r="O9" s="47">
        <f t="shared" si="1"/>
        <v>24.140088207985144</v>
      </c>
      <c r="P9" s="9"/>
    </row>
    <row r="10" spans="1:133">
      <c r="A10" s="12"/>
      <c r="B10" s="25">
        <v>312.42</v>
      </c>
      <c r="C10" s="20" t="s">
        <v>13</v>
      </c>
      <c r="D10" s="46">
        <v>526419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526419</v>
      </c>
      <c r="O10" s="47">
        <f t="shared" si="1"/>
        <v>15.274460306406684</v>
      </c>
      <c r="P10" s="9"/>
    </row>
    <row r="11" spans="1:133">
      <c r="A11" s="12"/>
      <c r="B11" s="25">
        <v>314.10000000000002</v>
      </c>
      <c r="C11" s="20" t="s">
        <v>15</v>
      </c>
      <c r="D11" s="46">
        <v>2802430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2802430</v>
      </c>
      <c r="O11" s="47">
        <f t="shared" si="1"/>
        <v>81.314705199628591</v>
      </c>
      <c r="P11" s="9"/>
    </row>
    <row r="12" spans="1:133">
      <c r="A12" s="12"/>
      <c r="B12" s="25">
        <v>314.2</v>
      </c>
      <c r="C12" s="20" t="s">
        <v>17</v>
      </c>
      <c r="D12" s="46">
        <v>2083542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2083542</v>
      </c>
      <c r="O12" s="47">
        <f t="shared" si="1"/>
        <v>60.45560584958217</v>
      </c>
      <c r="P12" s="9"/>
    </row>
    <row r="13" spans="1:133">
      <c r="A13" s="12"/>
      <c r="B13" s="25">
        <v>314.3</v>
      </c>
      <c r="C13" s="20" t="s">
        <v>16</v>
      </c>
      <c r="D13" s="46">
        <v>483706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483706</v>
      </c>
      <c r="O13" s="47">
        <f t="shared" si="1"/>
        <v>14.035109099350047</v>
      </c>
      <c r="P13" s="9"/>
    </row>
    <row r="14" spans="1:133">
      <c r="A14" s="12"/>
      <c r="B14" s="25">
        <v>314.7</v>
      </c>
      <c r="C14" s="20" t="s">
        <v>18</v>
      </c>
      <c r="D14" s="46">
        <v>43944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43944</v>
      </c>
      <c r="O14" s="47">
        <f t="shared" si="1"/>
        <v>1.2750696378830084</v>
      </c>
      <c r="P14" s="9"/>
    </row>
    <row r="15" spans="1:133">
      <c r="A15" s="12"/>
      <c r="B15" s="25">
        <v>316</v>
      </c>
      <c r="C15" s="20" t="s">
        <v>19</v>
      </c>
      <c r="D15" s="46">
        <v>225530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225530</v>
      </c>
      <c r="O15" s="47">
        <f t="shared" si="1"/>
        <v>6.5439298978644382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3282301</v>
      </c>
      <c r="E16" s="32">
        <f t="shared" si="3"/>
        <v>577392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3859693</v>
      </c>
      <c r="O16" s="45">
        <f t="shared" si="1"/>
        <v>111.99202065923862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335184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335184</v>
      </c>
      <c r="O17" s="47">
        <f t="shared" si="1"/>
        <v>9.7256267409470745</v>
      </c>
      <c r="P17" s="9"/>
    </row>
    <row r="18" spans="1:16">
      <c r="A18" s="12"/>
      <c r="B18" s="25">
        <v>323.10000000000002</v>
      </c>
      <c r="C18" s="20" t="s">
        <v>21</v>
      </c>
      <c r="D18" s="46">
        <v>3215035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3215035</v>
      </c>
      <c r="O18" s="47">
        <f t="shared" si="1"/>
        <v>93.286762999071499</v>
      </c>
      <c r="P18" s="9"/>
    </row>
    <row r="19" spans="1:16">
      <c r="A19" s="12"/>
      <c r="B19" s="25">
        <v>323.39999999999998</v>
      </c>
      <c r="C19" s="20" t="s">
        <v>22</v>
      </c>
      <c r="D19" s="46">
        <v>67266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67266</v>
      </c>
      <c r="O19" s="47">
        <f t="shared" si="1"/>
        <v>1.951775766016713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85208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85208</v>
      </c>
      <c r="O20" s="47">
        <f t="shared" si="1"/>
        <v>2.4723769730733518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9468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9468</v>
      </c>
      <c r="O21" s="47">
        <f t="shared" si="1"/>
        <v>0.27472144846796659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33484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33484</v>
      </c>
      <c r="O22" s="47">
        <f t="shared" si="1"/>
        <v>0.97156453110492103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3720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3720</v>
      </c>
      <c r="O23" s="47">
        <f t="shared" si="1"/>
        <v>0.10793871866295264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99295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99295</v>
      </c>
      <c r="O24" s="47">
        <f t="shared" si="1"/>
        <v>2.881122330547818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11033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11033</v>
      </c>
      <c r="O25" s="47">
        <f t="shared" si="1"/>
        <v>0.32013115134633241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SUM(D27:D43)</f>
        <v>3611035</v>
      </c>
      <c r="E26" s="32">
        <f t="shared" si="5"/>
        <v>2197759</v>
      </c>
      <c r="F26" s="32">
        <f t="shared" si="5"/>
        <v>0</v>
      </c>
      <c r="G26" s="32">
        <f t="shared" si="5"/>
        <v>43958</v>
      </c>
      <c r="H26" s="32">
        <f t="shared" si="5"/>
        <v>0</v>
      </c>
      <c r="I26" s="32">
        <f t="shared" si="5"/>
        <v>294344</v>
      </c>
      <c r="J26" s="32">
        <f t="shared" si="5"/>
        <v>145298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6292394</v>
      </c>
      <c r="O26" s="45">
        <f t="shared" si="1"/>
        <v>182.57874883936861</v>
      </c>
      <c r="P26" s="10"/>
    </row>
    <row r="27" spans="1:16">
      <c r="A27" s="12"/>
      <c r="B27" s="25">
        <v>331.2</v>
      </c>
      <c r="C27" s="20" t="s">
        <v>29</v>
      </c>
      <c r="D27" s="46">
        <v>284447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0" si="6">SUM(D27:M27)</f>
        <v>284447</v>
      </c>
      <c r="O27" s="47">
        <f t="shared" si="1"/>
        <v>8.253452878365831</v>
      </c>
      <c r="P27" s="9"/>
    </row>
    <row r="28" spans="1:16">
      <c r="A28" s="12"/>
      <c r="B28" s="25">
        <v>331.39</v>
      </c>
      <c r="C28" s="20" t="s">
        <v>32</v>
      </c>
      <c r="D28" s="46">
        <v>469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145298</v>
      </c>
      <c r="K28" s="46">
        <v>0</v>
      </c>
      <c r="L28" s="46">
        <v>0</v>
      </c>
      <c r="M28" s="46">
        <v>0</v>
      </c>
      <c r="N28" s="46">
        <f t="shared" si="6"/>
        <v>145767</v>
      </c>
      <c r="O28" s="47">
        <f t="shared" si="1"/>
        <v>4.2295438718662952</v>
      </c>
      <c r="P28" s="9"/>
    </row>
    <row r="29" spans="1:16">
      <c r="A29" s="12"/>
      <c r="B29" s="25">
        <v>331.62</v>
      </c>
      <c r="C29" s="20" t="s">
        <v>33</v>
      </c>
      <c r="D29" s="46">
        <v>0</v>
      </c>
      <c r="E29" s="46">
        <v>468794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468794</v>
      </c>
      <c r="O29" s="47">
        <f t="shared" si="1"/>
        <v>13.602425719591459</v>
      </c>
      <c r="P29" s="9"/>
    </row>
    <row r="30" spans="1:16">
      <c r="A30" s="12"/>
      <c r="B30" s="25">
        <v>334.2</v>
      </c>
      <c r="C30" s="20" t="s">
        <v>31</v>
      </c>
      <c r="D30" s="46">
        <v>4927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4927</v>
      </c>
      <c r="O30" s="47">
        <f t="shared" si="1"/>
        <v>0.14296077065923862</v>
      </c>
      <c r="P30" s="9"/>
    </row>
    <row r="31" spans="1:16">
      <c r="A31" s="12"/>
      <c r="B31" s="25">
        <v>334.39</v>
      </c>
      <c r="C31" s="20" t="s">
        <v>34</v>
      </c>
      <c r="D31" s="46">
        <v>207822</v>
      </c>
      <c r="E31" s="46">
        <v>0</v>
      </c>
      <c r="F31" s="46">
        <v>0</v>
      </c>
      <c r="G31" s="46">
        <v>32337</v>
      </c>
      <c r="H31" s="46">
        <v>0</v>
      </c>
      <c r="I31" s="46">
        <v>294344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534503</v>
      </c>
      <c r="O31" s="47">
        <f t="shared" si="1"/>
        <v>15.509023909006499</v>
      </c>
      <c r="P31" s="9"/>
    </row>
    <row r="32" spans="1:16">
      <c r="A32" s="12"/>
      <c r="B32" s="25">
        <v>334.41</v>
      </c>
      <c r="C32" s="20" t="s">
        <v>35</v>
      </c>
      <c r="D32" s="46">
        <v>0</v>
      </c>
      <c r="E32" s="46">
        <v>742338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742338</v>
      </c>
      <c r="O32" s="47">
        <f t="shared" si="1"/>
        <v>21.539519498607241</v>
      </c>
      <c r="P32" s="9"/>
    </row>
    <row r="33" spans="1:16">
      <c r="A33" s="12"/>
      <c r="B33" s="25">
        <v>334.69</v>
      </c>
      <c r="C33" s="20" t="s">
        <v>36</v>
      </c>
      <c r="D33" s="46">
        <v>0</v>
      </c>
      <c r="E33" s="46">
        <v>451158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451158</v>
      </c>
      <c r="O33" s="47">
        <f t="shared" si="1"/>
        <v>13.090703342618385</v>
      </c>
      <c r="P33" s="9"/>
    </row>
    <row r="34" spans="1:16">
      <c r="A34" s="12"/>
      <c r="B34" s="25">
        <v>334.9</v>
      </c>
      <c r="C34" s="20" t="s">
        <v>37</v>
      </c>
      <c r="D34" s="46">
        <v>210000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210000</v>
      </c>
      <c r="O34" s="47">
        <f t="shared" si="1"/>
        <v>6.0933147632311977</v>
      </c>
      <c r="P34" s="9"/>
    </row>
    <row r="35" spans="1:16">
      <c r="A35" s="12"/>
      <c r="B35" s="25">
        <v>335.12</v>
      </c>
      <c r="C35" s="20" t="s">
        <v>38</v>
      </c>
      <c r="D35" s="46">
        <v>920227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920227</v>
      </c>
      <c r="O35" s="47">
        <f t="shared" si="1"/>
        <v>26.701108402971215</v>
      </c>
      <c r="P35" s="9"/>
    </row>
    <row r="36" spans="1:16">
      <c r="A36" s="12"/>
      <c r="B36" s="25">
        <v>335.14</v>
      </c>
      <c r="C36" s="20" t="s">
        <v>39</v>
      </c>
      <c r="D36" s="46">
        <v>125624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125624</v>
      </c>
      <c r="O36" s="47">
        <f t="shared" si="1"/>
        <v>3.6450789229340761</v>
      </c>
      <c r="P36" s="9"/>
    </row>
    <row r="37" spans="1:16">
      <c r="A37" s="12"/>
      <c r="B37" s="25">
        <v>335.15</v>
      </c>
      <c r="C37" s="20" t="s">
        <v>40</v>
      </c>
      <c r="D37" s="46">
        <v>36973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36973</v>
      </c>
      <c r="O37" s="47">
        <f t="shared" ref="O37:O68" si="7">(N37/O$77)</f>
        <v>1.0728006035283193</v>
      </c>
      <c r="P37" s="9"/>
    </row>
    <row r="38" spans="1:16">
      <c r="A38" s="12"/>
      <c r="B38" s="25">
        <v>335.18</v>
      </c>
      <c r="C38" s="20" t="s">
        <v>41</v>
      </c>
      <c r="D38" s="46">
        <v>1611420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1611420</v>
      </c>
      <c r="O38" s="47">
        <f t="shared" si="7"/>
        <v>46.756615598885794</v>
      </c>
      <c r="P38" s="9"/>
    </row>
    <row r="39" spans="1:16">
      <c r="A39" s="12"/>
      <c r="B39" s="25">
        <v>335.29</v>
      </c>
      <c r="C39" s="20" t="s">
        <v>42</v>
      </c>
      <c r="D39" s="46">
        <v>11815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11815</v>
      </c>
      <c r="O39" s="47">
        <f t="shared" si="7"/>
        <v>0.34282149489322189</v>
      </c>
      <c r="P39" s="9"/>
    </row>
    <row r="40" spans="1:16">
      <c r="A40" s="12"/>
      <c r="B40" s="25">
        <v>335.49</v>
      </c>
      <c r="C40" s="20" t="s">
        <v>43</v>
      </c>
      <c r="D40" s="46">
        <v>19528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19528</v>
      </c>
      <c r="O40" s="47">
        <f t="shared" si="7"/>
        <v>0.56662024141132772</v>
      </c>
      <c r="P40" s="9"/>
    </row>
    <row r="41" spans="1:16">
      <c r="A41" s="12"/>
      <c r="B41" s="25">
        <v>337.2</v>
      </c>
      <c r="C41" s="20" t="s">
        <v>44</v>
      </c>
      <c r="D41" s="46">
        <v>113154</v>
      </c>
      <c r="E41" s="46">
        <v>0</v>
      </c>
      <c r="F41" s="46">
        <v>0</v>
      </c>
      <c r="G41" s="46">
        <v>11621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124775</v>
      </c>
      <c r="O41" s="47">
        <f t="shared" si="7"/>
        <v>3.62044452181987</v>
      </c>
      <c r="P41" s="9"/>
    </row>
    <row r="42" spans="1:16">
      <c r="A42" s="12"/>
      <c r="B42" s="25">
        <v>337.7</v>
      </c>
      <c r="C42" s="20" t="s">
        <v>45</v>
      </c>
      <c r="D42" s="46">
        <v>50000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50000</v>
      </c>
      <c r="O42" s="47">
        <f t="shared" si="7"/>
        <v>1.4507892293407614</v>
      </c>
      <c r="P42" s="9"/>
    </row>
    <row r="43" spans="1:16">
      <c r="A43" s="12"/>
      <c r="B43" s="25">
        <v>338</v>
      </c>
      <c r="C43" s="20" t="s">
        <v>46</v>
      </c>
      <c r="D43" s="46">
        <v>14629</v>
      </c>
      <c r="E43" s="46">
        <v>535469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550098</v>
      </c>
      <c r="O43" s="47">
        <f t="shared" si="7"/>
        <v>15.961525069637883</v>
      </c>
      <c r="P43" s="9"/>
    </row>
    <row r="44" spans="1:16" ht="15.75">
      <c r="A44" s="29" t="s">
        <v>51</v>
      </c>
      <c r="B44" s="30"/>
      <c r="C44" s="31"/>
      <c r="D44" s="32">
        <f t="shared" ref="D44:M44" si="8">SUM(D45:D59)</f>
        <v>2604858</v>
      </c>
      <c r="E44" s="32">
        <f t="shared" si="8"/>
        <v>329247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28729382</v>
      </c>
      <c r="J44" s="32">
        <f t="shared" si="8"/>
        <v>11243427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42906914</v>
      </c>
      <c r="O44" s="45">
        <f t="shared" si="7"/>
        <v>1244.9777739090066</v>
      </c>
      <c r="P44" s="10"/>
    </row>
    <row r="45" spans="1:16">
      <c r="A45" s="12"/>
      <c r="B45" s="25">
        <v>341.2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11243427</v>
      </c>
      <c r="K45" s="46">
        <v>0</v>
      </c>
      <c r="L45" s="46">
        <v>0</v>
      </c>
      <c r="M45" s="46">
        <v>0</v>
      </c>
      <c r="N45" s="46">
        <f>SUM(D45:M45)</f>
        <v>11243427</v>
      </c>
      <c r="O45" s="47">
        <f t="shared" si="7"/>
        <v>326.23685584958218</v>
      </c>
      <c r="P45" s="9"/>
    </row>
    <row r="46" spans="1:16">
      <c r="A46" s="12"/>
      <c r="B46" s="25">
        <v>341.9</v>
      </c>
      <c r="C46" s="20" t="s">
        <v>55</v>
      </c>
      <c r="D46" s="46">
        <v>133823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8" si="9">SUM(D46:M46)</f>
        <v>133823</v>
      </c>
      <c r="O46" s="47">
        <f t="shared" si="7"/>
        <v>3.8829793407613744</v>
      </c>
      <c r="P46" s="9"/>
    </row>
    <row r="47" spans="1:16">
      <c r="A47" s="12"/>
      <c r="B47" s="25">
        <v>342.2</v>
      </c>
      <c r="C47" s="20" t="s">
        <v>56</v>
      </c>
      <c r="D47" s="46">
        <v>55440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55440</v>
      </c>
      <c r="O47" s="47">
        <f t="shared" si="7"/>
        <v>1.6086350974930361</v>
      </c>
      <c r="P47" s="9"/>
    </row>
    <row r="48" spans="1:16">
      <c r="A48" s="12"/>
      <c r="B48" s="25">
        <v>342.5</v>
      </c>
      <c r="C48" s="20" t="s">
        <v>57</v>
      </c>
      <c r="D48" s="46">
        <v>142223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142223</v>
      </c>
      <c r="O48" s="47">
        <f t="shared" si="7"/>
        <v>4.1267119312906217</v>
      </c>
      <c r="P48" s="9"/>
    </row>
    <row r="49" spans="1:16">
      <c r="A49" s="12"/>
      <c r="B49" s="25">
        <v>342.9</v>
      </c>
      <c r="C49" s="20" t="s">
        <v>58</v>
      </c>
      <c r="D49" s="46">
        <v>36165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36165</v>
      </c>
      <c r="O49" s="47">
        <f t="shared" si="7"/>
        <v>1.0493558495821727</v>
      </c>
      <c r="P49" s="9"/>
    </row>
    <row r="50" spans="1:16">
      <c r="A50" s="12"/>
      <c r="B50" s="25">
        <v>343.4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4957856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4957856</v>
      </c>
      <c r="O50" s="47">
        <f t="shared" si="7"/>
        <v>143.85608170844941</v>
      </c>
      <c r="P50" s="9"/>
    </row>
    <row r="51" spans="1:16">
      <c r="A51" s="12"/>
      <c r="B51" s="25">
        <v>343.6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21487518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21487518</v>
      </c>
      <c r="O51" s="47">
        <f t="shared" si="7"/>
        <v>623.47719359331472</v>
      </c>
      <c r="P51" s="9"/>
    </row>
    <row r="52" spans="1:16">
      <c r="A52" s="12"/>
      <c r="B52" s="25">
        <v>343.7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1298973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1298973</v>
      </c>
      <c r="O52" s="47">
        <f t="shared" si="7"/>
        <v>37.690720752089135</v>
      </c>
      <c r="P52" s="9"/>
    </row>
    <row r="53" spans="1:16">
      <c r="A53" s="12"/>
      <c r="B53" s="25">
        <v>343.8</v>
      </c>
      <c r="C53" s="20" t="s">
        <v>62</v>
      </c>
      <c r="D53" s="46">
        <v>0</v>
      </c>
      <c r="E53" s="46">
        <v>273760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273760</v>
      </c>
      <c r="O53" s="47">
        <f t="shared" si="7"/>
        <v>7.9433611884865369</v>
      </c>
      <c r="P53" s="9"/>
    </row>
    <row r="54" spans="1:16">
      <c r="A54" s="12"/>
      <c r="B54" s="25">
        <v>347.1</v>
      </c>
      <c r="C54" s="20" t="s">
        <v>63</v>
      </c>
      <c r="D54" s="46">
        <v>0</v>
      </c>
      <c r="E54" s="46">
        <v>11796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11796</v>
      </c>
      <c r="O54" s="47">
        <f t="shared" si="7"/>
        <v>0.34227019498607242</v>
      </c>
      <c r="P54" s="9"/>
    </row>
    <row r="55" spans="1:16">
      <c r="A55" s="12"/>
      <c r="B55" s="25">
        <v>347.2</v>
      </c>
      <c r="C55" s="20" t="s">
        <v>64</v>
      </c>
      <c r="D55" s="46">
        <v>402696</v>
      </c>
      <c r="E55" s="46">
        <v>43691</v>
      </c>
      <c r="F55" s="46">
        <v>0</v>
      </c>
      <c r="G55" s="46">
        <v>0</v>
      </c>
      <c r="H55" s="46">
        <v>0</v>
      </c>
      <c r="I55" s="46">
        <v>985035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1431422</v>
      </c>
      <c r="O55" s="47">
        <f t="shared" si="7"/>
        <v>41.533832404828225</v>
      </c>
      <c r="P55" s="9"/>
    </row>
    <row r="56" spans="1:16">
      <c r="A56" s="12"/>
      <c r="B56" s="25">
        <v>347.3</v>
      </c>
      <c r="C56" s="20" t="s">
        <v>65</v>
      </c>
      <c r="D56" s="46">
        <v>19448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19448</v>
      </c>
      <c r="O56" s="47">
        <f t="shared" si="7"/>
        <v>0.5642989786443825</v>
      </c>
      <c r="P56" s="9"/>
    </row>
    <row r="57" spans="1:16">
      <c r="A57" s="12"/>
      <c r="B57" s="25">
        <v>347.4</v>
      </c>
      <c r="C57" s="20" t="s">
        <v>66</v>
      </c>
      <c r="D57" s="46">
        <v>10135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10135</v>
      </c>
      <c r="O57" s="47">
        <f t="shared" si="7"/>
        <v>0.29407497678737232</v>
      </c>
      <c r="P57" s="9"/>
    </row>
    <row r="58" spans="1:16">
      <c r="A58" s="12"/>
      <c r="B58" s="25">
        <v>347.5</v>
      </c>
      <c r="C58" s="20" t="s">
        <v>67</v>
      </c>
      <c r="D58" s="46">
        <v>88543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88543</v>
      </c>
      <c r="O58" s="47">
        <f t="shared" si="7"/>
        <v>2.5691446146703805</v>
      </c>
      <c r="P58" s="9"/>
    </row>
    <row r="59" spans="1:16">
      <c r="A59" s="12"/>
      <c r="B59" s="25">
        <v>349</v>
      </c>
      <c r="C59" s="20" t="s">
        <v>1</v>
      </c>
      <c r="D59" s="46">
        <v>1716385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5" si="10">SUM(D59:M59)</f>
        <v>1716385</v>
      </c>
      <c r="O59" s="47">
        <f t="shared" si="7"/>
        <v>49.802257428040853</v>
      </c>
      <c r="P59" s="9"/>
    </row>
    <row r="60" spans="1:16" ht="15.75">
      <c r="A60" s="29" t="s">
        <v>52</v>
      </c>
      <c r="B60" s="30"/>
      <c r="C60" s="31"/>
      <c r="D60" s="32">
        <f t="shared" ref="D60:M60" si="11">SUM(D61:D63)</f>
        <v>237430</v>
      </c>
      <c r="E60" s="32">
        <f t="shared" si="11"/>
        <v>151127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388557</v>
      </c>
      <c r="O60" s="45">
        <f t="shared" si="7"/>
        <v>11.274286211699165</v>
      </c>
      <c r="P60" s="10"/>
    </row>
    <row r="61" spans="1:16">
      <c r="A61" s="13"/>
      <c r="B61" s="39">
        <v>351.5</v>
      </c>
      <c r="C61" s="21" t="s">
        <v>70</v>
      </c>
      <c r="D61" s="46">
        <v>8847</v>
      </c>
      <c r="E61" s="46">
        <v>114042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122889</v>
      </c>
      <c r="O61" s="47">
        <f t="shared" si="7"/>
        <v>3.5657207520891365</v>
      </c>
      <c r="P61" s="9"/>
    </row>
    <row r="62" spans="1:16">
      <c r="A62" s="13"/>
      <c r="B62" s="39">
        <v>352</v>
      </c>
      <c r="C62" s="21" t="s">
        <v>71</v>
      </c>
      <c r="D62" s="46">
        <v>0</v>
      </c>
      <c r="E62" s="46">
        <v>37085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37085</v>
      </c>
      <c r="O62" s="47">
        <f t="shared" si="7"/>
        <v>1.0760503714020426</v>
      </c>
      <c r="P62" s="9"/>
    </row>
    <row r="63" spans="1:16">
      <c r="A63" s="13"/>
      <c r="B63" s="39">
        <v>354</v>
      </c>
      <c r="C63" s="21" t="s">
        <v>72</v>
      </c>
      <c r="D63" s="46">
        <v>228583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228583</v>
      </c>
      <c r="O63" s="47">
        <f t="shared" si="7"/>
        <v>6.6325150882079855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SUM(D65:D71)</f>
        <v>486668</v>
      </c>
      <c r="E64" s="32">
        <f t="shared" si="12"/>
        <v>1070969</v>
      </c>
      <c r="F64" s="32">
        <f t="shared" si="12"/>
        <v>6790</v>
      </c>
      <c r="G64" s="32">
        <f t="shared" si="12"/>
        <v>25637</v>
      </c>
      <c r="H64" s="32">
        <f t="shared" si="12"/>
        <v>0</v>
      </c>
      <c r="I64" s="32">
        <f t="shared" si="12"/>
        <v>604070</v>
      </c>
      <c r="J64" s="32">
        <f t="shared" si="12"/>
        <v>-44769</v>
      </c>
      <c r="K64" s="32">
        <f t="shared" si="12"/>
        <v>6032862</v>
      </c>
      <c r="L64" s="32">
        <f t="shared" si="12"/>
        <v>0</v>
      </c>
      <c r="M64" s="32">
        <f t="shared" si="12"/>
        <v>0</v>
      </c>
      <c r="N64" s="32">
        <f t="shared" si="10"/>
        <v>8182227</v>
      </c>
      <c r="O64" s="45">
        <f t="shared" si="7"/>
        <v>237.4137360724234</v>
      </c>
      <c r="P64" s="10"/>
    </row>
    <row r="65" spans="1:119">
      <c r="A65" s="12"/>
      <c r="B65" s="25">
        <v>361.1</v>
      </c>
      <c r="C65" s="20" t="s">
        <v>73</v>
      </c>
      <c r="D65" s="46">
        <v>39719</v>
      </c>
      <c r="E65" s="46">
        <v>185461</v>
      </c>
      <c r="F65" s="46">
        <v>6790</v>
      </c>
      <c r="G65" s="46">
        <v>66469</v>
      </c>
      <c r="H65" s="46">
        <v>0</v>
      </c>
      <c r="I65" s="46">
        <v>288143</v>
      </c>
      <c r="J65" s="46">
        <v>47136</v>
      </c>
      <c r="K65" s="46">
        <v>0</v>
      </c>
      <c r="L65" s="46">
        <v>0</v>
      </c>
      <c r="M65" s="46">
        <v>0</v>
      </c>
      <c r="N65" s="46">
        <f t="shared" si="10"/>
        <v>633718</v>
      </c>
      <c r="O65" s="47">
        <f t="shared" si="7"/>
        <v>18.387824976787371</v>
      </c>
      <c r="P65" s="9"/>
    </row>
    <row r="66" spans="1:119">
      <c r="A66" s="12"/>
      <c r="B66" s="25">
        <v>361.3</v>
      </c>
      <c r="C66" s="20" t="s">
        <v>74</v>
      </c>
      <c r="D66" s="46">
        <v>-90935</v>
      </c>
      <c r="E66" s="46">
        <v>-58585</v>
      </c>
      <c r="F66" s="46">
        <v>0</v>
      </c>
      <c r="G66" s="46">
        <v>-40832</v>
      </c>
      <c r="H66" s="46">
        <v>0</v>
      </c>
      <c r="I66" s="46">
        <v>-317250</v>
      </c>
      <c r="J66" s="46">
        <v>-99009</v>
      </c>
      <c r="K66" s="46">
        <v>917834</v>
      </c>
      <c r="L66" s="46">
        <v>0</v>
      </c>
      <c r="M66" s="46">
        <v>0</v>
      </c>
      <c r="N66" s="46">
        <f t="shared" ref="N66:N71" si="13">SUM(D66:M66)</f>
        <v>311223</v>
      </c>
      <c r="O66" s="47">
        <f t="shared" si="7"/>
        <v>9.0303795264623954</v>
      </c>
      <c r="P66" s="9"/>
    </row>
    <row r="67" spans="1:119">
      <c r="A67" s="12"/>
      <c r="B67" s="25">
        <v>362</v>
      </c>
      <c r="C67" s="20" t="s">
        <v>75</v>
      </c>
      <c r="D67" s="46">
        <v>26722</v>
      </c>
      <c r="E67" s="46">
        <v>764276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790998</v>
      </c>
      <c r="O67" s="47">
        <f t="shared" si="7"/>
        <v>22.95142757660167</v>
      </c>
      <c r="P67" s="9"/>
    </row>
    <row r="68" spans="1:119">
      <c r="A68" s="12"/>
      <c r="B68" s="25">
        <v>364</v>
      </c>
      <c r="C68" s="20" t="s">
        <v>76</v>
      </c>
      <c r="D68" s="46">
        <v>21853</v>
      </c>
      <c r="E68" s="46">
        <v>86</v>
      </c>
      <c r="F68" s="46">
        <v>0</v>
      </c>
      <c r="G68" s="46">
        <v>0</v>
      </c>
      <c r="H68" s="46">
        <v>0</v>
      </c>
      <c r="I68" s="46">
        <v>72347</v>
      </c>
      <c r="J68" s="46">
        <v>2299</v>
      </c>
      <c r="K68" s="46">
        <v>0</v>
      </c>
      <c r="L68" s="46">
        <v>0</v>
      </c>
      <c r="M68" s="46">
        <v>0</v>
      </c>
      <c r="N68" s="46">
        <f t="shared" si="13"/>
        <v>96585</v>
      </c>
      <c r="O68" s="47">
        <f t="shared" si="7"/>
        <v>2.8024895543175488</v>
      </c>
      <c r="P68" s="9"/>
    </row>
    <row r="69" spans="1:119">
      <c r="A69" s="12"/>
      <c r="B69" s="25">
        <v>366</v>
      </c>
      <c r="C69" s="20" t="s">
        <v>77</v>
      </c>
      <c r="D69" s="46">
        <v>0</v>
      </c>
      <c r="E69" s="46">
        <v>13968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13968</v>
      </c>
      <c r="O69" s="47">
        <f t="shared" ref="O69:O75" si="14">(N69/O$77)</f>
        <v>0.40529247910863508</v>
      </c>
      <c r="P69" s="9"/>
    </row>
    <row r="70" spans="1:119">
      <c r="A70" s="12"/>
      <c r="B70" s="25">
        <v>368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5109396</v>
      </c>
      <c r="L70" s="46">
        <v>0</v>
      </c>
      <c r="M70" s="46">
        <v>0</v>
      </c>
      <c r="N70" s="46">
        <f t="shared" si="13"/>
        <v>5109396</v>
      </c>
      <c r="O70" s="47">
        <f t="shared" si="14"/>
        <v>148.25313370473538</v>
      </c>
      <c r="P70" s="9"/>
    </row>
    <row r="71" spans="1:119">
      <c r="A71" s="12"/>
      <c r="B71" s="25">
        <v>369.9</v>
      </c>
      <c r="C71" s="20" t="s">
        <v>79</v>
      </c>
      <c r="D71" s="46">
        <v>489309</v>
      </c>
      <c r="E71" s="46">
        <v>165763</v>
      </c>
      <c r="F71" s="46">
        <v>0</v>
      </c>
      <c r="G71" s="46">
        <v>0</v>
      </c>
      <c r="H71" s="46">
        <v>0</v>
      </c>
      <c r="I71" s="46">
        <v>560830</v>
      </c>
      <c r="J71" s="46">
        <v>4805</v>
      </c>
      <c r="K71" s="46">
        <v>5632</v>
      </c>
      <c r="L71" s="46">
        <v>0</v>
      </c>
      <c r="M71" s="46">
        <v>0</v>
      </c>
      <c r="N71" s="46">
        <f t="shared" si="13"/>
        <v>1226339</v>
      </c>
      <c r="O71" s="47">
        <f t="shared" si="14"/>
        <v>35.583188254410402</v>
      </c>
      <c r="P71" s="9"/>
    </row>
    <row r="72" spans="1:119" ht="15.75">
      <c r="A72" s="29" t="s">
        <v>53</v>
      </c>
      <c r="B72" s="30"/>
      <c r="C72" s="31"/>
      <c r="D72" s="32">
        <f t="shared" ref="D72:M72" si="15">SUM(D73:D74)</f>
        <v>5233800</v>
      </c>
      <c r="E72" s="32">
        <f t="shared" si="15"/>
        <v>3066873</v>
      </c>
      <c r="F72" s="32">
        <f t="shared" si="15"/>
        <v>2939341</v>
      </c>
      <c r="G72" s="32">
        <f t="shared" si="15"/>
        <v>2373025</v>
      </c>
      <c r="H72" s="32">
        <f t="shared" si="15"/>
        <v>0</v>
      </c>
      <c r="I72" s="32">
        <f t="shared" si="15"/>
        <v>937720</v>
      </c>
      <c r="J72" s="32">
        <f t="shared" si="15"/>
        <v>29489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14580248</v>
      </c>
      <c r="O72" s="45">
        <f t="shared" si="14"/>
        <v>423.05733519034357</v>
      </c>
      <c r="P72" s="9"/>
    </row>
    <row r="73" spans="1:119">
      <c r="A73" s="12"/>
      <c r="B73" s="25">
        <v>381</v>
      </c>
      <c r="C73" s="20" t="s">
        <v>80</v>
      </c>
      <c r="D73" s="46">
        <v>5233800</v>
      </c>
      <c r="E73" s="46">
        <v>3066873</v>
      </c>
      <c r="F73" s="46">
        <v>2939341</v>
      </c>
      <c r="G73" s="46">
        <v>2373025</v>
      </c>
      <c r="H73" s="46">
        <v>0</v>
      </c>
      <c r="I73" s="46">
        <v>639655</v>
      </c>
      <c r="J73" s="46">
        <v>29489</v>
      </c>
      <c r="K73" s="46">
        <v>0</v>
      </c>
      <c r="L73" s="46">
        <v>0</v>
      </c>
      <c r="M73" s="46">
        <v>0</v>
      </c>
      <c r="N73" s="46">
        <f>SUM(D73:M73)</f>
        <v>14282183</v>
      </c>
      <c r="O73" s="47">
        <f t="shared" si="14"/>
        <v>414.40874535747446</v>
      </c>
      <c r="P73" s="9"/>
    </row>
    <row r="74" spans="1:119" ht="15.75" thickBot="1">
      <c r="A74" s="12"/>
      <c r="B74" s="25">
        <v>389.8</v>
      </c>
      <c r="C74" s="20" t="s">
        <v>81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298065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298065</v>
      </c>
      <c r="O74" s="47">
        <f t="shared" si="14"/>
        <v>8.6485898328690816</v>
      </c>
      <c r="P74" s="9"/>
    </row>
    <row r="75" spans="1:119" ht="16.5" thickBot="1">
      <c r="A75" s="14" t="s">
        <v>68</v>
      </c>
      <c r="B75" s="23"/>
      <c r="C75" s="22"/>
      <c r="D75" s="15">
        <f t="shared" ref="D75:M75" si="16">SUM(D5,D16,D26,D44,D60,D64,D72)</f>
        <v>33943342</v>
      </c>
      <c r="E75" s="15">
        <f t="shared" si="16"/>
        <v>9915916</v>
      </c>
      <c r="F75" s="15">
        <f t="shared" si="16"/>
        <v>3125131</v>
      </c>
      <c r="G75" s="15">
        <f t="shared" si="16"/>
        <v>2442620</v>
      </c>
      <c r="H75" s="15">
        <f t="shared" si="16"/>
        <v>0</v>
      </c>
      <c r="I75" s="15">
        <f t="shared" si="16"/>
        <v>30565516</v>
      </c>
      <c r="J75" s="15">
        <f t="shared" si="16"/>
        <v>11373445</v>
      </c>
      <c r="K75" s="15">
        <f t="shared" si="16"/>
        <v>6032862</v>
      </c>
      <c r="L75" s="15">
        <f t="shared" si="16"/>
        <v>0</v>
      </c>
      <c r="M75" s="15">
        <f t="shared" si="16"/>
        <v>0</v>
      </c>
      <c r="N75" s="15">
        <f>SUM(D75:M75)</f>
        <v>97398832</v>
      </c>
      <c r="O75" s="38">
        <f t="shared" si="14"/>
        <v>2826.1035283194055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88</v>
      </c>
      <c r="M77" s="118"/>
      <c r="N77" s="118"/>
      <c r="O77" s="43">
        <v>34464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thickBot="1">
      <c r="A79" s="120" t="s">
        <v>110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A79:O79"/>
    <mergeCell ref="A78:O78"/>
    <mergeCell ref="L77:N7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17958271</v>
      </c>
      <c r="E5" s="27">
        <f t="shared" si="0"/>
        <v>3442257</v>
      </c>
      <c r="F5" s="27">
        <f t="shared" si="0"/>
        <v>179000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21579528</v>
      </c>
      <c r="O5" s="33">
        <f t="shared" ref="O5:O36" si="1">(N5/O$73)</f>
        <v>627.23892570631324</v>
      </c>
      <c r="P5" s="6"/>
    </row>
    <row r="6" spans="1:133">
      <c r="A6" s="12"/>
      <c r="B6" s="25">
        <v>311</v>
      </c>
      <c r="C6" s="20" t="s">
        <v>3</v>
      </c>
      <c r="D6" s="46">
        <v>11078953</v>
      </c>
      <c r="E6" s="46">
        <v>2827644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13906597</v>
      </c>
      <c r="O6" s="47">
        <f t="shared" si="1"/>
        <v>404.21453900709218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179000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179000</v>
      </c>
      <c r="O7" s="47">
        <f t="shared" si="1"/>
        <v>5.2028833856528314</v>
      </c>
      <c r="P7" s="9"/>
    </row>
    <row r="8" spans="1:133">
      <c r="A8" s="12"/>
      <c r="B8" s="25">
        <v>312.3</v>
      </c>
      <c r="C8" s="20" t="s">
        <v>12</v>
      </c>
      <c r="D8" s="46">
        <v>153236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153236</v>
      </c>
      <c r="O8" s="47">
        <f t="shared" si="1"/>
        <v>4.4540169747703757</v>
      </c>
      <c r="P8" s="9"/>
    </row>
    <row r="9" spans="1:133">
      <c r="A9" s="12"/>
      <c r="B9" s="25">
        <v>312.41000000000003</v>
      </c>
      <c r="C9" s="20" t="s">
        <v>14</v>
      </c>
      <c r="D9" s="46">
        <v>1392444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1392444</v>
      </c>
      <c r="O9" s="47">
        <f t="shared" si="1"/>
        <v>40.473317056156262</v>
      </c>
      <c r="P9" s="9"/>
    </row>
    <row r="10" spans="1:133">
      <c r="A10" s="12"/>
      <c r="B10" s="25">
        <v>312.51</v>
      </c>
      <c r="C10" s="20" t="s">
        <v>116</v>
      </c>
      <c r="D10" s="46">
        <v>0</v>
      </c>
      <c r="E10" s="46">
        <v>325928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325928</v>
      </c>
      <c r="O10" s="47">
        <f t="shared" si="1"/>
        <v>9.4735495872572955</v>
      </c>
      <c r="P10" s="9"/>
    </row>
    <row r="11" spans="1:133">
      <c r="A11" s="12"/>
      <c r="B11" s="25">
        <v>312.52</v>
      </c>
      <c r="C11" s="20" t="s">
        <v>113</v>
      </c>
      <c r="D11" s="46">
        <v>0</v>
      </c>
      <c r="E11" s="46">
        <v>288685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288685</v>
      </c>
      <c r="O11" s="47">
        <f t="shared" si="1"/>
        <v>8.3910301127775835</v>
      </c>
      <c r="P11" s="9"/>
    </row>
    <row r="12" spans="1:133">
      <c r="A12" s="12"/>
      <c r="B12" s="25">
        <v>314.10000000000002</v>
      </c>
      <c r="C12" s="20" t="s">
        <v>15</v>
      </c>
      <c r="D12" s="46">
        <v>2594261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2594261</v>
      </c>
      <c r="O12" s="47">
        <f t="shared" si="1"/>
        <v>75.40579583769329</v>
      </c>
      <c r="P12" s="9"/>
    </row>
    <row r="13" spans="1:133">
      <c r="A13" s="12"/>
      <c r="B13" s="25">
        <v>314.2</v>
      </c>
      <c r="C13" s="20" t="s">
        <v>17</v>
      </c>
      <c r="D13" s="46">
        <v>1946243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1946243</v>
      </c>
      <c r="O13" s="47">
        <f t="shared" si="1"/>
        <v>56.570253458900126</v>
      </c>
      <c r="P13" s="9"/>
    </row>
    <row r="14" spans="1:133">
      <c r="A14" s="12"/>
      <c r="B14" s="25">
        <v>314.3</v>
      </c>
      <c r="C14" s="20" t="s">
        <v>16</v>
      </c>
      <c r="D14" s="46">
        <v>498221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498221</v>
      </c>
      <c r="O14" s="47">
        <f t="shared" si="1"/>
        <v>14.481484711080107</v>
      </c>
      <c r="P14" s="9"/>
    </row>
    <row r="15" spans="1:133">
      <c r="A15" s="12"/>
      <c r="B15" s="25">
        <v>314.39999999999998</v>
      </c>
      <c r="C15" s="20" t="s">
        <v>117</v>
      </c>
      <c r="D15" s="46">
        <v>10211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10211</v>
      </c>
      <c r="O15" s="47">
        <f t="shared" si="1"/>
        <v>0.29679688408324612</v>
      </c>
      <c r="P15" s="9"/>
    </row>
    <row r="16" spans="1:133">
      <c r="A16" s="12"/>
      <c r="B16" s="25">
        <v>314.7</v>
      </c>
      <c r="C16" s="20" t="s">
        <v>18</v>
      </c>
      <c r="D16" s="46">
        <v>33408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33408</v>
      </c>
      <c r="O16" s="47">
        <f t="shared" si="1"/>
        <v>0.97104987792117192</v>
      </c>
      <c r="P16" s="9"/>
    </row>
    <row r="17" spans="1:16">
      <c r="A17" s="12"/>
      <c r="B17" s="25">
        <v>316</v>
      </c>
      <c r="C17" s="20" t="s">
        <v>19</v>
      </c>
      <c r="D17" s="46">
        <v>251294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251294</v>
      </c>
      <c r="O17" s="47">
        <f t="shared" si="1"/>
        <v>7.3042088129287288</v>
      </c>
      <c r="P17" s="9"/>
    </row>
    <row r="18" spans="1:16" ht="15.75">
      <c r="A18" s="29" t="s">
        <v>118</v>
      </c>
      <c r="B18" s="30"/>
      <c r="C18" s="31"/>
      <c r="D18" s="32">
        <f t="shared" ref="D18:M18" si="3">SUM(D19:D22)</f>
        <v>3177113</v>
      </c>
      <c r="E18" s="32">
        <f t="shared" si="3"/>
        <v>1191671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3" si="4">SUM(D18:M18)</f>
        <v>4368784</v>
      </c>
      <c r="O18" s="45">
        <f t="shared" si="1"/>
        <v>126.98476921288223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710177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710177</v>
      </c>
      <c r="O19" s="47">
        <f t="shared" si="1"/>
        <v>20.642279967445646</v>
      </c>
      <c r="P19" s="9"/>
    </row>
    <row r="20" spans="1:16">
      <c r="A20" s="12"/>
      <c r="B20" s="25">
        <v>323.10000000000002</v>
      </c>
      <c r="C20" s="20" t="s">
        <v>21</v>
      </c>
      <c r="D20" s="46">
        <v>3051713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3051713</v>
      </c>
      <c r="O20" s="47">
        <f t="shared" si="1"/>
        <v>88.702272991512615</v>
      </c>
      <c r="P20" s="9"/>
    </row>
    <row r="21" spans="1:16">
      <c r="A21" s="12"/>
      <c r="B21" s="25">
        <v>323.39999999999998</v>
      </c>
      <c r="C21" s="20" t="s">
        <v>22</v>
      </c>
      <c r="D21" s="46">
        <v>70287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70287</v>
      </c>
      <c r="O21" s="47">
        <f t="shared" si="1"/>
        <v>2.0429891873038017</v>
      </c>
      <c r="P21" s="9"/>
    </row>
    <row r="22" spans="1:16">
      <c r="A22" s="12"/>
      <c r="B22" s="25">
        <v>329</v>
      </c>
      <c r="C22" s="20" t="s">
        <v>119</v>
      </c>
      <c r="D22" s="46">
        <v>55113</v>
      </c>
      <c r="E22" s="46">
        <v>481494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536607</v>
      </c>
      <c r="O22" s="47">
        <f t="shared" si="1"/>
        <v>15.59722706662016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SUM(D24:D39)</f>
        <v>3339971</v>
      </c>
      <c r="E23" s="32">
        <f t="shared" si="5"/>
        <v>3159907</v>
      </c>
      <c r="F23" s="32">
        <f t="shared" si="5"/>
        <v>0</v>
      </c>
      <c r="G23" s="32">
        <f t="shared" si="5"/>
        <v>666364</v>
      </c>
      <c r="H23" s="32">
        <f t="shared" si="5"/>
        <v>0</v>
      </c>
      <c r="I23" s="32">
        <f t="shared" si="5"/>
        <v>352865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7519107</v>
      </c>
      <c r="O23" s="45">
        <f t="shared" si="1"/>
        <v>218.55327868852459</v>
      </c>
      <c r="P23" s="10"/>
    </row>
    <row r="24" spans="1:16">
      <c r="A24" s="12"/>
      <c r="B24" s="25">
        <v>331.2</v>
      </c>
      <c r="C24" s="20" t="s">
        <v>29</v>
      </c>
      <c r="D24" s="46">
        <v>41017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6">SUM(D24:M24)</f>
        <v>41017</v>
      </c>
      <c r="O24" s="47">
        <f t="shared" si="1"/>
        <v>1.1922160213928612</v>
      </c>
      <c r="P24" s="9"/>
    </row>
    <row r="25" spans="1:16">
      <c r="A25" s="12"/>
      <c r="B25" s="25">
        <v>331.39</v>
      </c>
      <c r="C25" s="20" t="s">
        <v>32</v>
      </c>
      <c r="D25" s="46">
        <v>35138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35138</v>
      </c>
      <c r="O25" s="47">
        <f t="shared" si="1"/>
        <v>1.0213347285199394</v>
      </c>
      <c r="P25" s="9"/>
    </row>
    <row r="26" spans="1:16">
      <c r="A26" s="12"/>
      <c r="B26" s="25">
        <v>331.62</v>
      </c>
      <c r="C26" s="20" t="s">
        <v>33</v>
      </c>
      <c r="D26" s="46">
        <v>0</v>
      </c>
      <c r="E26" s="46">
        <v>168581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168581</v>
      </c>
      <c r="O26" s="47">
        <f t="shared" si="1"/>
        <v>4.9000406929426807</v>
      </c>
      <c r="P26" s="9"/>
    </row>
    <row r="27" spans="1:16">
      <c r="A27" s="12"/>
      <c r="B27" s="25">
        <v>334.2</v>
      </c>
      <c r="C27" s="20" t="s">
        <v>31</v>
      </c>
      <c r="D27" s="46">
        <v>14858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14858</v>
      </c>
      <c r="O27" s="47">
        <f t="shared" si="1"/>
        <v>0.43186838739681432</v>
      </c>
      <c r="P27" s="9"/>
    </row>
    <row r="28" spans="1:16">
      <c r="A28" s="12"/>
      <c r="B28" s="25">
        <v>334.39</v>
      </c>
      <c r="C28" s="20" t="s">
        <v>34</v>
      </c>
      <c r="D28" s="46">
        <v>147661</v>
      </c>
      <c r="E28" s="46">
        <v>0</v>
      </c>
      <c r="F28" s="46">
        <v>0</v>
      </c>
      <c r="G28" s="46">
        <v>570312</v>
      </c>
      <c r="H28" s="46">
        <v>0</v>
      </c>
      <c r="I28" s="46">
        <v>352865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1070838</v>
      </c>
      <c r="O28" s="47">
        <f t="shared" si="1"/>
        <v>31.125392396232996</v>
      </c>
      <c r="P28" s="9"/>
    </row>
    <row r="29" spans="1:16">
      <c r="A29" s="12"/>
      <c r="B29" s="25">
        <v>334.41</v>
      </c>
      <c r="C29" s="20" t="s">
        <v>35</v>
      </c>
      <c r="D29" s="46">
        <v>0</v>
      </c>
      <c r="E29" s="46">
        <v>1329136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1329136</v>
      </c>
      <c r="O29" s="47">
        <f t="shared" si="1"/>
        <v>38.633182188117658</v>
      </c>
      <c r="P29" s="9"/>
    </row>
    <row r="30" spans="1:16">
      <c r="A30" s="12"/>
      <c r="B30" s="25">
        <v>334.69</v>
      </c>
      <c r="C30" s="20" t="s">
        <v>36</v>
      </c>
      <c r="D30" s="46">
        <v>0</v>
      </c>
      <c r="E30" s="46">
        <v>828494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828494</v>
      </c>
      <c r="O30" s="47">
        <f t="shared" si="1"/>
        <v>24.081327752586908</v>
      </c>
      <c r="P30" s="9"/>
    </row>
    <row r="31" spans="1:16">
      <c r="A31" s="12"/>
      <c r="B31" s="25">
        <v>335.12</v>
      </c>
      <c r="C31" s="20" t="s">
        <v>38</v>
      </c>
      <c r="D31" s="46">
        <v>1007484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1007484</v>
      </c>
      <c r="O31" s="47">
        <f t="shared" si="1"/>
        <v>29.283920474363445</v>
      </c>
      <c r="P31" s="9"/>
    </row>
    <row r="32" spans="1:16">
      <c r="A32" s="12"/>
      <c r="B32" s="25">
        <v>335.14</v>
      </c>
      <c r="C32" s="20" t="s">
        <v>39</v>
      </c>
      <c r="D32" s="46">
        <v>121831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121831</v>
      </c>
      <c r="O32" s="47">
        <f t="shared" si="1"/>
        <v>3.5411870712707825</v>
      </c>
      <c r="P32" s="9"/>
    </row>
    <row r="33" spans="1:16">
      <c r="A33" s="12"/>
      <c r="B33" s="25">
        <v>335.15</v>
      </c>
      <c r="C33" s="20" t="s">
        <v>40</v>
      </c>
      <c r="D33" s="46">
        <v>35355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35355</v>
      </c>
      <c r="O33" s="47">
        <f t="shared" si="1"/>
        <v>1.0276421346355076</v>
      </c>
      <c r="P33" s="9"/>
    </row>
    <row r="34" spans="1:16">
      <c r="A34" s="12"/>
      <c r="B34" s="25">
        <v>335.18</v>
      </c>
      <c r="C34" s="20" t="s">
        <v>41</v>
      </c>
      <c r="D34" s="46">
        <v>1744856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1744856</v>
      </c>
      <c r="O34" s="47">
        <f t="shared" si="1"/>
        <v>50.716660853389143</v>
      </c>
      <c r="P34" s="9"/>
    </row>
    <row r="35" spans="1:16">
      <c r="A35" s="12"/>
      <c r="B35" s="25">
        <v>335.29</v>
      </c>
      <c r="C35" s="20" t="s">
        <v>42</v>
      </c>
      <c r="D35" s="46">
        <v>9600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9600</v>
      </c>
      <c r="O35" s="47">
        <f t="shared" si="1"/>
        <v>0.2790373212417161</v>
      </c>
      <c r="P35" s="9"/>
    </row>
    <row r="36" spans="1:16">
      <c r="A36" s="12"/>
      <c r="B36" s="25">
        <v>335.49</v>
      </c>
      <c r="C36" s="20" t="s">
        <v>43</v>
      </c>
      <c r="D36" s="46">
        <v>19924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19924</v>
      </c>
      <c r="O36" s="47">
        <f t="shared" si="1"/>
        <v>0.57911870712707825</v>
      </c>
      <c r="P36" s="9"/>
    </row>
    <row r="37" spans="1:16">
      <c r="A37" s="12"/>
      <c r="B37" s="25">
        <v>337.2</v>
      </c>
      <c r="C37" s="20" t="s">
        <v>44</v>
      </c>
      <c r="D37" s="46">
        <v>147222</v>
      </c>
      <c r="E37" s="46">
        <v>0</v>
      </c>
      <c r="F37" s="46">
        <v>0</v>
      </c>
      <c r="G37" s="46">
        <v>96052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243274</v>
      </c>
      <c r="O37" s="47">
        <f t="shared" ref="O37:O68" si="7">(N37/O$73)</f>
        <v>7.071096384141379</v>
      </c>
      <c r="P37" s="9"/>
    </row>
    <row r="38" spans="1:16">
      <c r="A38" s="12"/>
      <c r="B38" s="25">
        <v>337.3</v>
      </c>
      <c r="C38" s="20" t="s">
        <v>101</v>
      </c>
      <c r="D38" s="46">
        <v>0</v>
      </c>
      <c r="E38" s="46">
        <v>247500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247500</v>
      </c>
      <c r="O38" s="47">
        <f t="shared" si="7"/>
        <v>7.1939309382629926</v>
      </c>
      <c r="P38" s="9"/>
    </row>
    <row r="39" spans="1:16">
      <c r="A39" s="12"/>
      <c r="B39" s="25">
        <v>338</v>
      </c>
      <c r="C39" s="20" t="s">
        <v>46</v>
      </c>
      <c r="D39" s="46">
        <v>15025</v>
      </c>
      <c r="E39" s="46">
        <v>586196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601221</v>
      </c>
      <c r="O39" s="47">
        <f t="shared" si="7"/>
        <v>17.475322636902686</v>
      </c>
      <c r="P39" s="9"/>
    </row>
    <row r="40" spans="1:16" ht="15.75">
      <c r="A40" s="29" t="s">
        <v>51</v>
      </c>
      <c r="B40" s="30"/>
      <c r="C40" s="31"/>
      <c r="D40" s="32">
        <f t="shared" ref="D40:M40" si="8">SUM(D41:D56)</f>
        <v>2565727</v>
      </c>
      <c r="E40" s="32">
        <f t="shared" si="8"/>
        <v>625257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29384851</v>
      </c>
      <c r="J40" s="32">
        <f t="shared" si="8"/>
        <v>11989620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44565455</v>
      </c>
      <c r="O40" s="45">
        <f t="shared" si="7"/>
        <v>1295.3567899081502</v>
      </c>
      <c r="P40" s="10"/>
    </row>
    <row r="41" spans="1:16">
      <c r="A41" s="12"/>
      <c r="B41" s="25">
        <v>341.2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11989620</v>
      </c>
      <c r="K41" s="46">
        <v>0</v>
      </c>
      <c r="L41" s="46">
        <v>0</v>
      </c>
      <c r="M41" s="46">
        <v>0</v>
      </c>
      <c r="N41" s="46">
        <f>SUM(D41:M41)</f>
        <v>11989620</v>
      </c>
      <c r="O41" s="47">
        <f t="shared" si="7"/>
        <v>348.49494244855248</v>
      </c>
      <c r="P41" s="9"/>
    </row>
    <row r="42" spans="1:16">
      <c r="A42" s="12"/>
      <c r="B42" s="25">
        <v>341.9</v>
      </c>
      <c r="C42" s="20" t="s">
        <v>55</v>
      </c>
      <c r="D42" s="46">
        <v>128350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9" si="9">SUM(D42:M42)</f>
        <v>128350</v>
      </c>
      <c r="O42" s="47">
        <f t="shared" si="7"/>
        <v>3.7306708522264853</v>
      </c>
      <c r="P42" s="9"/>
    </row>
    <row r="43" spans="1:16">
      <c r="A43" s="12"/>
      <c r="B43" s="25">
        <v>342.1</v>
      </c>
      <c r="C43" s="20" t="s">
        <v>120</v>
      </c>
      <c r="D43" s="46">
        <v>8470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8470</v>
      </c>
      <c r="O43" s="47">
        <f t="shared" si="7"/>
        <v>0.24619230322055574</v>
      </c>
      <c r="P43" s="9"/>
    </row>
    <row r="44" spans="1:16">
      <c r="A44" s="12"/>
      <c r="B44" s="25">
        <v>342.2</v>
      </c>
      <c r="C44" s="20" t="s">
        <v>56</v>
      </c>
      <c r="D44" s="46">
        <v>1643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1643</v>
      </c>
      <c r="O44" s="47">
        <f t="shared" si="7"/>
        <v>4.7756074875014536E-2</v>
      </c>
      <c r="P44" s="9"/>
    </row>
    <row r="45" spans="1:16">
      <c r="A45" s="12"/>
      <c r="B45" s="25">
        <v>342.5</v>
      </c>
      <c r="C45" s="20" t="s">
        <v>57</v>
      </c>
      <c r="D45" s="46">
        <v>73412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73412</v>
      </c>
      <c r="O45" s="47">
        <f t="shared" si="7"/>
        <v>2.1338216486455064</v>
      </c>
      <c r="P45" s="9"/>
    </row>
    <row r="46" spans="1:16">
      <c r="A46" s="12"/>
      <c r="B46" s="25">
        <v>342.9</v>
      </c>
      <c r="C46" s="20" t="s">
        <v>58</v>
      </c>
      <c r="D46" s="46">
        <v>8868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8868</v>
      </c>
      <c r="O46" s="47">
        <f t="shared" si="7"/>
        <v>0.25776072549703521</v>
      </c>
      <c r="P46" s="9"/>
    </row>
    <row r="47" spans="1:16">
      <c r="A47" s="12"/>
      <c r="B47" s="25">
        <v>343.4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4921178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4921178</v>
      </c>
      <c r="O47" s="47">
        <f t="shared" si="7"/>
        <v>143.04086734100687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22263602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22263602</v>
      </c>
      <c r="O48" s="47">
        <f t="shared" si="7"/>
        <v>647.12248575747003</v>
      </c>
      <c r="P48" s="9"/>
    </row>
    <row r="49" spans="1:16">
      <c r="A49" s="12"/>
      <c r="B49" s="25">
        <v>343.7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1164875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1164875</v>
      </c>
      <c r="O49" s="47">
        <f t="shared" si="7"/>
        <v>33.858708289733755</v>
      </c>
      <c r="P49" s="9"/>
    </row>
    <row r="50" spans="1:16">
      <c r="A50" s="12"/>
      <c r="B50" s="25">
        <v>343.8</v>
      </c>
      <c r="C50" s="20" t="s">
        <v>62</v>
      </c>
      <c r="D50" s="46">
        <v>0</v>
      </c>
      <c r="E50" s="46">
        <v>266537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266537</v>
      </c>
      <c r="O50" s="47">
        <f t="shared" si="7"/>
        <v>7.7472677595628419</v>
      </c>
      <c r="P50" s="9"/>
    </row>
    <row r="51" spans="1:16">
      <c r="A51" s="12"/>
      <c r="B51" s="25">
        <v>347.1</v>
      </c>
      <c r="C51" s="20" t="s">
        <v>63</v>
      </c>
      <c r="D51" s="46">
        <v>0</v>
      </c>
      <c r="E51" s="46">
        <v>11353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11353</v>
      </c>
      <c r="O51" s="47">
        <f t="shared" si="7"/>
        <v>0.3299906987559586</v>
      </c>
      <c r="P51" s="9"/>
    </row>
    <row r="52" spans="1:16">
      <c r="A52" s="12"/>
      <c r="B52" s="25">
        <v>347.2</v>
      </c>
      <c r="C52" s="20" t="s">
        <v>64</v>
      </c>
      <c r="D52" s="46">
        <v>398016</v>
      </c>
      <c r="E52" s="46">
        <v>40861</v>
      </c>
      <c r="F52" s="46">
        <v>0</v>
      </c>
      <c r="G52" s="46">
        <v>0</v>
      </c>
      <c r="H52" s="46">
        <v>0</v>
      </c>
      <c r="I52" s="46">
        <v>1035196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1474073</v>
      </c>
      <c r="O52" s="47">
        <f t="shared" si="7"/>
        <v>42.845977211952096</v>
      </c>
      <c r="P52" s="9"/>
    </row>
    <row r="53" spans="1:16">
      <c r="A53" s="12"/>
      <c r="B53" s="25">
        <v>347.3</v>
      </c>
      <c r="C53" s="20" t="s">
        <v>65</v>
      </c>
      <c r="D53" s="46">
        <v>19159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19159</v>
      </c>
      <c r="O53" s="47">
        <f t="shared" si="7"/>
        <v>0.55688292059062905</v>
      </c>
      <c r="P53" s="9"/>
    </row>
    <row r="54" spans="1:16">
      <c r="A54" s="12"/>
      <c r="B54" s="25">
        <v>347.4</v>
      </c>
      <c r="C54" s="20" t="s">
        <v>66</v>
      </c>
      <c r="D54" s="46">
        <v>10261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10261</v>
      </c>
      <c r="O54" s="47">
        <f t="shared" si="7"/>
        <v>0.29825020346471343</v>
      </c>
      <c r="P54" s="9"/>
    </row>
    <row r="55" spans="1:16">
      <c r="A55" s="12"/>
      <c r="B55" s="25">
        <v>347.5</v>
      </c>
      <c r="C55" s="20" t="s">
        <v>67</v>
      </c>
      <c r="D55" s="46">
        <v>103916</v>
      </c>
      <c r="E55" s="46">
        <v>306506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410422</v>
      </c>
      <c r="O55" s="47">
        <f t="shared" si="7"/>
        <v>11.929484943611207</v>
      </c>
      <c r="P55" s="9"/>
    </row>
    <row r="56" spans="1:16">
      <c r="A56" s="12"/>
      <c r="B56" s="25">
        <v>349</v>
      </c>
      <c r="C56" s="20" t="s">
        <v>1</v>
      </c>
      <c r="D56" s="46">
        <v>1813632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1813632</v>
      </c>
      <c r="O56" s="47">
        <f t="shared" si="7"/>
        <v>52.715730728985001</v>
      </c>
      <c r="P56" s="9"/>
    </row>
    <row r="57" spans="1:16" ht="15.75">
      <c r="A57" s="29" t="s">
        <v>52</v>
      </c>
      <c r="B57" s="30"/>
      <c r="C57" s="31"/>
      <c r="D57" s="32">
        <f t="shared" ref="D57:M57" si="10">SUM(D58:D60)</f>
        <v>302686</v>
      </c>
      <c r="E57" s="32">
        <f t="shared" si="10"/>
        <v>102761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9"/>
        <v>405447</v>
      </c>
      <c r="O57" s="45">
        <f t="shared" si="7"/>
        <v>11.784879665155215</v>
      </c>
      <c r="P57" s="10"/>
    </row>
    <row r="58" spans="1:16">
      <c r="A58" s="13"/>
      <c r="B58" s="39">
        <v>351.5</v>
      </c>
      <c r="C58" s="21" t="s">
        <v>70</v>
      </c>
      <c r="D58" s="46">
        <v>5496</v>
      </c>
      <c r="E58" s="46">
        <v>69913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75409</v>
      </c>
      <c r="O58" s="47">
        <f t="shared" si="7"/>
        <v>2.1918672247413094</v>
      </c>
      <c r="P58" s="9"/>
    </row>
    <row r="59" spans="1:16">
      <c r="A59" s="13"/>
      <c r="B59" s="39">
        <v>352</v>
      </c>
      <c r="C59" s="21" t="s">
        <v>71</v>
      </c>
      <c r="D59" s="46">
        <v>0</v>
      </c>
      <c r="E59" s="46">
        <v>32848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32848</v>
      </c>
      <c r="O59" s="47">
        <f t="shared" si="7"/>
        <v>0.95477270084873855</v>
      </c>
      <c r="P59" s="9"/>
    </row>
    <row r="60" spans="1:16">
      <c r="A60" s="13"/>
      <c r="B60" s="39">
        <v>354</v>
      </c>
      <c r="C60" s="21" t="s">
        <v>72</v>
      </c>
      <c r="D60" s="46">
        <v>297190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297190</v>
      </c>
      <c r="O60" s="47">
        <f t="shared" si="7"/>
        <v>8.6382397395651669</v>
      </c>
      <c r="P60" s="9"/>
    </row>
    <row r="61" spans="1:16" ht="15.75">
      <c r="A61" s="29" t="s">
        <v>4</v>
      </c>
      <c r="B61" s="30"/>
      <c r="C61" s="31"/>
      <c r="D61" s="32">
        <f t="shared" ref="D61:M61" si="11">SUM(D62:D68)</f>
        <v>1285991</v>
      </c>
      <c r="E61" s="32">
        <f t="shared" si="11"/>
        <v>1493390</v>
      </c>
      <c r="F61" s="32">
        <f t="shared" si="11"/>
        <v>22543</v>
      </c>
      <c r="G61" s="32">
        <f t="shared" si="11"/>
        <v>493723</v>
      </c>
      <c r="H61" s="32">
        <f t="shared" si="11"/>
        <v>0</v>
      </c>
      <c r="I61" s="32">
        <f t="shared" si="11"/>
        <v>3494354</v>
      </c>
      <c r="J61" s="32">
        <f t="shared" si="11"/>
        <v>186837</v>
      </c>
      <c r="K61" s="32">
        <f t="shared" si="11"/>
        <v>-3960886</v>
      </c>
      <c r="L61" s="32">
        <f t="shared" si="11"/>
        <v>0</v>
      </c>
      <c r="M61" s="32">
        <f t="shared" si="11"/>
        <v>0</v>
      </c>
      <c r="N61" s="32">
        <f>SUM(D61:M61)</f>
        <v>3015952</v>
      </c>
      <c r="O61" s="45">
        <f t="shared" si="7"/>
        <v>87.662829903499599</v>
      </c>
      <c r="P61" s="10"/>
    </row>
    <row r="62" spans="1:16">
      <c r="A62" s="12"/>
      <c r="B62" s="25">
        <v>361.1</v>
      </c>
      <c r="C62" s="20" t="s">
        <v>73</v>
      </c>
      <c r="D62" s="46">
        <v>291493</v>
      </c>
      <c r="E62" s="46">
        <v>264357</v>
      </c>
      <c r="F62" s="46">
        <v>22543</v>
      </c>
      <c r="G62" s="46">
        <v>493723</v>
      </c>
      <c r="H62" s="46">
        <v>0</v>
      </c>
      <c r="I62" s="46">
        <v>1113279</v>
      </c>
      <c r="J62" s="46">
        <v>173467</v>
      </c>
      <c r="K62" s="46">
        <v>0</v>
      </c>
      <c r="L62" s="46">
        <v>0</v>
      </c>
      <c r="M62" s="46">
        <v>0</v>
      </c>
      <c r="N62" s="46">
        <f>SUM(D62:M62)</f>
        <v>2358862</v>
      </c>
      <c r="O62" s="47">
        <f t="shared" si="7"/>
        <v>68.563597256133008</v>
      </c>
      <c r="P62" s="9"/>
    </row>
    <row r="63" spans="1:16">
      <c r="A63" s="12"/>
      <c r="B63" s="25">
        <v>361.3</v>
      </c>
      <c r="C63" s="20" t="s">
        <v>74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-8742044</v>
      </c>
      <c r="L63" s="46">
        <v>0</v>
      </c>
      <c r="M63" s="46">
        <v>0</v>
      </c>
      <c r="N63" s="46">
        <f t="shared" ref="N63:N68" si="12">SUM(D63:M63)</f>
        <v>-8742044</v>
      </c>
      <c r="O63" s="47">
        <f t="shared" si="7"/>
        <v>-254.09963957679341</v>
      </c>
      <c r="P63" s="9"/>
    </row>
    <row r="64" spans="1:16">
      <c r="A64" s="12"/>
      <c r="B64" s="25">
        <v>362</v>
      </c>
      <c r="C64" s="20" t="s">
        <v>75</v>
      </c>
      <c r="D64" s="46">
        <v>31980</v>
      </c>
      <c r="E64" s="46">
        <v>1145376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1177356</v>
      </c>
      <c r="O64" s="47">
        <f t="shared" si="7"/>
        <v>34.22148587373561</v>
      </c>
      <c r="P64" s="9"/>
    </row>
    <row r="65" spans="1:119">
      <c r="A65" s="12"/>
      <c r="B65" s="25">
        <v>364</v>
      </c>
      <c r="C65" s="20" t="s">
        <v>76</v>
      </c>
      <c r="D65" s="46">
        <v>594001</v>
      </c>
      <c r="E65" s="46">
        <v>98</v>
      </c>
      <c r="F65" s="46">
        <v>0</v>
      </c>
      <c r="G65" s="46">
        <v>0</v>
      </c>
      <c r="H65" s="46">
        <v>0</v>
      </c>
      <c r="I65" s="46">
        <v>-53825</v>
      </c>
      <c r="J65" s="46">
        <v>-3494</v>
      </c>
      <c r="K65" s="46">
        <v>0</v>
      </c>
      <c r="L65" s="46">
        <v>0</v>
      </c>
      <c r="M65" s="46">
        <v>0</v>
      </c>
      <c r="N65" s="46">
        <f t="shared" si="12"/>
        <v>536780</v>
      </c>
      <c r="O65" s="47">
        <f t="shared" si="7"/>
        <v>15.602255551680038</v>
      </c>
      <c r="P65" s="9"/>
    </row>
    <row r="66" spans="1:119">
      <c r="A66" s="12"/>
      <c r="B66" s="25">
        <v>366</v>
      </c>
      <c r="C66" s="20" t="s">
        <v>77</v>
      </c>
      <c r="D66" s="46">
        <v>0</v>
      </c>
      <c r="E66" s="46">
        <v>6842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6842</v>
      </c>
      <c r="O66" s="47">
        <f t="shared" si="7"/>
        <v>0.1988722241599814</v>
      </c>
      <c r="P66" s="9"/>
    </row>
    <row r="67" spans="1:119">
      <c r="A67" s="12"/>
      <c r="B67" s="25">
        <v>368</v>
      </c>
      <c r="C67" s="20" t="s">
        <v>78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4781158</v>
      </c>
      <c r="L67" s="46">
        <v>0</v>
      </c>
      <c r="M67" s="46">
        <v>0</v>
      </c>
      <c r="N67" s="46">
        <f t="shared" si="12"/>
        <v>4781158</v>
      </c>
      <c r="O67" s="47">
        <f t="shared" si="7"/>
        <v>138.97099174514591</v>
      </c>
      <c r="P67" s="9"/>
    </row>
    <row r="68" spans="1:119">
      <c r="A68" s="12"/>
      <c r="B68" s="25">
        <v>369.9</v>
      </c>
      <c r="C68" s="20" t="s">
        <v>79</v>
      </c>
      <c r="D68" s="46">
        <v>368517</v>
      </c>
      <c r="E68" s="46">
        <v>76717</v>
      </c>
      <c r="F68" s="46">
        <v>0</v>
      </c>
      <c r="G68" s="46">
        <v>0</v>
      </c>
      <c r="H68" s="46">
        <v>0</v>
      </c>
      <c r="I68" s="46">
        <v>2434900</v>
      </c>
      <c r="J68" s="46">
        <v>16864</v>
      </c>
      <c r="K68" s="46">
        <v>0</v>
      </c>
      <c r="L68" s="46">
        <v>0</v>
      </c>
      <c r="M68" s="46">
        <v>0</v>
      </c>
      <c r="N68" s="46">
        <f t="shared" si="12"/>
        <v>2896998</v>
      </c>
      <c r="O68" s="47">
        <f t="shared" si="7"/>
        <v>84.205266829438443</v>
      </c>
      <c r="P68" s="9"/>
    </row>
    <row r="69" spans="1:119" ht="15.75">
      <c r="A69" s="29" t="s">
        <v>53</v>
      </c>
      <c r="B69" s="30"/>
      <c r="C69" s="31"/>
      <c r="D69" s="32">
        <f t="shared" ref="D69:M69" si="13">SUM(D70:D70)</f>
        <v>5002162</v>
      </c>
      <c r="E69" s="32">
        <f t="shared" si="13"/>
        <v>7877739</v>
      </c>
      <c r="F69" s="32">
        <f t="shared" si="13"/>
        <v>2939452</v>
      </c>
      <c r="G69" s="32">
        <f t="shared" si="13"/>
        <v>600000</v>
      </c>
      <c r="H69" s="32">
        <f t="shared" si="13"/>
        <v>0</v>
      </c>
      <c r="I69" s="32">
        <f t="shared" si="13"/>
        <v>163738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>SUM(D69:M69)</f>
        <v>16583091</v>
      </c>
      <c r="O69" s="45">
        <f>(N69/O$73)</f>
        <v>482.01055109870947</v>
      </c>
      <c r="P69" s="9"/>
    </row>
    <row r="70" spans="1:119" ht="15.75" thickBot="1">
      <c r="A70" s="12"/>
      <c r="B70" s="25">
        <v>381</v>
      </c>
      <c r="C70" s="20" t="s">
        <v>80</v>
      </c>
      <c r="D70" s="46">
        <v>5002162</v>
      </c>
      <c r="E70" s="46">
        <v>7877739</v>
      </c>
      <c r="F70" s="46">
        <v>2939452</v>
      </c>
      <c r="G70" s="46">
        <v>600000</v>
      </c>
      <c r="H70" s="46">
        <v>0</v>
      </c>
      <c r="I70" s="46">
        <v>163738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16583091</v>
      </c>
      <c r="O70" s="47">
        <f>(N70/O$73)</f>
        <v>482.01055109870947</v>
      </c>
      <c r="P70" s="9"/>
    </row>
    <row r="71" spans="1:119" ht="16.5" thickBot="1">
      <c r="A71" s="14" t="s">
        <v>68</v>
      </c>
      <c r="B71" s="23"/>
      <c r="C71" s="22"/>
      <c r="D71" s="15">
        <f t="shared" ref="D71:M71" si="14">SUM(D5,D18,D23,D40,D57,D61,D69)</f>
        <v>33631921</v>
      </c>
      <c r="E71" s="15">
        <f t="shared" si="14"/>
        <v>17892982</v>
      </c>
      <c r="F71" s="15">
        <f t="shared" si="14"/>
        <v>3140995</v>
      </c>
      <c r="G71" s="15">
        <f t="shared" si="14"/>
        <v>1760087</v>
      </c>
      <c r="H71" s="15">
        <f t="shared" si="14"/>
        <v>0</v>
      </c>
      <c r="I71" s="15">
        <f t="shared" si="14"/>
        <v>33395808</v>
      </c>
      <c r="J71" s="15">
        <f t="shared" si="14"/>
        <v>12176457</v>
      </c>
      <c r="K71" s="15">
        <f t="shared" si="14"/>
        <v>-3960886</v>
      </c>
      <c r="L71" s="15">
        <f t="shared" si="14"/>
        <v>0</v>
      </c>
      <c r="M71" s="15">
        <f t="shared" si="14"/>
        <v>0</v>
      </c>
      <c r="N71" s="15">
        <f>SUM(D71:M71)</f>
        <v>98037364</v>
      </c>
      <c r="O71" s="38">
        <f>(N71/O$73)</f>
        <v>2849.5920241832346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121</v>
      </c>
      <c r="M73" s="118"/>
      <c r="N73" s="118"/>
      <c r="O73" s="43">
        <v>34404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110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29"/>
      <c r="M3" s="130"/>
      <c r="N3" s="36"/>
      <c r="O3" s="37"/>
      <c r="P3" s="131" t="s">
        <v>161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SUM(D6:D15)</f>
        <v>29945614</v>
      </c>
      <c r="E5" s="27">
        <f t="shared" si="0"/>
        <v>2883557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32829171</v>
      </c>
      <c r="P5" s="33">
        <f t="shared" ref="P5:P36" si="1">(O5/P$80)</f>
        <v>615.57388760758283</v>
      </c>
      <c r="Q5" s="6"/>
    </row>
    <row r="6" spans="1:134">
      <c r="A6" s="12"/>
      <c r="B6" s="25">
        <v>311</v>
      </c>
      <c r="C6" s="20" t="s">
        <v>3</v>
      </c>
      <c r="D6" s="46">
        <v>18625398</v>
      </c>
      <c r="E6" s="46">
        <v>2883557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21508955</v>
      </c>
      <c r="P6" s="47">
        <f t="shared" si="1"/>
        <v>403.31055108661002</v>
      </c>
      <c r="Q6" s="9"/>
    </row>
    <row r="7" spans="1:134">
      <c r="A7" s="12"/>
      <c r="B7" s="25">
        <v>312.3</v>
      </c>
      <c r="C7" s="20" t="s">
        <v>12</v>
      </c>
      <c r="D7" s="46">
        <v>220892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220892</v>
      </c>
      <c r="P7" s="47">
        <f t="shared" si="1"/>
        <v>4.1419062083966169</v>
      </c>
      <c r="Q7" s="9"/>
    </row>
    <row r="8" spans="1:134">
      <c r="A8" s="12"/>
      <c r="B8" s="25">
        <v>312.41000000000003</v>
      </c>
      <c r="C8" s="20" t="s">
        <v>165</v>
      </c>
      <c r="D8" s="46">
        <v>2033068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2033068</v>
      </c>
      <c r="P8" s="47">
        <f t="shared" si="1"/>
        <v>38.12169282406105</v>
      </c>
      <c r="Q8" s="9"/>
    </row>
    <row r="9" spans="1:134">
      <c r="A9" s="12"/>
      <c r="B9" s="25">
        <v>312.51</v>
      </c>
      <c r="C9" s="20" t="s">
        <v>116</v>
      </c>
      <c r="D9" s="46">
        <v>405618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405618</v>
      </c>
      <c r="P9" s="47">
        <f t="shared" si="1"/>
        <v>7.6056702480733529</v>
      </c>
      <c r="Q9" s="9"/>
    </row>
    <row r="10" spans="1:134">
      <c r="A10" s="12"/>
      <c r="B10" s="25">
        <v>312.52</v>
      </c>
      <c r="C10" s="20" t="s">
        <v>123</v>
      </c>
      <c r="D10" s="46">
        <v>514953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514953</v>
      </c>
      <c r="P10" s="47">
        <f t="shared" si="1"/>
        <v>9.6557911908645995</v>
      </c>
      <c r="Q10" s="9"/>
    </row>
    <row r="11" spans="1:134">
      <c r="A11" s="12"/>
      <c r="B11" s="25">
        <v>314.10000000000002</v>
      </c>
      <c r="C11" s="20" t="s">
        <v>15</v>
      </c>
      <c r="D11" s="46">
        <v>4861673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4861673</v>
      </c>
      <c r="P11" s="47">
        <f t="shared" si="1"/>
        <v>91.160357015619439</v>
      </c>
      <c r="Q11" s="9"/>
    </row>
    <row r="12" spans="1:134">
      <c r="A12" s="12"/>
      <c r="B12" s="25">
        <v>314.3</v>
      </c>
      <c r="C12" s="20" t="s">
        <v>16</v>
      </c>
      <c r="D12" s="46">
        <v>956697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956697</v>
      </c>
      <c r="P12" s="47">
        <f t="shared" si="1"/>
        <v>17.9388535748439</v>
      </c>
      <c r="Q12" s="9"/>
    </row>
    <row r="13" spans="1:134">
      <c r="A13" s="12"/>
      <c r="B13" s="25">
        <v>314.89999999999998</v>
      </c>
      <c r="C13" s="20" t="s">
        <v>93</v>
      </c>
      <c r="D13" s="46">
        <v>58426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58426</v>
      </c>
      <c r="P13" s="47">
        <f t="shared" si="1"/>
        <v>1.0955354296750484</v>
      </c>
      <c r="Q13" s="9"/>
    </row>
    <row r="14" spans="1:134">
      <c r="A14" s="12"/>
      <c r="B14" s="25">
        <v>315.10000000000002</v>
      </c>
      <c r="C14" s="20" t="s">
        <v>166</v>
      </c>
      <c r="D14" s="46">
        <v>2074416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2074416</v>
      </c>
      <c r="P14" s="47">
        <f t="shared" si="1"/>
        <v>38.897001743826294</v>
      </c>
      <c r="Q14" s="9"/>
    </row>
    <row r="15" spans="1:134">
      <c r="A15" s="12"/>
      <c r="B15" s="25">
        <v>316</v>
      </c>
      <c r="C15" s="20" t="s">
        <v>125</v>
      </c>
      <c r="D15" s="46">
        <v>194473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194473</v>
      </c>
      <c r="P15" s="47">
        <f t="shared" si="1"/>
        <v>3.6465282856124954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SUM(D17:D25)</f>
        <v>4566169</v>
      </c>
      <c r="E16" s="32">
        <f t="shared" si="3"/>
        <v>6223092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10789261</v>
      </c>
      <c r="P16" s="45">
        <f t="shared" si="1"/>
        <v>202.30749470289325</v>
      </c>
      <c r="Q16" s="10"/>
    </row>
    <row r="17" spans="1:17">
      <c r="A17" s="12"/>
      <c r="B17" s="25">
        <v>322</v>
      </c>
      <c r="C17" s="20" t="s">
        <v>167</v>
      </c>
      <c r="D17" s="46">
        <v>74577</v>
      </c>
      <c r="E17" s="46">
        <v>3302354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3376931</v>
      </c>
      <c r="P17" s="47">
        <f t="shared" si="1"/>
        <v>63.320226509909808</v>
      </c>
      <c r="Q17" s="9"/>
    </row>
    <row r="18" spans="1:17">
      <c r="A18" s="12"/>
      <c r="B18" s="25">
        <v>323.10000000000002</v>
      </c>
      <c r="C18" s="20" t="s">
        <v>21</v>
      </c>
      <c r="D18" s="46">
        <v>4326531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4">SUM(D18:N18)</f>
        <v>4326531</v>
      </c>
      <c r="P18" s="47">
        <f t="shared" si="1"/>
        <v>81.126005512741187</v>
      </c>
      <c r="Q18" s="9"/>
    </row>
    <row r="19" spans="1:17">
      <c r="A19" s="12"/>
      <c r="B19" s="25">
        <v>323.39999999999998</v>
      </c>
      <c r="C19" s="20" t="s">
        <v>22</v>
      </c>
      <c r="D19" s="46">
        <v>165061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165061</v>
      </c>
      <c r="P19" s="47">
        <f t="shared" si="1"/>
        <v>3.0950291575256417</v>
      </c>
      <c r="Q19" s="9"/>
    </row>
    <row r="20" spans="1:17">
      <c r="A20" s="12"/>
      <c r="B20" s="25">
        <v>324.11</v>
      </c>
      <c r="C20" s="20" t="s">
        <v>23</v>
      </c>
      <c r="D20" s="46">
        <v>0</v>
      </c>
      <c r="E20" s="46">
        <v>671686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671686</v>
      </c>
      <c r="P20" s="47">
        <f t="shared" si="1"/>
        <v>12.594663516528849</v>
      </c>
      <c r="Q20" s="9"/>
    </row>
    <row r="21" spans="1:17">
      <c r="A21" s="12"/>
      <c r="B21" s="25">
        <v>324.12</v>
      </c>
      <c r="C21" s="20" t="s">
        <v>24</v>
      </c>
      <c r="D21" s="46">
        <v>0</v>
      </c>
      <c r="E21" s="46">
        <v>848832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848832</v>
      </c>
      <c r="P21" s="47">
        <f t="shared" si="1"/>
        <v>15.916296337964786</v>
      </c>
      <c r="Q21" s="9"/>
    </row>
    <row r="22" spans="1:17">
      <c r="A22" s="12"/>
      <c r="B22" s="25">
        <v>324.31</v>
      </c>
      <c r="C22" s="20" t="s">
        <v>25</v>
      </c>
      <c r="D22" s="46">
        <v>0</v>
      </c>
      <c r="E22" s="46">
        <v>240843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240843</v>
      </c>
      <c r="P22" s="47">
        <f t="shared" si="1"/>
        <v>4.5160038251673509</v>
      </c>
      <c r="Q22" s="9"/>
    </row>
    <row r="23" spans="1:17">
      <c r="A23" s="12"/>
      <c r="B23" s="25">
        <v>324.32</v>
      </c>
      <c r="C23" s="20" t="s">
        <v>26</v>
      </c>
      <c r="D23" s="46">
        <v>0</v>
      </c>
      <c r="E23" s="46">
        <v>208805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208805</v>
      </c>
      <c r="P23" s="47">
        <f t="shared" si="1"/>
        <v>3.9152650428456246</v>
      </c>
      <c r="Q23" s="9"/>
    </row>
    <row r="24" spans="1:17">
      <c r="A24" s="12"/>
      <c r="B24" s="25">
        <v>324.61</v>
      </c>
      <c r="C24" s="20" t="s">
        <v>27</v>
      </c>
      <c r="D24" s="46">
        <v>0</v>
      </c>
      <c r="E24" s="46">
        <v>924855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924855</v>
      </c>
      <c r="P24" s="47">
        <f t="shared" si="1"/>
        <v>17.341789953310457</v>
      </c>
      <c r="Q24" s="9"/>
    </row>
    <row r="25" spans="1:17">
      <c r="A25" s="12"/>
      <c r="B25" s="25">
        <v>329.1</v>
      </c>
      <c r="C25" s="20" t="s">
        <v>168</v>
      </c>
      <c r="D25" s="46">
        <v>0</v>
      </c>
      <c r="E25" s="46">
        <v>25717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25717</v>
      </c>
      <c r="P25" s="47">
        <f t="shared" si="1"/>
        <v>0.48221484689955185</v>
      </c>
      <c r="Q25" s="9"/>
    </row>
    <row r="26" spans="1:17" ht="15.75">
      <c r="A26" s="29" t="s">
        <v>169</v>
      </c>
      <c r="B26" s="30"/>
      <c r="C26" s="31"/>
      <c r="D26" s="32">
        <f t="shared" ref="D26:N26" si="5">SUM(D27:D41)</f>
        <v>15521283</v>
      </c>
      <c r="E26" s="32">
        <f t="shared" si="5"/>
        <v>4683199</v>
      </c>
      <c r="F26" s="32">
        <f t="shared" si="5"/>
        <v>0</v>
      </c>
      <c r="G26" s="32">
        <f t="shared" si="5"/>
        <v>1285190</v>
      </c>
      <c r="H26" s="32">
        <f t="shared" si="5"/>
        <v>0</v>
      </c>
      <c r="I26" s="32">
        <f t="shared" si="5"/>
        <v>786490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22276162</v>
      </c>
      <c r="P26" s="45">
        <f t="shared" si="1"/>
        <v>417.6963117136375</v>
      </c>
      <c r="Q26" s="10"/>
    </row>
    <row r="27" spans="1:17">
      <c r="A27" s="12"/>
      <c r="B27" s="25">
        <v>331.2</v>
      </c>
      <c r="C27" s="20" t="s">
        <v>29</v>
      </c>
      <c r="D27" s="46">
        <v>7806268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7806268</v>
      </c>
      <c r="P27" s="47">
        <f t="shared" si="1"/>
        <v>146.3739288593876</v>
      </c>
      <c r="Q27" s="9"/>
    </row>
    <row r="28" spans="1:17">
      <c r="A28" s="12"/>
      <c r="B28" s="25">
        <v>331.41</v>
      </c>
      <c r="C28" s="20" t="s">
        <v>98</v>
      </c>
      <c r="D28" s="46">
        <v>0</v>
      </c>
      <c r="E28" s="46">
        <v>3249282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8" si="6">SUM(D28:N28)</f>
        <v>3249282</v>
      </c>
      <c r="P28" s="47">
        <f t="shared" si="1"/>
        <v>60.926703043258144</v>
      </c>
      <c r="Q28" s="9"/>
    </row>
    <row r="29" spans="1:17">
      <c r="A29" s="12"/>
      <c r="B29" s="25">
        <v>331.9</v>
      </c>
      <c r="C29" s="20" t="s">
        <v>153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786490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786490</v>
      </c>
      <c r="P29" s="47">
        <f t="shared" si="1"/>
        <v>14.747332695805442</v>
      </c>
      <c r="Q29" s="9"/>
    </row>
    <row r="30" spans="1:17">
      <c r="A30" s="12"/>
      <c r="B30" s="25">
        <v>334.2</v>
      </c>
      <c r="C30" s="20" t="s">
        <v>31</v>
      </c>
      <c r="D30" s="46">
        <v>17567</v>
      </c>
      <c r="E30" s="46">
        <v>40000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57567</v>
      </c>
      <c r="P30" s="47">
        <f t="shared" si="1"/>
        <v>1.079428474995781</v>
      </c>
      <c r="Q30" s="9"/>
    </row>
    <row r="31" spans="1:17">
      <c r="A31" s="12"/>
      <c r="B31" s="25">
        <v>334.41</v>
      </c>
      <c r="C31" s="20" t="s">
        <v>35</v>
      </c>
      <c r="D31" s="46">
        <v>0</v>
      </c>
      <c r="E31" s="46">
        <v>300213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300213</v>
      </c>
      <c r="P31" s="47">
        <f t="shared" si="1"/>
        <v>5.6292400292512799</v>
      </c>
      <c r="Q31" s="9"/>
    </row>
    <row r="32" spans="1:17">
      <c r="A32" s="12"/>
      <c r="B32" s="25">
        <v>334.49</v>
      </c>
      <c r="C32" s="20" t="s">
        <v>99</v>
      </c>
      <c r="D32" s="46">
        <v>0</v>
      </c>
      <c r="E32" s="46">
        <v>0</v>
      </c>
      <c r="F32" s="46">
        <v>0</v>
      </c>
      <c r="G32" s="46">
        <v>1008979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1008979</v>
      </c>
      <c r="P32" s="47">
        <f t="shared" si="1"/>
        <v>18.919183964298437</v>
      </c>
      <c r="Q32" s="9"/>
    </row>
    <row r="33" spans="1:17">
      <c r="A33" s="12"/>
      <c r="B33" s="25">
        <v>334.69</v>
      </c>
      <c r="C33" s="20" t="s">
        <v>36</v>
      </c>
      <c r="D33" s="46">
        <v>0</v>
      </c>
      <c r="E33" s="46">
        <v>538729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538729</v>
      </c>
      <c r="P33" s="47">
        <f t="shared" si="1"/>
        <v>10.101610695467926</v>
      </c>
      <c r="Q33" s="9"/>
    </row>
    <row r="34" spans="1:17">
      <c r="A34" s="12"/>
      <c r="B34" s="25">
        <v>335.125</v>
      </c>
      <c r="C34" s="20" t="s">
        <v>170</v>
      </c>
      <c r="D34" s="46">
        <v>2381829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2381829</v>
      </c>
      <c r="P34" s="47">
        <f t="shared" si="1"/>
        <v>44.661247679585983</v>
      </c>
      <c r="Q34" s="9"/>
    </row>
    <row r="35" spans="1:17">
      <c r="A35" s="12"/>
      <c r="B35" s="25">
        <v>335.14</v>
      </c>
      <c r="C35" s="20" t="s">
        <v>127</v>
      </c>
      <c r="D35" s="46">
        <v>161153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161153</v>
      </c>
      <c r="P35" s="47">
        <f t="shared" si="1"/>
        <v>3.0217509516041328</v>
      </c>
      <c r="Q35" s="9"/>
    </row>
    <row r="36" spans="1:17">
      <c r="A36" s="12"/>
      <c r="B36" s="25">
        <v>335.15</v>
      </c>
      <c r="C36" s="20" t="s">
        <v>128</v>
      </c>
      <c r="D36" s="46">
        <v>45405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45405</v>
      </c>
      <c r="P36" s="47">
        <f t="shared" si="1"/>
        <v>0.85138099791865895</v>
      </c>
      <c r="Q36" s="9"/>
    </row>
    <row r="37" spans="1:17">
      <c r="A37" s="12"/>
      <c r="B37" s="25">
        <v>335.18</v>
      </c>
      <c r="C37" s="20" t="s">
        <v>171</v>
      </c>
      <c r="D37" s="46">
        <v>3967798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3967798</v>
      </c>
      <c r="P37" s="47">
        <f t="shared" ref="P37:P68" si="7">(O37/P$80)</f>
        <v>74.3994674767021</v>
      </c>
      <c r="Q37" s="9"/>
    </row>
    <row r="38" spans="1:17">
      <c r="A38" s="12"/>
      <c r="B38" s="25">
        <v>335.29</v>
      </c>
      <c r="C38" s="20" t="s">
        <v>42</v>
      </c>
      <c r="D38" s="46">
        <v>36547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36547</v>
      </c>
      <c r="P38" s="47">
        <f t="shared" si="7"/>
        <v>0.68528623127261823</v>
      </c>
      <c r="Q38" s="9"/>
    </row>
    <row r="39" spans="1:17">
      <c r="A39" s="12"/>
      <c r="B39" s="25">
        <v>337.2</v>
      </c>
      <c r="C39" s="20" t="s">
        <v>44</v>
      </c>
      <c r="D39" s="46">
        <v>361850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8">SUM(D39:N39)</f>
        <v>361850</v>
      </c>
      <c r="P39" s="47">
        <f t="shared" si="7"/>
        <v>6.784984343065009</v>
      </c>
      <c r="Q39" s="9"/>
    </row>
    <row r="40" spans="1:17">
      <c r="A40" s="12"/>
      <c r="B40" s="25">
        <v>337.9</v>
      </c>
      <c r="C40" s="20" t="s">
        <v>102</v>
      </c>
      <c r="D40" s="46">
        <v>0</v>
      </c>
      <c r="E40" s="46">
        <v>0</v>
      </c>
      <c r="F40" s="46">
        <v>0</v>
      </c>
      <c r="G40" s="46">
        <v>276211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276211</v>
      </c>
      <c r="P40" s="47">
        <f t="shared" si="7"/>
        <v>5.1791828392492167</v>
      </c>
      <c r="Q40" s="9"/>
    </row>
    <row r="41" spans="1:17">
      <c r="A41" s="12"/>
      <c r="B41" s="25">
        <v>338</v>
      </c>
      <c r="C41" s="20" t="s">
        <v>46</v>
      </c>
      <c r="D41" s="46">
        <v>742866</v>
      </c>
      <c r="E41" s="46">
        <v>554975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1297841</v>
      </c>
      <c r="P41" s="47">
        <f t="shared" si="7"/>
        <v>24.335583431775142</v>
      </c>
      <c r="Q41" s="9"/>
    </row>
    <row r="42" spans="1:17" ht="15.75">
      <c r="A42" s="29" t="s">
        <v>51</v>
      </c>
      <c r="B42" s="30"/>
      <c r="C42" s="31"/>
      <c r="D42" s="32">
        <f t="shared" ref="D42:N42" si="9">SUM(D43:D57)</f>
        <v>3773921</v>
      </c>
      <c r="E42" s="32">
        <f t="shared" si="9"/>
        <v>1347575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53484715</v>
      </c>
      <c r="J42" s="32">
        <f t="shared" si="9"/>
        <v>16497033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75103244</v>
      </c>
      <c r="P42" s="45">
        <f t="shared" si="7"/>
        <v>1408.2474358253173</v>
      </c>
      <c r="Q42" s="10"/>
    </row>
    <row r="43" spans="1:17">
      <c r="A43" s="12"/>
      <c r="B43" s="25">
        <v>341.2</v>
      </c>
      <c r="C43" s="20" t="s">
        <v>130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16497033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6" si="10">SUM(D43:N43)</f>
        <v>16497033</v>
      </c>
      <c r="P43" s="47">
        <f t="shared" si="7"/>
        <v>309.33290206446532</v>
      </c>
      <c r="Q43" s="9"/>
    </row>
    <row r="44" spans="1:17">
      <c r="A44" s="12"/>
      <c r="B44" s="25">
        <v>341.9</v>
      </c>
      <c r="C44" s="20" t="s">
        <v>131</v>
      </c>
      <c r="D44" s="46">
        <v>95972</v>
      </c>
      <c r="E44" s="46">
        <v>245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96217</v>
      </c>
      <c r="P44" s="47">
        <f t="shared" si="7"/>
        <v>1.804147681461064</v>
      </c>
      <c r="Q44" s="9"/>
    </row>
    <row r="45" spans="1:17">
      <c r="A45" s="12"/>
      <c r="B45" s="25">
        <v>342.5</v>
      </c>
      <c r="C45" s="20" t="s">
        <v>57</v>
      </c>
      <c r="D45" s="46">
        <v>184682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184682</v>
      </c>
      <c r="P45" s="47">
        <f t="shared" si="7"/>
        <v>3.4629390035814067</v>
      </c>
      <c r="Q45" s="9"/>
    </row>
    <row r="46" spans="1:17">
      <c r="A46" s="12"/>
      <c r="B46" s="25">
        <v>343.4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8438179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8438179</v>
      </c>
      <c r="P46" s="47">
        <f t="shared" si="7"/>
        <v>158.22277849655922</v>
      </c>
      <c r="Q46" s="9"/>
    </row>
    <row r="47" spans="1:17">
      <c r="A47" s="12"/>
      <c r="B47" s="25">
        <v>343.6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37811380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37811380</v>
      </c>
      <c r="P47" s="47">
        <f t="shared" si="7"/>
        <v>708.99439350471584</v>
      </c>
      <c r="Q47" s="9"/>
    </row>
    <row r="48" spans="1:17">
      <c r="A48" s="12"/>
      <c r="B48" s="25">
        <v>343.7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2824260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2824260</v>
      </c>
      <c r="P48" s="47">
        <f t="shared" si="7"/>
        <v>52.957191877144624</v>
      </c>
      <c r="Q48" s="9"/>
    </row>
    <row r="49" spans="1:17">
      <c r="A49" s="12"/>
      <c r="B49" s="25">
        <v>343.8</v>
      </c>
      <c r="C49" s="20" t="s">
        <v>62</v>
      </c>
      <c r="D49" s="46">
        <v>0</v>
      </c>
      <c r="E49" s="46">
        <v>338765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338765</v>
      </c>
      <c r="P49" s="47">
        <f t="shared" si="7"/>
        <v>6.3521216553224207</v>
      </c>
      <c r="Q49" s="9"/>
    </row>
    <row r="50" spans="1:17">
      <c r="A50" s="12"/>
      <c r="B50" s="25">
        <v>343.9</v>
      </c>
      <c r="C50" s="20" t="s">
        <v>103</v>
      </c>
      <c r="D50" s="46">
        <v>7948</v>
      </c>
      <c r="E50" s="46">
        <v>0</v>
      </c>
      <c r="F50" s="46">
        <v>0</v>
      </c>
      <c r="G50" s="46">
        <v>0</v>
      </c>
      <c r="H50" s="46">
        <v>0</v>
      </c>
      <c r="I50" s="46">
        <v>148278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156226</v>
      </c>
      <c r="P50" s="47">
        <f t="shared" si="7"/>
        <v>2.9293656597476141</v>
      </c>
      <c r="Q50" s="9"/>
    </row>
    <row r="51" spans="1:17">
      <c r="A51" s="12"/>
      <c r="B51" s="25">
        <v>344.1</v>
      </c>
      <c r="C51" s="20" t="s">
        <v>145</v>
      </c>
      <c r="D51" s="46">
        <v>0</v>
      </c>
      <c r="E51" s="46">
        <v>993668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993668</v>
      </c>
      <c r="P51" s="47">
        <f t="shared" si="7"/>
        <v>18.632090153944237</v>
      </c>
      <c r="Q51" s="9"/>
    </row>
    <row r="52" spans="1:17">
      <c r="A52" s="12"/>
      <c r="B52" s="25">
        <v>344.9</v>
      </c>
      <c r="C52" s="20" t="s">
        <v>132</v>
      </c>
      <c r="D52" s="46">
        <v>431250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431250</v>
      </c>
      <c r="P52" s="47">
        <f t="shared" si="7"/>
        <v>8.0862912752432923</v>
      </c>
      <c r="Q52" s="9"/>
    </row>
    <row r="53" spans="1:17">
      <c r="A53" s="12"/>
      <c r="B53" s="25">
        <v>347.1</v>
      </c>
      <c r="C53" s="20" t="s">
        <v>63</v>
      </c>
      <c r="D53" s="46">
        <v>0</v>
      </c>
      <c r="E53" s="46">
        <v>14897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14897</v>
      </c>
      <c r="P53" s="47">
        <f t="shared" si="7"/>
        <v>0.27933097072996943</v>
      </c>
      <c r="Q53" s="9"/>
    </row>
    <row r="54" spans="1:17">
      <c r="A54" s="12"/>
      <c r="B54" s="25">
        <v>347.2</v>
      </c>
      <c r="C54" s="20" t="s">
        <v>64</v>
      </c>
      <c r="D54" s="46">
        <v>480470</v>
      </c>
      <c r="E54" s="46">
        <v>0</v>
      </c>
      <c r="F54" s="46">
        <v>0</v>
      </c>
      <c r="G54" s="46">
        <v>0</v>
      </c>
      <c r="H54" s="46">
        <v>0</v>
      </c>
      <c r="I54" s="46">
        <v>3754165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4234635</v>
      </c>
      <c r="P54" s="47">
        <f t="shared" si="7"/>
        <v>79.402880126005513</v>
      </c>
      <c r="Q54" s="9"/>
    </row>
    <row r="55" spans="1:17">
      <c r="A55" s="12"/>
      <c r="B55" s="25">
        <v>347.4</v>
      </c>
      <c r="C55" s="20" t="s">
        <v>66</v>
      </c>
      <c r="D55" s="46">
        <v>16627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16627</v>
      </c>
      <c r="P55" s="47">
        <f t="shared" si="7"/>
        <v>0.31176988993268456</v>
      </c>
      <c r="Q55" s="9"/>
    </row>
    <row r="56" spans="1:17">
      <c r="A56" s="12"/>
      <c r="B56" s="25">
        <v>347.5</v>
      </c>
      <c r="C56" s="20" t="s">
        <v>67</v>
      </c>
      <c r="D56" s="46">
        <v>113451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113451</v>
      </c>
      <c r="P56" s="47">
        <f t="shared" si="7"/>
        <v>2.1272993193452212</v>
      </c>
      <c r="Q56" s="9"/>
    </row>
    <row r="57" spans="1:17">
      <c r="A57" s="12"/>
      <c r="B57" s="25">
        <v>349</v>
      </c>
      <c r="C57" s="20" t="s">
        <v>173</v>
      </c>
      <c r="D57" s="46">
        <v>2443521</v>
      </c>
      <c r="E57" s="46">
        <v>0</v>
      </c>
      <c r="F57" s="46">
        <v>0</v>
      </c>
      <c r="G57" s="46">
        <v>0</v>
      </c>
      <c r="H57" s="46">
        <v>0</v>
      </c>
      <c r="I57" s="46">
        <v>508453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2951974</v>
      </c>
      <c r="P57" s="47">
        <f t="shared" si="7"/>
        <v>55.351934147118939</v>
      </c>
      <c r="Q57" s="9"/>
    </row>
    <row r="58" spans="1:17" ht="15.75">
      <c r="A58" s="29" t="s">
        <v>52</v>
      </c>
      <c r="B58" s="30"/>
      <c r="C58" s="31"/>
      <c r="D58" s="32">
        <f t="shared" ref="D58:N58" si="11">SUM(D59:D62)</f>
        <v>190244</v>
      </c>
      <c r="E58" s="32">
        <f t="shared" si="11"/>
        <v>23944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>SUM(D58:N58)</f>
        <v>214188</v>
      </c>
      <c r="P58" s="45">
        <f t="shared" si="7"/>
        <v>4.0162007087810094</v>
      </c>
      <c r="Q58" s="10"/>
    </row>
    <row r="59" spans="1:17">
      <c r="A59" s="13"/>
      <c r="B59" s="39">
        <v>351.5</v>
      </c>
      <c r="C59" s="21" t="s">
        <v>70</v>
      </c>
      <c r="D59" s="46">
        <v>14330</v>
      </c>
      <c r="E59" s="46">
        <v>5456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1" si="12">SUM(D59:N59)</f>
        <v>19786</v>
      </c>
      <c r="P59" s="47">
        <f t="shared" si="7"/>
        <v>0.37100373141324933</v>
      </c>
      <c r="Q59" s="9"/>
    </row>
    <row r="60" spans="1:17">
      <c r="A60" s="13"/>
      <c r="B60" s="39">
        <v>352</v>
      </c>
      <c r="C60" s="21" t="s">
        <v>71</v>
      </c>
      <c r="D60" s="46">
        <v>0</v>
      </c>
      <c r="E60" s="46">
        <v>3229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3229</v>
      </c>
      <c r="P60" s="47">
        <f t="shared" si="7"/>
        <v>6.0546398904952094E-2</v>
      </c>
      <c r="Q60" s="9"/>
    </row>
    <row r="61" spans="1:17">
      <c r="A61" s="13"/>
      <c r="B61" s="39">
        <v>354</v>
      </c>
      <c r="C61" s="21" t="s">
        <v>72</v>
      </c>
      <c r="D61" s="46">
        <v>175914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175914</v>
      </c>
      <c r="P61" s="47">
        <f t="shared" si="7"/>
        <v>3.298531810766721</v>
      </c>
      <c r="Q61" s="9"/>
    </row>
    <row r="62" spans="1:17">
      <c r="A62" s="13"/>
      <c r="B62" s="39">
        <v>358.2</v>
      </c>
      <c r="C62" s="21" t="s">
        <v>133</v>
      </c>
      <c r="D62" s="46">
        <v>0</v>
      </c>
      <c r="E62" s="46">
        <v>15259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15259</v>
      </c>
      <c r="P62" s="47">
        <f t="shared" si="7"/>
        <v>0.28611876769608668</v>
      </c>
      <c r="Q62" s="9"/>
    </row>
    <row r="63" spans="1:17" ht="15.75">
      <c r="A63" s="29" t="s">
        <v>4</v>
      </c>
      <c r="B63" s="30"/>
      <c r="C63" s="31"/>
      <c r="D63" s="32">
        <f t="shared" ref="D63:N63" si="13">SUM(D64:D71)</f>
        <v>1466536</v>
      </c>
      <c r="E63" s="32">
        <f t="shared" si="13"/>
        <v>1394481</v>
      </c>
      <c r="F63" s="32">
        <f t="shared" si="13"/>
        <v>0</v>
      </c>
      <c r="G63" s="32">
        <f t="shared" si="13"/>
        <v>407578</v>
      </c>
      <c r="H63" s="32">
        <f t="shared" si="13"/>
        <v>0</v>
      </c>
      <c r="I63" s="32">
        <f t="shared" si="13"/>
        <v>1248516</v>
      </c>
      <c r="J63" s="32">
        <f t="shared" si="13"/>
        <v>739410</v>
      </c>
      <c r="K63" s="32">
        <f t="shared" si="13"/>
        <v>-14543049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>SUM(D63:N63)</f>
        <v>-9286528</v>
      </c>
      <c r="P63" s="45">
        <f t="shared" si="7"/>
        <v>-174.13001818829574</v>
      </c>
      <c r="Q63" s="10"/>
    </row>
    <row r="64" spans="1:17">
      <c r="A64" s="12"/>
      <c r="B64" s="25">
        <v>361.1</v>
      </c>
      <c r="C64" s="20" t="s">
        <v>73</v>
      </c>
      <c r="D64" s="46">
        <v>174583</v>
      </c>
      <c r="E64" s="46">
        <v>92770</v>
      </c>
      <c r="F64" s="46">
        <v>0</v>
      </c>
      <c r="G64" s="46">
        <v>404456</v>
      </c>
      <c r="H64" s="46">
        <v>0</v>
      </c>
      <c r="I64" s="46">
        <v>649583</v>
      </c>
      <c r="J64" s="46">
        <v>45765</v>
      </c>
      <c r="K64" s="46">
        <v>3552736</v>
      </c>
      <c r="L64" s="46">
        <v>0</v>
      </c>
      <c r="M64" s="46">
        <v>0</v>
      </c>
      <c r="N64" s="46">
        <v>0</v>
      </c>
      <c r="O64" s="46">
        <f>SUM(D64:N64)</f>
        <v>4919893</v>
      </c>
      <c r="P64" s="47">
        <f t="shared" si="7"/>
        <v>92.25202977630272</v>
      </c>
      <c r="Q64" s="9"/>
    </row>
    <row r="65" spans="1:120">
      <c r="A65" s="12"/>
      <c r="B65" s="25">
        <v>361.3</v>
      </c>
      <c r="C65" s="20" t="s">
        <v>74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-24352071</v>
      </c>
      <c r="L65" s="46">
        <v>0</v>
      </c>
      <c r="M65" s="46">
        <v>0</v>
      </c>
      <c r="N65" s="46">
        <v>0</v>
      </c>
      <c r="O65" s="46">
        <f t="shared" ref="O65:O77" si="14">SUM(D65:N65)</f>
        <v>-24352071</v>
      </c>
      <c r="P65" s="47">
        <f t="shared" si="7"/>
        <v>-456.62130843224389</v>
      </c>
      <c r="Q65" s="9"/>
    </row>
    <row r="66" spans="1:120">
      <c r="A66" s="12"/>
      <c r="B66" s="25">
        <v>362</v>
      </c>
      <c r="C66" s="20" t="s">
        <v>75</v>
      </c>
      <c r="D66" s="46">
        <v>399292</v>
      </c>
      <c r="E66" s="46">
        <v>1117738</v>
      </c>
      <c r="F66" s="46">
        <v>0</v>
      </c>
      <c r="G66" s="46">
        <v>0</v>
      </c>
      <c r="H66" s="46">
        <v>0</v>
      </c>
      <c r="I66" s="46">
        <v>107252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1624282</v>
      </c>
      <c r="P66" s="47">
        <f t="shared" si="7"/>
        <v>30.456619977123999</v>
      </c>
      <c r="Q66" s="9"/>
    </row>
    <row r="67" spans="1:120">
      <c r="A67" s="12"/>
      <c r="B67" s="25">
        <v>364</v>
      </c>
      <c r="C67" s="20" t="s">
        <v>134</v>
      </c>
      <c r="D67" s="46">
        <v>10087</v>
      </c>
      <c r="E67" s="46">
        <v>0</v>
      </c>
      <c r="F67" s="46">
        <v>0</v>
      </c>
      <c r="G67" s="46">
        <v>0</v>
      </c>
      <c r="H67" s="46">
        <v>0</v>
      </c>
      <c r="I67" s="46">
        <v>-82</v>
      </c>
      <c r="J67" s="46">
        <v>3451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13456</v>
      </c>
      <c r="P67" s="47">
        <f t="shared" si="7"/>
        <v>0.25231103860793908</v>
      </c>
      <c r="Q67" s="9"/>
    </row>
    <row r="68" spans="1:120">
      <c r="A68" s="12"/>
      <c r="B68" s="25">
        <v>365</v>
      </c>
      <c r="C68" s="20" t="s">
        <v>135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42000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42000</v>
      </c>
      <c r="P68" s="47">
        <f t="shared" si="7"/>
        <v>0.78753445463239014</v>
      </c>
      <c r="Q68" s="9"/>
    </row>
    <row r="69" spans="1:120">
      <c r="A69" s="12"/>
      <c r="B69" s="25">
        <v>366</v>
      </c>
      <c r="C69" s="20" t="s">
        <v>77</v>
      </c>
      <c r="D69" s="46">
        <v>50090</v>
      </c>
      <c r="E69" s="46">
        <v>12110</v>
      </c>
      <c r="F69" s="46">
        <v>0</v>
      </c>
      <c r="G69" s="46">
        <v>0</v>
      </c>
      <c r="H69" s="46">
        <v>0</v>
      </c>
      <c r="I69" s="46">
        <v>2175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64375</v>
      </c>
      <c r="P69" s="47">
        <f t="shared" ref="P69:P78" si="15">(O69/P$80)</f>
        <v>1.2070840599276218</v>
      </c>
      <c r="Q69" s="9"/>
    </row>
    <row r="70" spans="1:120">
      <c r="A70" s="12"/>
      <c r="B70" s="25">
        <v>368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6254178</v>
      </c>
      <c r="L70" s="46">
        <v>0</v>
      </c>
      <c r="M70" s="46">
        <v>0</v>
      </c>
      <c r="N70" s="46">
        <v>0</v>
      </c>
      <c r="O70" s="46">
        <f t="shared" si="14"/>
        <v>6254178</v>
      </c>
      <c r="P70" s="47">
        <f t="shared" si="15"/>
        <v>117.27096810485459</v>
      </c>
      <c r="Q70" s="9"/>
    </row>
    <row r="71" spans="1:120">
      <c r="A71" s="12"/>
      <c r="B71" s="25">
        <v>369.9</v>
      </c>
      <c r="C71" s="20" t="s">
        <v>79</v>
      </c>
      <c r="D71" s="46">
        <v>832484</v>
      </c>
      <c r="E71" s="46">
        <v>171863</v>
      </c>
      <c r="F71" s="46">
        <v>0</v>
      </c>
      <c r="G71" s="46">
        <v>3122</v>
      </c>
      <c r="H71" s="46">
        <v>0</v>
      </c>
      <c r="I71" s="46">
        <v>447588</v>
      </c>
      <c r="J71" s="46">
        <v>690194</v>
      </c>
      <c r="K71" s="46">
        <v>2108</v>
      </c>
      <c r="L71" s="46">
        <v>0</v>
      </c>
      <c r="M71" s="46">
        <v>0</v>
      </c>
      <c r="N71" s="46">
        <v>0</v>
      </c>
      <c r="O71" s="46">
        <f t="shared" si="14"/>
        <v>2147359</v>
      </c>
      <c r="P71" s="47">
        <f t="shared" si="15"/>
        <v>40.264742832498925</v>
      </c>
      <c r="Q71" s="9"/>
    </row>
    <row r="72" spans="1:120" ht="15.75">
      <c r="A72" s="29" t="s">
        <v>53</v>
      </c>
      <c r="B72" s="30"/>
      <c r="C72" s="31"/>
      <c r="D72" s="32">
        <f t="shared" ref="D72:N72" si="16">SUM(D73:D77)</f>
        <v>8976690</v>
      </c>
      <c r="E72" s="32">
        <f t="shared" si="16"/>
        <v>4075327</v>
      </c>
      <c r="F72" s="32">
        <f t="shared" si="16"/>
        <v>5039361</v>
      </c>
      <c r="G72" s="32">
        <f t="shared" si="16"/>
        <v>48018278</v>
      </c>
      <c r="H72" s="32">
        <f t="shared" si="16"/>
        <v>0</v>
      </c>
      <c r="I72" s="32">
        <f t="shared" si="16"/>
        <v>6555087</v>
      </c>
      <c r="J72" s="32">
        <f t="shared" si="16"/>
        <v>366967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73031710</v>
      </c>
      <c r="P72" s="45">
        <f t="shared" si="15"/>
        <v>1369.4044739457352</v>
      </c>
      <c r="Q72" s="9"/>
    </row>
    <row r="73" spans="1:120">
      <c r="A73" s="12"/>
      <c r="B73" s="25">
        <v>381</v>
      </c>
      <c r="C73" s="20" t="s">
        <v>80</v>
      </c>
      <c r="D73" s="46">
        <v>8976690</v>
      </c>
      <c r="E73" s="46">
        <v>4075327</v>
      </c>
      <c r="F73" s="46">
        <v>5039361</v>
      </c>
      <c r="G73" s="46">
        <v>24770636</v>
      </c>
      <c r="H73" s="46">
        <v>0</v>
      </c>
      <c r="I73" s="46">
        <v>513247</v>
      </c>
      <c r="J73" s="46">
        <v>365400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43740661</v>
      </c>
      <c r="P73" s="47">
        <f t="shared" si="15"/>
        <v>820.17327633083949</v>
      </c>
      <c r="Q73" s="9"/>
    </row>
    <row r="74" spans="1:120">
      <c r="A74" s="12"/>
      <c r="B74" s="25">
        <v>384</v>
      </c>
      <c r="C74" s="20" t="s">
        <v>148</v>
      </c>
      <c r="D74" s="46">
        <v>0</v>
      </c>
      <c r="E74" s="46">
        <v>0</v>
      </c>
      <c r="F74" s="46">
        <v>0</v>
      </c>
      <c r="G74" s="46">
        <v>23247642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23247642</v>
      </c>
      <c r="P74" s="47">
        <f t="shared" si="15"/>
        <v>435.91235866569161</v>
      </c>
      <c r="Q74" s="9"/>
    </row>
    <row r="75" spans="1:120">
      <c r="A75" s="12"/>
      <c r="B75" s="25">
        <v>389.4</v>
      </c>
      <c r="C75" s="20" t="s">
        <v>174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1000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1000</v>
      </c>
      <c r="P75" s="47">
        <f t="shared" si="15"/>
        <v>1.8750820348390242E-2</v>
      </c>
      <c r="Q75" s="9"/>
    </row>
    <row r="76" spans="1:120">
      <c r="A76" s="12"/>
      <c r="B76" s="25">
        <v>389.8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6040840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6040840</v>
      </c>
      <c r="P76" s="47">
        <f t="shared" si="15"/>
        <v>113.27070559336971</v>
      </c>
      <c r="Q76" s="9"/>
    </row>
    <row r="77" spans="1:120" ht="15.75" thickBot="1">
      <c r="A77" s="12"/>
      <c r="B77" s="25">
        <v>389.9</v>
      </c>
      <c r="C77" s="20" t="s">
        <v>108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1567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1567</v>
      </c>
      <c r="P77" s="47">
        <f t="shared" si="15"/>
        <v>2.9382535485927508E-2</v>
      </c>
      <c r="Q77" s="9"/>
    </row>
    <row r="78" spans="1:120" ht="16.5" thickBot="1">
      <c r="A78" s="14" t="s">
        <v>68</v>
      </c>
      <c r="B78" s="23"/>
      <c r="C78" s="22"/>
      <c r="D78" s="15">
        <f t="shared" ref="D78:N78" si="17">SUM(D5,D16,D26,D42,D58,D63,D72)</f>
        <v>64440457</v>
      </c>
      <c r="E78" s="15">
        <f t="shared" si="17"/>
        <v>20631175</v>
      </c>
      <c r="F78" s="15">
        <f t="shared" si="17"/>
        <v>5039361</v>
      </c>
      <c r="G78" s="15">
        <f t="shared" si="17"/>
        <v>49711046</v>
      </c>
      <c r="H78" s="15">
        <f t="shared" si="17"/>
        <v>0</v>
      </c>
      <c r="I78" s="15">
        <f t="shared" si="17"/>
        <v>62074808</v>
      </c>
      <c r="J78" s="15">
        <f t="shared" si="17"/>
        <v>17603410</v>
      </c>
      <c r="K78" s="15">
        <f t="shared" si="17"/>
        <v>-14543049</v>
      </c>
      <c r="L78" s="15">
        <f t="shared" si="17"/>
        <v>0</v>
      </c>
      <c r="M78" s="15">
        <f t="shared" si="17"/>
        <v>0</v>
      </c>
      <c r="N78" s="15">
        <f t="shared" si="17"/>
        <v>0</v>
      </c>
      <c r="O78" s="15">
        <f>SUM(D78:N78)</f>
        <v>204957208</v>
      </c>
      <c r="P78" s="38">
        <f t="shared" si="15"/>
        <v>3843.1157863156513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118" t="s">
        <v>177</v>
      </c>
      <c r="N80" s="118"/>
      <c r="O80" s="118"/>
      <c r="P80" s="43">
        <v>53331</v>
      </c>
    </row>
    <row r="81" spans="1:16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7"/>
    </row>
    <row r="82" spans="1:16" ht="15.75" customHeight="1" thickBot="1">
      <c r="A82" s="120" t="s">
        <v>110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100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29"/>
      <c r="M3" s="130"/>
      <c r="N3" s="36"/>
      <c r="O3" s="37"/>
      <c r="P3" s="131" t="s">
        <v>161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SUM(D6:D15)</f>
        <v>27654530</v>
      </c>
      <c r="E5" s="27">
        <f t="shared" si="0"/>
        <v>2735461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30389991</v>
      </c>
      <c r="P5" s="33">
        <f t="shared" ref="P5:P36" si="1">(O5/P$81)</f>
        <v>594.41362516136599</v>
      </c>
      <c r="Q5" s="6"/>
    </row>
    <row r="6" spans="1:134">
      <c r="A6" s="12"/>
      <c r="B6" s="25">
        <v>311</v>
      </c>
      <c r="C6" s="20" t="s">
        <v>3</v>
      </c>
      <c r="D6" s="46">
        <v>17152093</v>
      </c>
      <c r="E6" s="46">
        <v>2735461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19887554</v>
      </c>
      <c r="P6" s="47">
        <f t="shared" si="1"/>
        <v>388.99100262097562</v>
      </c>
      <c r="Q6" s="9"/>
    </row>
    <row r="7" spans="1:134">
      <c r="A7" s="12"/>
      <c r="B7" s="25">
        <v>312.3</v>
      </c>
      <c r="C7" s="20" t="s">
        <v>12</v>
      </c>
      <c r="D7" s="46">
        <v>216798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216798</v>
      </c>
      <c r="P7" s="47">
        <f t="shared" si="1"/>
        <v>4.2404647341861281</v>
      </c>
      <c r="Q7" s="9"/>
    </row>
    <row r="8" spans="1:134">
      <c r="A8" s="12"/>
      <c r="B8" s="25">
        <v>312.41000000000003</v>
      </c>
      <c r="C8" s="20" t="s">
        <v>165</v>
      </c>
      <c r="D8" s="46">
        <v>1974527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1974527</v>
      </c>
      <c r="P8" s="47">
        <f t="shared" si="1"/>
        <v>38.620799593161991</v>
      </c>
      <c r="Q8" s="9"/>
    </row>
    <row r="9" spans="1:134">
      <c r="A9" s="12"/>
      <c r="B9" s="25">
        <v>312.51</v>
      </c>
      <c r="C9" s="20" t="s">
        <v>116</v>
      </c>
      <c r="D9" s="46">
        <v>365621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365621</v>
      </c>
      <c r="P9" s="47">
        <f t="shared" si="1"/>
        <v>7.1513711223252354</v>
      </c>
      <c r="Q9" s="9"/>
    </row>
    <row r="10" spans="1:134">
      <c r="A10" s="12"/>
      <c r="B10" s="25">
        <v>312.52</v>
      </c>
      <c r="C10" s="20" t="s">
        <v>123</v>
      </c>
      <c r="D10" s="46">
        <v>460889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460889</v>
      </c>
      <c r="P10" s="47">
        <f t="shared" si="1"/>
        <v>9.0147674373117397</v>
      </c>
      <c r="Q10" s="9"/>
    </row>
    <row r="11" spans="1:134">
      <c r="A11" s="12"/>
      <c r="B11" s="25">
        <v>314.10000000000002</v>
      </c>
      <c r="C11" s="20" t="s">
        <v>15</v>
      </c>
      <c r="D11" s="46">
        <v>4210452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4210452</v>
      </c>
      <c r="P11" s="47">
        <f t="shared" si="1"/>
        <v>82.354418495481752</v>
      </c>
      <c r="Q11" s="9"/>
    </row>
    <row r="12" spans="1:134">
      <c r="A12" s="12"/>
      <c r="B12" s="25">
        <v>314.3</v>
      </c>
      <c r="C12" s="20" t="s">
        <v>16</v>
      </c>
      <c r="D12" s="46">
        <v>913824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913824</v>
      </c>
      <c r="P12" s="47">
        <f t="shared" si="1"/>
        <v>17.873958455580333</v>
      </c>
      <c r="Q12" s="9"/>
    </row>
    <row r="13" spans="1:134">
      <c r="A13" s="12"/>
      <c r="B13" s="25">
        <v>314.89999999999998</v>
      </c>
      <c r="C13" s="20" t="s">
        <v>93</v>
      </c>
      <c r="D13" s="46">
        <v>58240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58240</v>
      </c>
      <c r="P13" s="47">
        <f t="shared" si="1"/>
        <v>1.1391464225638619</v>
      </c>
      <c r="Q13" s="9"/>
    </row>
    <row r="14" spans="1:134">
      <c r="A14" s="12"/>
      <c r="B14" s="25">
        <v>315.10000000000002</v>
      </c>
      <c r="C14" s="20" t="s">
        <v>166</v>
      </c>
      <c r="D14" s="46">
        <v>2077293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2077293</v>
      </c>
      <c r="P14" s="47">
        <f t="shared" si="1"/>
        <v>40.630853186245744</v>
      </c>
      <c r="Q14" s="9"/>
    </row>
    <row r="15" spans="1:134">
      <c r="A15" s="12"/>
      <c r="B15" s="25">
        <v>316</v>
      </c>
      <c r="C15" s="20" t="s">
        <v>125</v>
      </c>
      <c r="D15" s="46">
        <v>224793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224793</v>
      </c>
      <c r="P15" s="47">
        <f t="shared" si="1"/>
        <v>4.3968430935336231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SUM(D17:D24)</f>
        <v>3589983</v>
      </c>
      <c r="E16" s="32">
        <f t="shared" si="3"/>
        <v>6039909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9629892</v>
      </c>
      <c r="P16" s="45">
        <f t="shared" si="1"/>
        <v>188.35606149512967</v>
      </c>
      <c r="Q16" s="10"/>
    </row>
    <row r="17" spans="1:17">
      <c r="A17" s="12"/>
      <c r="B17" s="25">
        <v>322</v>
      </c>
      <c r="C17" s="20" t="s">
        <v>167</v>
      </c>
      <c r="D17" s="46">
        <v>0</v>
      </c>
      <c r="E17" s="46">
        <v>3477280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3477280</v>
      </c>
      <c r="P17" s="47">
        <f t="shared" si="1"/>
        <v>68.013926377968161</v>
      </c>
      <c r="Q17" s="9"/>
    </row>
    <row r="18" spans="1:17">
      <c r="A18" s="12"/>
      <c r="B18" s="25">
        <v>323.10000000000002</v>
      </c>
      <c r="C18" s="20" t="s">
        <v>21</v>
      </c>
      <c r="D18" s="46">
        <v>3589983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4">SUM(D18:N18)</f>
        <v>3589983</v>
      </c>
      <c r="P18" s="47">
        <f t="shared" si="1"/>
        <v>70.218342917497949</v>
      </c>
      <c r="Q18" s="9"/>
    </row>
    <row r="19" spans="1:17">
      <c r="A19" s="12"/>
      <c r="B19" s="25">
        <v>324.11</v>
      </c>
      <c r="C19" s="20" t="s">
        <v>23</v>
      </c>
      <c r="D19" s="46">
        <v>0</v>
      </c>
      <c r="E19" s="46">
        <v>826392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826392</v>
      </c>
      <c r="P19" s="47">
        <f t="shared" si="1"/>
        <v>16.163830536322028</v>
      </c>
      <c r="Q19" s="9"/>
    </row>
    <row r="20" spans="1:17">
      <c r="A20" s="12"/>
      <c r="B20" s="25">
        <v>324.12</v>
      </c>
      <c r="C20" s="20" t="s">
        <v>24</v>
      </c>
      <c r="D20" s="46">
        <v>0</v>
      </c>
      <c r="E20" s="46">
        <v>223608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223608</v>
      </c>
      <c r="P20" s="47">
        <f t="shared" si="1"/>
        <v>4.373665062786058</v>
      </c>
      <c r="Q20" s="9"/>
    </row>
    <row r="21" spans="1:17">
      <c r="A21" s="12"/>
      <c r="B21" s="25">
        <v>324.31</v>
      </c>
      <c r="C21" s="20" t="s">
        <v>25</v>
      </c>
      <c r="D21" s="46">
        <v>0</v>
      </c>
      <c r="E21" s="46">
        <v>294213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294213</v>
      </c>
      <c r="P21" s="47">
        <f t="shared" si="1"/>
        <v>5.7546649454289405</v>
      </c>
      <c r="Q21" s="9"/>
    </row>
    <row r="22" spans="1:17">
      <c r="A22" s="12"/>
      <c r="B22" s="25">
        <v>324.32</v>
      </c>
      <c r="C22" s="20" t="s">
        <v>26</v>
      </c>
      <c r="D22" s="46">
        <v>0</v>
      </c>
      <c r="E22" s="46">
        <v>63893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63893</v>
      </c>
      <c r="P22" s="47">
        <f t="shared" si="1"/>
        <v>1.2497163869655361</v>
      </c>
      <c r="Q22" s="9"/>
    </row>
    <row r="23" spans="1:17">
      <c r="A23" s="12"/>
      <c r="B23" s="25">
        <v>324.61</v>
      </c>
      <c r="C23" s="20" t="s">
        <v>27</v>
      </c>
      <c r="D23" s="46">
        <v>0</v>
      </c>
      <c r="E23" s="46">
        <v>1130048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1130048</v>
      </c>
      <c r="P23" s="47">
        <f t="shared" si="1"/>
        <v>22.103196025505614</v>
      </c>
      <c r="Q23" s="9"/>
    </row>
    <row r="24" spans="1:17">
      <c r="A24" s="12"/>
      <c r="B24" s="25">
        <v>329.1</v>
      </c>
      <c r="C24" s="20" t="s">
        <v>168</v>
      </c>
      <c r="D24" s="46">
        <v>0</v>
      </c>
      <c r="E24" s="46">
        <v>24475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24475</v>
      </c>
      <c r="P24" s="47">
        <f t="shared" si="1"/>
        <v>0.47871924265540039</v>
      </c>
      <c r="Q24" s="9"/>
    </row>
    <row r="25" spans="1:17" ht="15.75">
      <c r="A25" s="29" t="s">
        <v>169</v>
      </c>
      <c r="B25" s="30"/>
      <c r="C25" s="31"/>
      <c r="D25" s="32">
        <f t="shared" ref="D25:N25" si="5">SUM(D26:D42)</f>
        <v>6483675</v>
      </c>
      <c r="E25" s="32">
        <f t="shared" si="5"/>
        <v>3145889</v>
      </c>
      <c r="F25" s="32">
        <f t="shared" si="5"/>
        <v>0</v>
      </c>
      <c r="G25" s="32">
        <f t="shared" si="5"/>
        <v>1111612</v>
      </c>
      <c r="H25" s="32">
        <f t="shared" si="5"/>
        <v>0</v>
      </c>
      <c r="I25" s="32">
        <f t="shared" si="5"/>
        <v>857021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11598197</v>
      </c>
      <c r="P25" s="45">
        <f t="shared" si="1"/>
        <v>226.85516175722725</v>
      </c>
      <c r="Q25" s="10"/>
    </row>
    <row r="26" spans="1:17">
      <c r="A26" s="12"/>
      <c r="B26" s="25">
        <v>331.2</v>
      </c>
      <c r="C26" s="20" t="s">
        <v>29</v>
      </c>
      <c r="D26" s="46">
        <v>29032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29032</v>
      </c>
      <c r="P26" s="47">
        <f t="shared" si="1"/>
        <v>0.56785197355552952</v>
      </c>
      <c r="Q26" s="9"/>
    </row>
    <row r="27" spans="1:17">
      <c r="A27" s="12"/>
      <c r="B27" s="25">
        <v>331.41</v>
      </c>
      <c r="C27" s="20" t="s">
        <v>98</v>
      </c>
      <c r="D27" s="46">
        <v>0</v>
      </c>
      <c r="E27" s="46">
        <v>1842117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7" si="6">SUM(D27:N27)</f>
        <v>1842117</v>
      </c>
      <c r="P27" s="47">
        <f t="shared" si="1"/>
        <v>36.030923600516374</v>
      </c>
      <c r="Q27" s="9"/>
    </row>
    <row r="28" spans="1:17">
      <c r="A28" s="12"/>
      <c r="B28" s="25">
        <v>331.69</v>
      </c>
      <c r="C28" s="20" t="s">
        <v>157</v>
      </c>
      <c r="D28" s="46">
        <v>0</v>
      </c>
      <c r="E28" s="46">
        <v>263175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263175</v>
      </c>
      <c r="P28" s="47">
        <f t="shared" si="1"/>
        <v>5.147576575519305</v>
      </c>
      <c r="Q28" s="9"/>
    </row>
    <row r="29" spans="1:17">
      <c r="A29" s="12"/>
      <c r="B29" s="25">
        <v>334.41</v>
      </c>
      <c r="C29" s="20" t="s">
        <v>35</v>
      </c>
      <c r="D29" s="46">
        <v>0</v>
      </c>
      <c r="E29" s="46">
        <v>452139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452139</v>
      </c>
      <c r="P29" s="47">
        <f t="shared" si="1"/>
        <v>8.8436216406525059</v>
      </c>
      <c r="Q29" s="9"/>
    </row>
    <row r="30" spans="1:17">
      <c r="A30" s="12"/>
      <c r="B30" s="25">
        <v>334.49</v>
      </c>
      <c r="C30" s="20" t="s">
        <v>99</v>
      </c>
      <c r="D30" s="46">
        <v>0</v>
      </c>
      <c r="E30" s="46">
        <v>0</v>
      </c>
      <c r="F30" s="46">
        <v>0</v>
      </c>
      <c r="G30" s="46">
        <v>867180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867180</v>
      </c>
      <c r="P30" s="47">
        <f t="shared" si="1"/>
        <v>16.961624222509094</v>
      </c>
      <c r="Q30" s="9"/>
    </row>
    <row r="31" spans="1:17">
      <c r="A31" s="12"/>
      <c r="B31" s="25">
        <v>334.69</v>
      </c>
      <c r="C31" s="20" t="s">
        <v>36</v>
      </c>
      <c r="D31" s="46">
        <v>0</v>
      </c>
      <c r="E31" s="46">
        <v>86517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86517</v>
      </c>
      <c r="P31" s="47">
        <f t="shared" si="1"/>
        <v>1.6922309588076516</v>
      </c>
      <c r="Q31" s="9"/>
    </row>
    <row r="32" spans="1:17">
      <c r="A32" s="12"/>
      <c r="B32" s="25">
        <v>334.9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405922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405922</v>
      </c>
      <c r="P32" s="47">
        <f t="shared" si="1"/>
        <v>7.9396393224582402</v>
      </c>
      <c r="Q32" s="9"/>
    </row>
    <row r="33" spans="1:17">
      <c r="A33" s="12"/>
      <c r="B33" s="25">
        <v>335.125</v>
      </c>
      <c r="C33" s="20" t="s">
        <v>170</v>
      </c>
      <c r="D33" s="46">
        <v>1772324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1772324</v>
      </c>
      <c r="P33" s="47">
        <f t="shared" si="1"/>
        <v>34.665806047803464</v>
      </c>
      <c r="Q33" s="9"/>
    </row>
    <row r="34" spans="1:17">
      <c r="A34" s="12"/>
      <c r="B34" s="25">
        <v>335.14</v>
      </c>
      <c r="C34" s="20" t="s">
        <v>127</v>
      </c>
      <c r="D34" s="46">
        <v>148617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148617</v>
      </c>
      <c r="P34" s="47">
        <f t="shared" si="1"/>
        <v>2.9068771270977587</v>
      </c>
      <c r="Q34" s="9"/>
    </row>
    <row r="35" spans="1:17">
      <c r="A35" s="12"/>
      <c r="B35" s="25">
        <v>335.15</v>
      </c>
      <c r="C35" s="20" t="s">
        <v>128</v>
      </c>
      <c r="D35" s="46">
        <v>48078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48078</v>
      </c>
      <c r="P35" s="47">
        <f t="shared" si="1"/>
        <v>0.940382584203732</v>
      </c>
      <c r="Q35" s="9"/>
    </row>
    <row r="36" spans="1:17">
      <c r="A36" s="12"/>
      <c r="B36" s="25">
        <v>335.18</v>
      </c>
      <c r="C36" s="20" t="s">
        <v>171</v>
      </c>
      <c r="D36" s="46">
        <v>3427130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3427130</v>
      </c>
      <c r="P36" s="47">
        <f t="shared" si="1"/>
        <v>67.033016469115523</v>
      </c>
      <c r="Q36" s="9"/>
    </row>
    <row r="37" spans="1:17">
      <c r="A37" s="12"/>
      <c r="B37" s="25">
        <v>335.29</v>
      </c>
      <c r="C37" s="20" t="s">
        <v>42</v>
      </c>
      <c r="D37" s="46">
        <v>51018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51018</v>
      </c>
      <c r="P37" s="47">
        <f t="shared" ref="P37:P68" si="7">(O37/P$81)</f>
        <v>0.99788757188123456</v>
      </c>
      <c r="Q37" s="9"/>
    </row>
    <row r="38" spans="1:17">
      <c r="A38" s="12"/>
      <c r="B38" s="25">
        <v>335.45</v>
      </c>
      <c r="C38" s="20" t="s">
        <v>172</v>
      </c>
      <c r="D38" s="46">
        <v>24644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8">SUM(D38:N38)</f>
        <v>24644</v>
      </c>
      <c r="P38" s="47">
        <f t="shared" si="7"/>
        <v>0.4820248014708759</v>
      </c>
      <c r="Q38" s="9"/>
    </row>
    <row r="39" spans="1:17">
      <c r="A39" s="12"/>
      <c r="B39" s="25">
        <v>337.2</v>
      </c>
      <c r="C39" s="20" t="s">
        <v>44</v>
      </c>
      <c r="D39" s="46">
        <v>244704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244704</v>
      </c>
      <c r="P39" s="47">
        <f t="shared" si="7"/>
        <v>4.7862926886515664</v>
      </c>
      <c r="Q39" s="9"/>
    </row>
    <row r="40" spans="1:17">
      <c r="A40" s="12"/>
      <c r="B40" s="25">
        <v>337.3</v>
      </c>
      <c r="C40" s="20" t="s">
        <v>101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451099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451099</v>
      </c>
      <c r="P40" s="47">
        <f t="shared" si="7"/>
        <v>8.8232797402495802</v>
      </c>
      <c r="Q40" s="9"/>
    </row>
    <row r="41" spans="1:17">
      <c r="A41" s="12"/>
      <c r="B41" s="25">
        <v>337.9</v>
      </c>
      <c r="C41" s="20" t="s">
        <v>102</v>
      </c>
      <c r="D41" s="46">
        <v>0</v>
      </c>
      <c r="E41" s="46">
        <v>0</v>
      </c>
      <c r="F41" s="46">
        <v>0</v>
      </c>
      <c r="G41" s="46">
        <v>244432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244432</v>
      </c>
      <c r="P41" s="47">
        <f t="shared" si="7"/>
        <v>4.7809724993154168</v>
      </c>
      <c r="Q41" s="9"/>
    </row>
    <row r="42" spans="1:17">
      <c r="A42" s="12"/>
      <c r="B42" s="25">
        <v>338</v>
      </c>
      <c r="C42" s="20" t="s">
        <v>46</v>
      </c>
      <c r="D42" s="46">
        <v>738128</v>
      </c>
      <c r="E42" s="46">
        <v>501941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1240069</v>
      </c>
      <c r="P42" s="47">
        <f t="shared" si="7"/>
        <v>24.255153933419397</v>
      </c>
      <c r="Q42" s="9"/>
    </row>
    <row r="43" spans="1:17" ht="15.75">
      <c r="A43" s="29" t="s">
        <v>51</v>
      </c>
      <c r="B43" s="30"/>
      <c r="C43" s="31"/>
      <c r="D43" s="32">
        <f t="shared" ref="D43:N43" si="9">SUM(D44:D58)</f>
        <v>3279784</v>
      </c>
      <c r="E43" s="32">
        <f t="shared" si="9"/>
        <v>1256491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48297386</v>
      </c>
      <c r="J43" s="32">
        <f t="shared" si="9"/>
        <v>14825025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8"/>
        <v>67658686</v>
      </c>
      <c r="P43" s="45">
        <f t="shared" si="7"/>
        <v>1323.3713961585104</v>
      </c>
      <c r="Q43" s="10"/>
    </row>
    <row r="44" spans="1:17">
      <c r="A44" s="12"/>
      <c r="B44" s="25">
        <v>341.2</v>
      </c>
      <c r="C44" s="20" t="s">
        <v>130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14825025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8" si="10">SUM(D44:N44)</f>
        <v>14825025</v>
      </c>
      <c r="P44" s="47">
        <f t="shared" si="7"/>
        <v>289.97036732777843</v>
      </c>
      <c r="Q44" s="9"/>
    </row>
    <row r="45" spans="1:17">
      <c r="A45" s="12"/>
      <c r="B45" s="25">
        <v>341.9</v>
      </c>
      <c r="C45" s="20" t="s">
        <v>131</v>
      </c>
      <c r="D45" s="46">
        <v>61446</v>
      </c>
      <c r="E45" s="46">
        <v>7726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69172</v>
      </c>
      <c r="P45" s="47">
        <f t="shared" si="7"/>
        <v>1.3529710910300043</v>
      </c>
      <c r="Q45" s="9"/>
    </row>
    <row r="46" spans="1:17">
      <c r="A46" s="12"/>
      <c r="B46" s="25">
        <v>342.5</v>
      </c>
      <c r="C46" s="20" t="s">
        <v>57</v>
      </c>
      <c r="D46" s="46">
        <v>139188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139188</v>
      </c>
      <c r="P46" s="47">
        <f t="shared" si="7"/>
        <v>2.7224504166177677</v>
      </c>
      <c r="Q46" s="9"/>
    </row>
    <row r="47" spans="1:17">
      <c r="A47" s="12"/>
      <c r="B47" s="25">
        <v>343.4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7983091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7983091</v>
      </c>
      <c r="P47" s="47">
        <f t="shared" si="7"/>
        <v>156.1454250283613</v>
      </c>
      <c r="Q47" s="9"/>
    </row>
    <row r="48" spans="1:17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36156314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36156314</v>
      </c>
      <c r="P48" s="47">
        <f t="shared" si="7"/>
        <v>707.2001330047334</v>
      </c>
      <c r="Q48" s="9"/>
    </row>
    <row r="49" spans="1:17">
      <c r="A49" s="12"/>
      <c r="B49" s="25">
        <v>343.7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2691211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2691211</v>
      </c>
      <c r="P49" s="47">
        <f t="shared" si="7"/>
        <v>52.638794351210734</v>
      </c>
      <c r="Q49" s="9"/>
    </row>
    <row r="50" spans="1:17">
      <c r="A50" s="12"/>
      <c r="B50" s="25">
        <v>343.8</v>
      </c>
      <c r="C50" s="20" t="s">
        <v>62</v>
      </c>
      <c r="D50" s="46">
        <v>0</v>
      </c>
      <c r="E50" s="46">
        <v>415777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415777</v>
      </c>
      <c r="P50" s="47">
        <f t="shared" si="7"/>
        <v>8.1323983882955826</v>
      </c>
      <c r="Q50" s="9"/>
    </row>
    <row r="51" spans="1:17">
      <c r="A51" s="12"/>
      <c r="B51" s="25">
        <v>343.9</v>
      </c>
      <c r="C51" s="20" t="s">
        <v>103</v>
      </c>
      <c r="D51" s="46">
        <v>11302</v>
      </c>
      <c r="E51" s="46">
        <v>0</v>
      </c>
      <c r="F51" s="46">
        <v>0</v>
      </c>
      <c r="G51" s="46">
        <v>0</v>
      </c>
      <c r="H51" s="46">
        <v>0</v>
      </c>
      <c r="I51" s="46">
        <v>144266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155568</v>
      </c>
      <c r="P51" s="47">
        <f t="shared" si="7"/>
        <v>3.0428353479638539</v>
      </c>
      <c r="Q51" s="9"/>
    </row>
    <row r="52" spans="1:17">
      <c r="A52" s="12"/>
      <c r="B52" s="25">
        <v>344.1</v>
      </c>
      <c r="C52" s="20" t="s">
        <v>145</v>
      </c>
      <c r="D52" s="46">
        <v>0</v>
      </c>
      <c r="E52" s="46">
        <v>832436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832436</v>
      </c>
      <c r="P52" s="47">
        <f t="shared" si="7"/>
        <v>16.282048272894418</v>
      </c>
      <c r="Q52" s="9"/>
    </row>
    <row r="53" spans="1:17">
      <c r="A53" s="12"/>
      <c r="B53" s="25">
        <v>344.9</v>
      </c>
      <c r="C53" s="20" t="s">
        <v>132</v>
      </c>
      <c r="D53" s="46">
        <v>397266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397266</v>
      </c>
      <c r="P53" s="47">
        <f t="shared" si="7"/>
        <v>7.7703321206431166</v>
      </c>
      <c r="Q53" s="9"/>
    </row>
    <row r="54" spans="1:17">
      <c r="A54" s="12"/>
      <c r="B54" s="25">
        <v>347.1</v>
      </c>
      <c r="C54" s="20" t="s">
        <v>63</v>
      </c>
      <c r="D54" s="46">
        <v>0</v>
      </c>
      <c r="E54" s="46">
        <v>552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552</v>
      </c>
      <c r="P54" s="47">
        <f t="shared" si="7"/>
        <v>1.0796854829245394E-2</v>
      </c>
      <c r="Q54" s="9"/>
    </row>
    <row r="55" spans="1:17">
      <c r="A55" s="12"/>
      <c r="B55" s="25">
        <v>347.2</v>
      </c>
      <c r="C55" s="20" t="s">
        <v>64</v>
      </c>
      <c r="D55" s="46">
        <v>380889</v>
      </c>
      <c r="E55" s="46">
        <v>0</v>
      </c>
      <c r="F55" s="46">
        <v>0</v>
      </c>
      <c r="G55" s="46">
        <v>0</v>
      </c>
      <c r="H55" s="46">
        <v>0</v>
      </c>
      <c r="I55" s="46">
        <v>784450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1165339</v>
      </c>
      <c r="P55" s="47">
        <f t="shared" si="7"/>
        <v>22.793471032351444</v>
      </c>
      <c r="Q55" s="9"/>
    </row>
    <row r="56" spans="1:17">
      <c r="A56" s="12"/>
      <c r="B56" s="25">
        <v>347.4</v>
      </c>
      <c r="C56" s="20" t="s">
        <v>66</v>
      </c>
      <c r="D56" s="46">
        <v>10495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10495</v>
      </c>
      <c r="P56" s="47">
        <f t="shared" si="7"/>
        <v>0.20527715839298988</v>
      </c>
      <c r="Q56" s="9"/>
    </row>
    <row r="57" spans="1:17">
      <c r="A57" s="12"/>
      <c r="B57" s="25">
        <v>347.5</v>
      </c>
      <c r="C57" s="20" t="s">
        <v>67</v>
      </c>
      <c r="D57" s="46">
        <v>111422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111422</v>
      </c>
      <c r="P57" s="47">
        <f t="shared" si="7"/>
        <v>2.1793607948988774</v>
      </c>
      <c r="Q57" s="9"/>
    </row>
    <row r="58" spans="1:17">
      <c r="A58" s="12"/>
      <c r="B58" s="25">
        <v>349</v>
      </c>
      <c r="C58" s="20" t="s">
        <v>173</v>
      </c>
      <c r="D58" s="46">
        <v>2167776</v>
      </c>
      <c r="E58" s="46">
        <v>0</v>
      </c>
      <c r="F58" s="46">
        <v>0</v>
      </c>
      <c r="G58" s="46">
        <v>0</v>
      </c>
      <c r="H58" s="46">
        <v>0</v>
      </c>
      <c r="I58" s="46">
        <v>538054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2705830</v>
      </c>
      <c r="P58" s="47">
        <f t="shared" si="7"/>
        <v>52.924734968509171</v>
      </c>
      <c r="Q58" s="9"/>
    </row>
    <row r="59" spans="1:17" ht="15.75">
      <c r="A59" s="29" t="s">
        <v>52</v>
      </c>
      <c r="B59" s="30"/>
      <c r="C59" s="31"/>
      <c r="D59" s="32">
        <f t="shared" ref="D59:N59" si="11">SUM(D60:D63)</f>
        <v>300130</v>
      </c>
      <c r="E59" s="32">
        <f t="shared" si="11"/>
        <v>57540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1"/>
        <v>0</v>
      </c>
      <c r="O59" s="32">
        <f t="shared" ref="O59:O65" si="12">SUM(D59:N59)</f>
        <v>357670</v>
      </c>
      <c r="P59" s="45">
        <f t="shared" si="7"/>
        <v>6.9958533818409423</v>
      </c>
      <c r="Q59" s="10"/>
    </row>
    <row r="60" spans="1:17">
      <c r="A60" s="13"/>
      <c r="B60" s="39">
        <v>351.5</v>
      </c>
      <c r="C60" s="21" t="s">
        <v>70</v>
      </c>
      <c r="D60" s="46">
        <v>15936</v>
      </c>
      <c r="E60" s="46">
        <v>17746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33682</v>
      </c>
      <c r="P60" s="47">
        <f t="shared" si="7"/>
        <v>0.65880373978015105</v>
      </c>
      <c r="Q60" s="9"/>
    </row>
    <row r="61" spans="1:17">
      <c r="A61" s="13"/>
      <c r="B61" s="39">
        <v>352</v>
      </c>
      <c r="C61" s="21" t="s">
        <v>71</v>
      </c>
      <c r="D61" s="46">
        <v>0</v>
      </c>
      <c r="E61" s="46">
        <v>622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622</v>
      </c>
      <c r="P61" s="47">
        <f t="shared" si="7"/>
        <v>1.2166021202519266E-2</v>
      </c>
      <c r="Q61" s="9"/>
    </row>
    <row r="62" spans="1:17">
      <c r="A62" s="13"/>
      <c r="B62" s="39">
        <v>354</v>
      </c>
      <c r="C62" s="21" t="s">
        <v>72</v>
      </c>
      <c r="D62" s="46">
        <v>284194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284194</v>
      </c>
      <c r="P62" s="47">
        <f t="shared" si="7"/>
        <v>5.5586981183742123</v>
      </c>
      <c r="Q62" s="9"/>
    </row>
    <row r="63" spans="1:17">
      <c r="A63" s="13"/>
      <c r="B63" s="39">
        <v>358.2</v>
      </c>
      <c r="C63" s="21" t="s">
        <v>133</v>
      </c>
      <c r="D63" s="46">
        <v>0</v>
      </c>
      <c r="E63" s="46">
        <v>39172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39172</v>
      </c>
      <c r="P63" s="47">
        <f t="shared" si="7"/>
        <v>0.76618550248405903</v>
      </c>
      <c r="Q63" s="9"/>
    </row>
    <row r="64" spans="1:17" ht="15.75">
      <c r="A64" s="29" t="s">
        <v>4</v>
      </c>
      <c r="B64" s="30"/>
      <c r="C64" s="31"/>
      <c r="D64" s="32">
        <f t="shared" ref="D64:N64" si="13">SUM(D65:D72)</f>
        <v>1170704</v>
      </c>
      <c r="E64" s="32">
        <f t="shared" si="13"/>
        <v>1228925</v>
      </c>
      <c r="F64" s="32">
        <f t="shared" si="13"/>
        <v>0</v>
      </c>
      <c r="G64" s="32">
        <f t="shared" si="13"/>
        <v>58669</v>
      </c>
      <c r="H64" s="32">
        <f t="shared" si="13"/>
        <v>0</v>
      </c>
      <c r="I64" s="32">
        <f t="shared" si="13"/>
        <v>911793</v>
      </c>
      <c r="J64" s="32">
        <f t="shared" si="13"/>
        <v>732557</v>
      </c>
      <c r="K64" s="32">
        <f t="shared" si="13"/>
        <v>33652758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2"/>
        <v>37755406</v>
      </c>
      <c r="P64" s="45">
        <f t="shared" si="7"/>
        <v>738.47760435003715</v>
      </c>
      <c r="Q64" s="10"/>
    </row>
    <row r="65" spans="1:120">
      <c r="A65" s="12"/>
      <c r="B65" s="25">
        <v>361.1</v>
      </c>
      <c r="C65" s="20" t="s">
        <v>73</v>
      </c>
      <c r="D65" s="46">
        <v>46188</v>
      </c>
      <c r="E65" s="46">
        <v>12376</v>
      </c>
      <c r="F65" s="46">
        <v>0</v>
      </c>
      <c r="G65" s="46">
        <v>58669</v>
      </c>
      <c r="H65" s="46">
        <v>0</v>
      </c>
      <c r="I65" s="46">
        <v>311408</v>
      </c>
      <c r="J65" s="46">
        <v>10160</v>
      </c>
      <c r="K65" s="46">
        <v>3208892</v>
      </c>
      <c r="L65" s="46">
        <v>0</v>
      </c>
      <c r="M65" s="46">
        <v>0</v>
      </c>
      <c r="N65" s="46">
        <v>0</v>
      </c>
      <c r="O65" s="46">
        <f t="shared" si="12"/>
        <v>3647693</v>
      </c>
      <c r="P65" s="47">
        <f t="shared" si="7"/>
        <v>71.347122794664159</v>
      </c>
      <c r="Q65" s="9"/>
    </row>
    <row r="66" spans="1:120">
      <c r="A66" s="12"/>
      <c r="B66" s="25">
        <v>361.3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24415656</v>
      </c>
      <c r="L66" s="46">
        <v>0</v>
      </c>
      <c r="M66" s="46">
        <v>0</v>
      </c>
      <c r="N66" s="46">
        <v>0</v>
      </c>
      <c r="O66" s="46">
        <f t="shared" ref="O66:O72" si="14">SUM(D66:N66)</f>
        <v>24415656</v>
      </c>
      <c r="P66" s="47">
        <f t="shared" si="7"/>
        <v>477.55850252317805</v>
      </c>
      <c r="Q66" s="9"/>
    </row>
    <row r="67" spans="1:120">
      <c r="A67" s="12"/>
      <c r="B67" s="25">
        <v>362</v>
      </c>
      <c r="C67" s="20" t="s">
        <v>75</v>
      </c>
      <c r="D67" s="46">
        <v>353428</v>
      </c>
      <c r="E67" s="46">
        <v>1053337</v>
      </c>
      <c r="F67" s="46">
        <v>0</v>
      </c>
      <c r="G67" s="46">
        <v>0</v>
      </c>
      <c r="H67" s="46">
        <v>0</v>
      </c>
      <c r="I67" s="46">
        <v>129900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1536665</v>
      </c>
      <c r="P67" s="47">
        <f t="shared" si="7"/>
        <v>30.0564292140985</v>
      </c>
      <c r="Q67" s="9"/>
    </row>
    <row r="68" spans="1:120">
      <c r="A68" s="12"/>
      <c r="B68" s="25">
        <v>364</v>
      </c>
      <c r="C68" s="20" t="s">
        <v>134</v>
      </c>
      <c r="D68" s="46">
        <v>20338</v>
      </c>
      <c r="E68" s="46">
        <v>2908</v>
      </c>
      <c r="F68" s="46">
        <v>0</v>
      </c>
      <c r="G68" s="46">
        <v>0</v>
      </c>
      <c r="H68" s="46">
        <v>0</v>
      </c>
      <c r="I68" s="46">
        <v>23306</v>
      </c>
      <c r="J68" s="46">
        <v>590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47142</v>
      </c>
      <c r="P68" s="47">
        <f t="shared" si="7"/>
        <v>0.92207487384109843</v>
      </c>
      <c r="Q68" s="9"/>
    </row>
    <row r="69" spans="1:120">
      <c r="A69" s="12"/>
      <c r="B69" s="25">
        <v>365</v>
      </c>
      <c r="C69" s="20" t="s">
        <v>135</v>
      </c>
      <c r="D69" s="46">
        <v>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39</v>
      </c>
      <c r="P69" s="47">
        <f t="shared" ref="P69:P79" si="15">(O69/P$81)</f>
        <v>7.6282126510972888E-4</v>
      </c>
      <c r="Q69" s="9"/>
    </row>
    <row r="70" spans="1:120">
      <c r="A70" s="12"/>
      <c r="B70" s="25">
        <v>366</v>
      </c>
      <c r="C70" s="20" t="s">
        <v>77</v>
      </c>
      <c r="D70" s="46">
        <v>25331</v>
      </c>
      <c r="E70" s="46">
        <v>22222</v>
      </c>
      <c r="F70" s="46">
        <v>0</v>
      </c>
      <c r="G70" s="46">
        <v>0</v>
      </c>
      <c r="H70" s="46">
        <v>0</v>
      </c>
      <c r="I70" s="46">
        <v>104402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151955</v>
      </c>
      <c r="P70" s="47">
        <f t="shared" si="15"/>
        <v>2.972166803583304</v>
      </c>
      <c r="Q70" s="9"/>
    </row>
    <row r="71" spans="1:120">
      <c r="A71" s="12"/>
      <c r="B71" s="25">
        <v>368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6027448</v>
      </c>
      <c r="L71" s="46">
        <v>0</v>
      </c>
      <c r="M71" s="46">
        <v>0</v>
      </c>
      <c r="N71" s="46">
        <v>0</v>
      </c>
      <c r="O71" s="46">
        <f t="shared" si="14"/>
        <v>6027448</v>
      </c>
      <c r="P71" s="47">
        <f t="shared" si="15"/>
        <v>117.89398740366937</v>
      </c>
      <c r="Q71" s="9"/>
    </row>
    <row r="72" spans="1:120">
      <c r="A72" s="12"/>
      <c r="B72" s="25">
        <v>369.9</v>
      </c>
      <c r="C72" s="20" t="s">
        <v>79</v>
      </c>
      <c r="D72" s="46">
        <v>725380</v>
      </c>
      <c r="E72" s="46">
        <v>138082</v>
      </c>
      <c r="F72" s="46">
        <v>0</v>
      </c>
      <c r="G72" s="46">
        <v>0</v>
      </c>
      <c r="H72" s="46">
        <v>0</v>
      </c>
      <c r="I72" s="46">
        <v>342777</v>
      </c>
      <c r="J72" s="46">
        <v>721807</v>
      </c>
      <c r="K72" s="46">
        <v>762</v>
      </c>
      <c r="L72" s="46">
        <v>0</v>
      </c>
      <c r="M72" s="46">
        <v>0</v>
      </c>
      <c r="N72" s="46">
        <v>0</v>
      </c>
      <c r="O72" s="46">
        <f t="shared" si="14"/>
        <v>1928808</v>
      </c>
      <c r="P72" s="47">
        <f t="shared" si="15"/>
        <v>37.726557915737587</v>
      </c>
      <c r="Q72" s="9"/>
    </row>
    <row r="73" spans="1:120" ht="15.75">
      <c r="A73" s="29" t="s">
        <v>53</v>
      </c>
      <c r="B73" s="30"/>
      <c r="C73" s="31"/>
      <c r="D73" s="32">
        <f t="shared" ref="D73:N73" si="16">SUM(D74:D78)</f>
        <v>9816927</v>
      </c>
      <c r="E73" s="32">
        <f t="shared" si="16"/>
        <v>2969983</v>
      </c>
      <c r="F73" s="32">
        <f t="shared" si="16"/>
        <v>14553466</v>
      </c>
      <c r="G73" s="32">
        <f t="shared" si="16"/>
        <v>8539365</v>
      </c>
      <c r="H73" s="32">
        <f t="shared" si="16"/>
        <v>0</v>
      </c>
      <c r="I73" s="32">
        <f t="shared" si="16"/>
        <v>4219487</v>
      </c>
      <c r="J73" s="32">
        <f t="shared" si="16"/>
        <v>1286721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 t="shared" si="16"/>
        <v>0</v>
      </c>
      <c r="O73" s="32">
        <f t="shared" ref="O73:O79" si="17">SUM(D73:N73)</f>
        <v>41385949</v>
      </c>
      <c r="P73" s="45">
        <f t="shared" si="15"/>
        <v>809.48928138324925</v>
      </c>
      <c r="Q73" s="9"/>
    </row>
    <row r="74" spans="1:120">
      <c r="A74" s="12"/>
      <c r="B74" s="25">
        <v>381</v>
      </c>
      <c r="C74" s="20" t="s">
        <v>80</v>
      </c>
      <c r="D74" s="46">
        <v>9816927</v>
      </c>
      <c r="E74" s="46">
        <v>2969983</v>
      </c>
      <c r="F74" s="46">
        <v>4498466</v>
      </c>
      <c r="G74" s="46">
        <v>8539365</v>
      </c>
      <c r="H74" s="46">
        <v>0</v>
      </c>
      <c r="I74" s="46">
        <v>705505</v>
      </c>
      <c r="J74" s="46">
        <v>1286200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27816446</v>
      </c>
      <c r="P74" s="47">
        <f t="shared" si="15"/>
        <v>544.07632124555016</v>
      </c>
      <c r="Q74" s="9"/>
    </row>
    <row r="75" spans="1:120">
      <c r="A75" s="12"/>
      <c r="B75" s="25">
        <v>385</v>
      </c>
      <c r="C75" s="20" t="s">
        <v>107</v>
      </c>
      <c r="D75" s="46">
        <v>0</v>
      </c>
      <c r="E75" s="46">
        <v>0</v>
      </c>
      <c r="F75" s="46">
        <v>10055000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10055000</v>
      </c>
      <c r="P75" s="47">
        <f t="shared" si="15"/>
        <v>196.67096976098267</v>
      </c>
      <c r="Q75" s="9"/>
    </row>
    <row r="76" spans="1:120">
      <c r="A76" s="12"/>
      <c r="B76" s="25">
        <v>389.4</v>
      </c>
      <c r="C76" s="20" t="s">
        <v>174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325572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325572</v>
      </c>
      <c r="P76" s="47">
        <f t="shared" si="15"/>
        <v>6.3680319211360166</v>
      </c>
      <c r="Q76" s="9"/>
    </row>
    <row r="77" spans="1:120">
      <c r="A77" s="12"/>
      <c r="B77" s="25">
        <v>389.8</v>
      </c>
      <c r="C77" s="20" t="s">
        <v>81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3188410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3188410</v>
      </c>
      <c r="P77" s="47">
        <f t="shared" si="15"/>
        <v>62.363767945859252</v>
      </c>
      <c r="Q77" s="9"/>
    </row>
    <row r="78" spans="1:120" ht="15.75" thickBot="1">
      <c r="A78" s="12"/>
      <c r="B78" s="25">
        <v>389.9</v>
      </c>
      <c r="C78" s="20" t="s">
        <v>108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521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521</v>
      </c>
      <c r="P78" s="47">
        <f t="shared" si="15"/>
        <v>1.0190509721081251E-2</v>
      </c>
      <c r="Q78" s="9"/>
    </row>
    <row r="79" spans="1:120" ht="16.5" thickBot="1">
      <c r="A79" s="14" t="s">
        <v>68</v>
      </c>
      <c r="B79" s="23"/>
      <c r="C79" s="22"/>
      <c r="D79" s="15">
        <f t="shared" ref="D79:N79" si="18">SUM(D5,D16,D25,D43,D59,D64,D73)</f>
        <v>52295733</v>
      </c>
      <c r="E79" s="15">
        <f t="shared" si="18"/>
        <v>17434198</v>
      </c>
      <c r="F79" s="15">
        <f t="shared" si="18"/>
        <v>14553466</v>
      </c>
      <c r="G79" s="15">
        <f t="shared" si="18"/>
        <v>9709646</v>
      </c>
      <c r="H79" s="15">
        <f t="shared" si="18"/>
        <v>0</v>
      </c>
      <c r="I79" s="15">
        <f t="shared" si="18"/>
        <v>54285687</v>
      </c>
      <c r="J79" s="15">
        <f t="shared" si="18"/>
        <v>16844303</v>
      </c>
      <c r="K79" s="15">
        <f t="shared" si="18"/>
        <v>33652758</v>
      </c>
      <c r="L79" s="15">
        <f t="shared" si="18"/>
        <v>0</v>
      </c>
      <c r="M79" s="15">
        <f t="shared" si="18"/>
        <v>0</v>
      </c>
      <c r="N79" s="15">
        <f t="shared" si="18"/>
        <v>0</v>
      </c>
      <c r="O79" s="15">
        <f t="shared" si="17"/>
        <v>198775791</v>
      </c>
      <c r="P79" s="38">
        <f t="shared" si="15"/>
        <v>3887.9589836873606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118" t="s">
        <v>175</v>
      </c>
      <c r="N81" s="118"/>
      <c r="O81" s="118"/>
      <c r="P81" s="43">
        <v>51126</v>
      </c>
    </row>
    <row r="82" spans="1:16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120" t="s">
        <v>110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25734309</v>
      </c>
      <c r="E5" s="27">
        <f t="shared" si="0"/>
        <v>2492586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28226895</v>
      </c>
      <c r="O5" s="33">
        <f t="shared" ref="O5:O36" si="1">(N5/O$86)</f>
        <v>600.01052206445036</v>
      </c>
      <c r="P5" s="6"/>
    </row>
    <row r="6" spans="1:133">
      <c r="A6" s="12"/>
      <c r="B6" s="25">
        <v>311</v>
      </c>
      <c r="C6" s="20" t="s">
        <v>3</v>
      </c>
      <c r="D6" s="46">
        <v>15848706</v>
      </c>
      <c r="E6" s="46">
        <v>2492586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18341292</v>
      </c>
      <c r="O6" s="47">
        <f t="shared" si="1"/>
        <v>389.87526570869824</v>
      </c>
      <c r="P6" s="9"/>
    </row>
    <row r="7" spans="1:133">
      <c r="A7" s="12"/>
      <c r="B7" s="25">
        <v>312.3</v>
      </c>
      <c r="C7" s="20" t="s">
        <v>12</v>
      </c>
      <c r="D7" s="46">
        <v>197236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197236</v>
      </c>
      <c r="O7" s="47">
        <f t="shared" si="1"/>
        <v>4.1925856644843122</v>
      </c>
      <c r="P7" s="9"/>
    </row>
    <row r="8" spans="1:133">
      <c r="A8" s="12"/>
      <c r="B8" s="25">
        <v>312.41000000000003</v>
      </c>
      <c r="C8" s="20" t="s">
        <v>14</v>
      </c>
      <c r="D8" s="46">
        <v>1800859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1800859</v>
      </c>
      <c r="O8" s="47">
        <f t="shared" si="1"/>
        <v>38.280312048295215</v>
      </c>
      <c r="P8" s="9"/>
    </row>
    <row r="9" spans="1:133">
      <c r="A9" s="12"/>
      <c r="B9" s="25">
        <v>312.51</v>
      </c>
      <c r="C9" s="20" t="s">
        <v>116</v>
      </c>
      <c r="D9" s="46">
        <v>344621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344621</v>
      </c>
      <c r="O9" s="47">
        <f t="shared" si="1"/>
        <v>7.3255037836918628</v>
      </c>
      <c r="P9" s="9"/>
    </row>
    <row r="10" spans="1:133">
      <c r="A10" s="12"/>
      <c r="B10" s="25">
        <v>312.52</v>
      </c>
      <c r="C10" s="20" t="s">
        <v>123</v>
      </c>
      <c r="D10" s="46">
        <v>460621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460621</v>
      </c>
      <c r="O10" s="47">
        <f t="shared" si="1"/>
        <v>9.7912805033585588</v>
      </c>
      <c r="P10" s="9"/>
    </row>
    <row r="11" spans="1:133">
      <c r="A11" s="12"/>
      <c r="B11" s="25">
        <v>314.10000000000002</v>
      </c>
      <c r="C11" s="20" t="s">
        <v>15</v>
      </c>
      <c r="D11" s="46">
        <v>4008061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4008061</v>
      </c>
      <c r="O11" s="47">
        <f t="shared" si="1"/>
        <v>85.198133662103558</v>
      </c>
      <c r="P11" s="9"/>
    </row>
    <row r="12" spans="1:133">
      <c r="A12" s="12"/>
      <c r="B12" s="25">
        <v>314.3</v>
      </c>
      <c r="C12" s="20" t="s">
        <v>16</v>
      </c>
      <c r="D12" s="46">
        <v>889390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889390</v>
      </c>
      <c r="O12" s="47">
        <f t="shared" si="1"/>
        <v>18.905492730210018</v>
      </c>
      <c r="P12" s="9"/>
    </row>
    <row r="13" spans="1:133">
      <c r="A13" s="12"/>
      <c r="B13" s="25">
        <v>314.89999999999998</v>
      </c>
      <c r="C13" s="20" t="s">
        <v>93</v>
      </c>
      <c r="D13" s="46">
        <v>83180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83180</v>
      </c>
      <c r="O13" s="47">
        <f t="shared" si="1"/>
        <v>1.7681319615678939</v>
      </c>
      <c r="P13" s="9"/>
    </row>
    <row r="14" spans="1:133">
      <c r="A14" s="12"/>
      <c r="B14" s="25">
        <v>315</v>
      </c>
      <c r="C14" s="20" t="s">
        <v>124</v>
      </c>
      <c r="D14" s="46">
        <v>1896886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1896886</v>
      </c>
      <c r="O14" s="47">
        <f t="shared" si="1"/>
        <v>40.321528781566194</v>
      </c>
      <c r="P14" s="9"/>
    </row>
    <row r="15" spans="1:133">
      <c r="A15" s="12"/>
      <c r="B15" s="25">
        <v>316</v>
      </c>
      <c r="C15" s="20" t="s">
        <v>125</v>
      </c>
      <c r="D15" s="46">
        <v>204749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204749</v>
      </c>
      <c r="O15" s="47">
        <f t="shared" si="1"/>
        <v>4.3522872204744498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3432232</v>
      </c>
      <c r="E16" s="32">
        <f t="shared" si="3"/>
        <v>5297357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8729589</v>
      </c>
      <c r="O16" s="45">
        <f t="shared" si="1"/>
        <v>185.56221834877988</v>
      </c>
      <c r="P16" s="10"/>
    </row>
    <row r="17" spans="1:16">
      <c r="A17" s="12"/>
      <c r="B17" s="25">
        <v>322</v>
      </c>
      <c r="C17" s="20" t="s">
        <v>0</v>
      </c>
      <c r="D17" s="46">
        <v>75747</v>
      </c>
      <c r="E17" s="46">
        <v>2920766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2996513</v>
      </c>
      <c r="O17" s="47">
        <f t="shared" si="1"/>
        <v>63.695965479125924</v>
      </c>
      <c r="P17" s="9"/>
    </row>
    <row r="18" spans="1:16">
      <c r="A18" s="12"/>
      <c r="B18" s="25">
        <v>323.10000000000002</v>
      </c>
      <c r="C18" s="20" t="s">
        <v>21</v>
      </c>
      <c r="D18" s="46">
        <v>3232405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3232405</v>
      </c>
      <c r="O18" s="47">
        <f t="shared" si="1"/>
        <v>68.710249978743306</v>
      </c>
      <c r="P18" s="9"/>
    </row>
    <row r="19" spans="1:16">
      <c r="A19" s="12"/>
      <c r="B19" s="25">
        <v>323.39999999999998</v>
      </c>
      <c r="C19" s="20" t="s">
        <v>22</v>
      </c>
      <c r="D19" s="46">
        <v>124080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124080</v>
      </c>
      <c r="O19" s="47">
        <f t="shared" si="1"/>
        <v>2.6375308222089959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841758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841758</v>
      </c>
      <c r="O20" s="47">
        <f t="shared" si="1"/>
        <v>17.892993793044809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34445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34445</v>
      </c>
      <c r="O21" s="47">
        <f t="shared" si="1"/>
        <v>0.73218688886999406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300661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300661</v>
      </c>
      <c r="O22" s="47">
        <f t="shared" si="1"/>
        <v>6.3910594337216224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30025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30025</v>
      </c>
      <c r="O23" s="47">
        <f t="shared" si="1"/>
        <v>0.63823229317234931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1147386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1147386</v>
      </c>
      <c r="O24" s="47">
        <f t="shared" si="1"/>
        <v>24.389635235099057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7365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7365</v>
      </c>
      <c r="O25" s="47">
        <f t="shared" si="1"/>
        <v>0.15655556500297593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14951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14951</v>
      </c>
      <c r="O26" s="47">
        <f t="shared" si="1"/>
        <v>0.31780885979083412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SUM(D28:D46)</f>
        <v>5778187</v>
      </c>
      <c r="E27" s="32">
        <f t="shared" si="5"/>
        <v>2827590</v>
      </c>
      <c r="F27" s="32">
        <f t="shared" si="5"/>
        <v>0</v>
      </c>
      <c r="G27" s="32">
        <f t="shared" si="5"/>
        <v>805</v>
      </c>
      <c r="H27" s="32">
        <f t="shared" si="5"/>
        <v>0</v>
      </c>
      <c r="I27" s="32">
        <f t="shared" si="5"/>
        <v>1028852</v>
      </c>
      <c r="J27" s="32">
        <f t="shared" si="5"/>
        <v>133693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9769127</v>
      </c>
      <c r="O27" s="45">
        <f t="shared" si="1"/>
        <v>207.6593614488564</v>
      </c>
      <c r="P27" s="10"/>
    </row>
    <row r="28" spans="1:16">
      <c r="A28" s="12"/>
      <c r="B28" s="25">
        <v>331.2</v>
      </c>
      <c r="C28" s="20" t="s">
        <v>29</v>
      </c>
      <c r="D28" s="46">
        <v>153894</v>
      </c>
      <c r="E28" s="46">
        <v>552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154446</v>
      </c>
      <c r="O28" s="47">
        <f t="shared" si="1"/>
        <v>3.2830116486693308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1990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1990</v>
      </c>
      <c r="O29" s="47">
        <f t="shared" si="1"/>
        <v>4.2300824759799335E-2</v>
      </c>
      <c r="P29" s="9"/>
    </row>
    <row r="30" spans="1:16">
      <c r="A30" s="12"/>
      <c r="B30" s="25">
        <v>331.41</v>
      </c>
      <c r="C30" s="20" t="s">
        <v>98</v>
      </c>
      <c r="D30" s="46">
        <v>0</v>
      </c>
      <c r="E30" s="46">
        <v>445250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445250</v>
      </c>
      <c r="O30" s="47">
        <f t="shared" si="1"/>
        <v>9.4645438313068624</v>
      </c>
      <c r="P30" s="9"/>
    </row>
    <row r="31" spans="1:16">
      <c r="A31" s="12"/>
      <c r="B31" s="25">
        <v>331.62</v>
      </c>
      <c r="C31" s="20" t="s">
        <v>33</v>
      </c>
      <c r="D31" s="46">
        <v>0</v>
      </c>
      <c r="E31" s="46">
        <v>249733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249733</v>
      </c>
      <c r="O31" s="47">
        <f t="shared" si="1"/>
        <v>5.3084984270045066</v>
      </c>
      <c r="P31" s="9"/>
    </row>
    <row r="32" spans="1:16">
      <c r="A32" s="12"/>
      <c r="B32" s="25">
        <v>331.69</v>
      </c>
      <c r="C32" s="20" t="s">
        <v>157</v>
      </c>
      <c r="D32" s="46">
        <v>0</v>
      </c>
      <c r="E32" s="46">
        <v>270423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270423</v>
      </c>
      <c r="O32" s="47">
        <f t="shared" si="1"/>
        <v>5.7482994643312644</v>
      </c>
      <c r="P32" s="9"/>
    </row>
    <row r="33" spans="1:16">
      <c r="A33" s="12"/>
      <c r="B33" s="25">
        <v>331.9</v>
      </c>
      <c r="C33" s="20" t="s">
        <v>153</v>
      </c>
      <c r="D33" s="46">
        <v>100249</v>
      </c>
      <c r="E33" s="46">
        <v>0</v>
      </c>
      <c r="F33" s="46">
        <v>0</v>
      </c>
      <c r="G33" s="46">
        <v>0</v>
      </c>
      <c r="H33" s="46">
        <v>0</v>
      </c>
      <c r="I33" s="46">
        <v>228473</v>
      </c>
      <c r="J33" s="46">
        <v>133693</v>
      </c>
      <c r="K33" s="46">
        <v>0</v>
      </c>
      <c r="L33" s="46">
        <v>0</v>
      </c>
      <c r="M33" s="46">
        <v>0</v>
      </c>
      <c r="N33" s="46">
        <f t="shared" si="6"/>
        <v>462415</v>
      </c>
      <c r="O33" s="47">
        <f t="shared" si="1"/>
        <v>9.8294150157299551</v>
      </c>
      <c r="P33" s="9"/>
    </row>
    <row r="34" spans="1:16">
      <c r="A34" s="12"/>
      <c r="B34" s="25">
        <v>334.2</v>
      </c>
      <c r="C34" s="20" t="s">
        <v>31</v>
      </c>
      <c r="D34" s="46">
        <v>20000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20000</v>
      </c>
      <c r="O34" s="47">
        <f t="shared" si="1"/>
        <v>0.42513391718391291</v>
      </c>
      <c r="P34" s="9"/>
    </row>
    <row r="35" spans="1:16">
      <c r="A35" s="12"/>
      <c r="B35" s="25">
        <v>334.41</v>
      </c>
      <c r="C35" s="20" t="s">
        <v>35</v>
      </c>
      <c r="D35" s="46">
        <v>0</v>
      </c>
      <c r="E35" s="46">
        <v>1307200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1307200</v>
      </c>
      <c r="O35" s="47">
        <f t="shared" si="1"/>
        <v>27.78675282714055</v>
      </c>
      <c r="P35" s="9"/>
    </row>
    <row r="36" spans="1:16">
      <c r="A36" s="12"/>
      <c r="B36" s="25">
        <v>334.49</v>
      </c>
      <c r="C36" s="20" t="s">
        <v>99</v>
      </c>
      <c r="D36" s="46">
        <v>0</v>
      </c>
      <c r="E36" s="46">
        <v>0</v>
      </c>
      <c r="F36" s="46">
        <v>0</v>
      </c>
      <c r="G36" s="46">
        <v>805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805</v>
      </c>
      <c r="O36" s="47">
        <f t="shared" si="1"/>
        <v>1.7111640166652495E-2</v>
      </c>
      <c r="P36" s="9"/>
    </row>
    <row r="37" spans="1:16">
      <c r="A37" s="12"/>
      <c r="B37" s="25">
        <v>334.69</v>
      </c>
      <c r="C37" s="20" t="s">
        <v>36</v>
      </c>
      <c r="D37" s="46">
        <v>0</v>
      </c>
      <c r="E37" s="46">
        <v>77055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77055</v>
      </c>
      <c r="O37" s="47">
        <f t="shared" ref="O37:O68" si="8">(N37/O$86)</f>
        <v>1.6379346994303206</v>
      </c>
      <c r="P37" s="9"/>
    </row>
    <row r="38" spans="1:16">
      <c r="A38" s="12"/>
      <c r="B38" s="25">
        <v>334.9</v>
      </c>
      <c r="C38" s="20" t="s">
        <v>37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394228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394228</v>
      </c>
      <c r="O38" s="47">
        <f t="shared" si="8"/>
        <v>8.3799846951789814</v>
      </c>
      <c r="P38" s="9"/>
    </row>
    <row r="39" spans="1:16">
      <c r="A39" s="12"/>
      <c r="B39" s="25">
        <v>335.12</v>
      </c>
      <c r="C39" s="20" t="s">
        <v>126</v>
      </c>
      <c r="D39" s="46">
        <v>1436662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1436662</v>
      </c>
      <c r="O39" s="47">
        <f t="shared" si="8"/>
        <v>30.538687186463736</v>
      </c>
      <c r="P39" s="9"/>
    </row>
    <row r="40" spans="1:16">
      <c r="A40" s="12"/>
      <c r="B40" s="25">
        <v>335.14</v>
      </c>
      <c r="C40" s="20" t="s">
        <v>127</v>
      </c>
      <c r="D40" s="46">
        <v>157686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157686</v>
      </c>
      <c r="O40" s="47">
        <f t="shared" si="8"/>
        <v>3.3518833432531245</v>
      </c>
      <c r="P40" s="9"/>
    </row>
    <row r="41" spans="1:16">
      <c r="A41" s="12"/>
      <c r="B41" s="25">
        <v>335.15</v>
      </c>
      <c r="C41" s="20" t="s">
        <v>128</v>
      </c>
      <c r="D41" s="46">
        <v>49593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49593</v>
      </c>
      <c r="O41" s="47">
        <f t="shared" si="8"/>
        <v>1.0541833177450897</v>
      </c>
      <c r="P41" s="9"/>
    </row>
    <row r="42" spans="1:16">
      <c r="A42" s="12"/>
      <c r="B42" s="25">
        <v>335.18</v>
      </c>
      <c r="C42" s="20" t="s">
        <v>129</v>
      </c>
      <c r="D42" s="46">
        <v>2841455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2841455</v>
      </c>
      <c r="O42" s="47">
        <f t="shared" si="8"/>
        <v>60.399944732590768</v>
      </c>
      <c r="P42" s="9"/>
    </row>
    <row r="43" spans="1:16">
      <c r="A43" s="12"/>
      <c r="B43" s="25">
        <v>335.49</v>
      </c>
      <c r="C43" s="20" t="s">
        <v>43</v>
      </c>
      <c r="D43" s="46">
        <v>23851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23851</v>
      </c>
      <c r="O43" s="47">
        <f t="shared" si="8"/>
        <v>0.50699345293767539</v>
      </c>
      <c r="P43" s="9"/>
    </row>
    <row r="44" spans="1:16">
      <c r="A44" s="12"/>
      <c r="B44" s="25">
        <v>337.2</v>
      </c>
      <c r="C44" s="20" t="s">
        <v>44</v>
      </c>
      <c r="D44" s="46">
        <v>256092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256092</v>
      </c>
      <c r="O44" s="47">
        <f t="shared" si="8"/>
        <v>5.443669755973132</v>
      </c>
      <c r="P44" s="9"/>
    </row>
    <row r="45" spans="1:16">
      <c r="A45" s="12"/>
      <c r="B45" s="25">
        <v>337.3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406151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406151</v>
      </c>
      <c r="O45" s="47">
        <f t="shared" si="8"/>
        <v>8.6334282799081716</v>
      </c>
      <c r="P45" s="9"/>
    </row>
    <row r="46" spans="1:16">
      <c r="A46" s="12"/>
      <c r="B46" s="25">
        <v>338</v>
      </c>
      <c r="C46" s="20" t="s">
        <v>46</v>
      </c>
      <c r="D46" s="46">
        <v>738705</v>
      </c>
      <c r="E46" s="46">
        <v>475387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1214092</v>
      </c>
      <c r="O46" s="47">
        <f t="shared" si="8"/>
        <v>25.80758438908256</v>
      </c>
      <c r="P46" s="9"/>
    </row>
    <row r="47" spans="1:16" ht="15.75">
      <c r="A47" s="29" t="s">
        <v>51</v>
      </c>
      <c r="B47" s="30"/>
      <c r="C47" s="31"/>
      <c r="D47" s="32">
        <f t="shared" ref="D47:M47" si="9">SUM(D48:D62)</f>
        <v>3070898</v>
      </c>
      <c r="E47" s="32">
        <f t="shared" si="9"/>
        <v>927863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47702859</v>
      </c>
      <c r="J47" s="32">
        <f t="shared" si="9"/>
        <v>13873501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65575121</v>
      </c>
      <c r="O47" s="45">
        <f t="shared" si="8"/>
        <v>1393.9104030269534</v>
      </c>
      <c r="P47" s="10"/>
    </row>
    <row r="48" spans="1:16">
      <c r="A48" s="12"/>
      <c r="B48" s="25">
        <v>341.2</v>
      </c>
      <c r="C48" s="20" t="s">
        <v>130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13873501</v>
      </c>
      <c r="K48" s="46">
        <v>0</v>
      </c>
      <c r="L48" s="46">
        <v>0</v>
      </c>
      <c r="M48" s="46">
        <v>0</v>
      </c>
      <c r="N48" s="46">
        <f t="shared" ref="N48:N62" si="10">SUM(D48:M48)</f>
        <v>13873501</v>
      </c>
      <c r="O48" s="47">
        <f t="shared" si="8"/>
        <v>294.90479125924668</v>
      </c>
      <c r="P48" s="9"/>
    </row>
    <row r="49" spans="1:16">
      <c r="A49" s="12"/>
      <c r="B49" s="25">
        <v>341.9</v>
      </c>
      <c r="C49" s="20" t="s">
        <v>131</v>
      </c>
      <c r="D49" s="46">
        <v>40262</v>
      </c>
      <c r="E49" s="46">
        <v>6062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46324</v>
      </c>
      <c r="O49" s="47">
        <f t="shared" si="8"/>
        <v>0.98469517898137915</v>
      </c>
      <c r="P49" s="9"/>
    </row>
    <row r="50" spans="1:16">
      <c r="A50" s="12"/>
      <c r="B50" s="25">
        <v>342.5</v>
      </c>
      <c r="C50" s="20" t="s">
        <v>57</v>
      </c>
      <c r="D50" s="46">
        <v>75910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75910</v>
      </c>
      <c r="O50" s="47">
        <f t="shared" si="8"/>
        <v>1.6135957826715415</v>
      </c>
      <c r="P50" s="9"/>
    </row>
    <row r="51" spans="1:16">
      <c r="A51" s="12"/>
      <c r="B51" s="25">
        <v>343.4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7686705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7686705</v>
      </c>
      <c r="O51" s="47">
        <f t="shared" si="8"/>
        <v>163.39395034435847</v>
      </c>
      <c r="P51" s="9"/>
    </row>
    <row r="52" spans="1:16">
      <c r="A52" s="12"/>
      <c r="B52" s="25">
        <v>343.6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35991385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35991385</v>
      </c>
      <c r="O52" s="47">
        <f t="shared" si="8"/>
        <v>765.05792449621629</v>
      </c>
      <c r="P52" s="9"/>
    </row>
    <row r="53" spans="1:16">
      <c r="A53" s="12"/>
      <c r="B53" s="25">
        <v>343.7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2613419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2613419</v>
      </c>
      <c r="O53" s="47">
        <f t="shared" si="8"/>
        <v>55.552652835643229</v>
      </c>
      <c r="P53" s="9"/>
    </row>
    <row r="54" spans="1:16">
      <c r="A54" s="12"/>
      <c r="B54" s="25">
        <v>343.8</v>
      </c>
      <c r="C54" s="20" t="s">
        <v>62</v>
      </c>
      <c r="D54" s="46">
        <v>0</v>
      </c>
      <c r="E54" s="46">
        <v>342716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342716</v>
      </c>
      <c r="O54" s="47">
        <f t="shared" si="8"/>
        <v>7.2850097780800951</v>
      </c>
      <c r="P54" s="9"/>
    </row>
    <row r="55" spans="1:16">
      <c r="A55" s="12"/>
      <c r="B55" s="25">
        <v>343.9</v>
      </c>
      <c r="C55" s="20" t="s">
        <v>103</v>
      </c>
      <c r="D55" s="46">
        <v>22919</v>
      </c>
      <c r="E55" s="46">
        <v>0</v>
      </c>
      <c r="F55" s="46">
        <v>0</v>
      </c>
      <c r="G55" s="46">
        <v>0</v>
      </c>
      <c r="H55" s="46">
        <v>0</v>
      </c>
      <c r="I55" s="46">
        <v>177664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200583</v>
      </c>
      <c r="O55" s="47">
        <f t="shared" si="8"/>
        <v>4.2637318255250403</v>
      </c>
      <c r="P55" s="9"/>
    </row>
    <row r="56" spans="1:16">
      <c r="A56" s="12"/>
      <c r="B56" s="25">
        <v>344.1</v>
      </c>
      <c r="C56" s="20" t="s">
        <v>145</v>
      </c>
      <c r="D56" s="46">
        <v>0</v>
      </c>
      <c r="E56" s="46">
        <v>566678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566678</v>
      </c>
      <c r="O56" s="47">
        <f t="shared" si="8"/>
        <v>12.04570189609727</v>
      </c>
      <c r="P56" s="9"/>
    </row>
    <row r="57" spans="1:16">
      <c r="A57" s="12"/>
      <c r="B57" s="25">
        <v>344.9</v>
      </c>
      <c r="C57" s="20" t="s">
        <v>132</v>
      </c>
      <c r="D57" s="46">
        <v>388107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388107</v>
      </c>
      <c r="O57" s="47">
        <f t="shared" si="8"/>
        <v>8.2498724598248447</v>
      </c>
      <c r="P57" s="9"/>
    </row>
    <row r="58" spans="1:16">
      <c r="A58" s="12"/>
      <c r="B58" s="25">
        <v>347.1</v>
      </c>
      <c r="C58" s="20" t="s">
        <v>63</v>
      </c>
      <c r="D58" s="46">
        <v>0</v>
      </c>
      <c r="E58" s="46">
        <v>12407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12407</v>
      </c>
      <c r="O58" s="47">
        <f t="shared" si="8"/>
        <v>0.26373182552504038</v>
      </c>
      <c r="P58" s="9"/>
    </row>
    <row r="59" spans="1:16">
      <c r="A59" s="12"/>
      <c r="B59" s="25">
        <v>347.2</v>
      </c>
      <c r="C59" s="20" t="s">
        <v>64</v>
      </c>
      <c r="D59" s="46">
        <v>262866</v>
      </c>
      <c r="E59" s="46">
        <v>0</v>
      </c>
      <c r="F59" s="46">
        <v>0</v>
      </c>
      <c r="G59" s="46">
        <v>0</v>
      </c>
      <c r="H59" s="46">
        <v>0</v>
      </c>
      <c r="I59" s="46">
        <v>866370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1129236</v>
      </c>
      <c r="O59" s="47">
        <f t="shared" si="8"/>
        <v>24.003826205254654</v>
      </c>
      <c r="P59" s="9"/>
    </row>
    <row r="60" spans="1:16">
      <c r="A60" s="12"/>
      <c r="B60" s="25">
        <v>347.4</v>
      </c>
      <c r="C60" s="20" t="s">
        <v>66</v>
      </c>
      <c r="D60" s="46">
        <v>12041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12041</v>
      </c>
      <c r="O60" s="47">
        <f t="shared" si="8"/>
        <v>0.2559518748405748</v>
      </c>
      <c r="P60" s="9"/>
    </row>
    <row r="61" spans="1:16">
      <c r="A61" s="12"/>
      <c r="B61" s="25">
        <v>347.5</v>
      </c>
      <c r="C61" s="20" t="s">
        <v>67</v>
      </c>
      <c r="D61" s="46">
        <v>61970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61970</v>
      </c>
      <c r="O61" s="47">
        <f t="shared" si="8"/>
        <v>1.3172774423943543</v>
      </c>
      <c r="P61" s="9"/>
    </row>
    <row r="62" spans="1:16">
      <c r="A62" s="12"/>
      <c r="B62" s="25">
        <v>349</v>
      </c>
      <c r="C62" s="20" t="s">
        <v>1</v>
      </c>
      <c r="D62" s="46">
        <v>2206823</v>
      </c>
      <c r="E62" s="46">
        <v>0</v>
      </c>
      <c r="F62" s="46">
        <v>0</v>
      </c>
      <c r="G62" s="46">
        <v>0</v>
      </c>
      <c r="H62" s="46">
        <v>0</v>
      </c>
      <c r="I62" s="46">
        <v>367316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2574139</v>
      </c>
      <c r="O62" s="47">
        <f t="shared" si="8"/>
        <v>54.71768982229402</v>
      </c>
      <c r="P62" s="9"/>
    </row>
    <row r="63" spans="1:16" ht="15.75">
      <c r="A63" s="29" t="s">
        <v>52</v>
      </c>
      <c r="B63" s="30"/>
      <c r="C63" s="31"/>
      <c r="D63" s="32">
        <f t="shared" ref="D63:M63" si="11">SUM(D64:D67)</f>
        <v>350158</v>
      </c>
      <c r="E63" s="32">
        <f t="shared" si="11"/>
        <v>79156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9" si="12">SUM(D63:M63)</f>
        <v>429314</v>
      </c>
      <c r="O63" s="45">
        <f t="shared" si="8"/>
        <v>9.125797126094719</v>
      </c>
      <c r="P63" s="10"/>
    </row>
    <row r="64" spans="1:16">
      <c r="A64" s="13"/>
      <c r="B64" s="39">
        <v>351.5</v>
      </c>
      <c r="C64" s="21" t="s">
        <v>70</v>
      </c>
      <c r="D64" s="46">
        <v>12439</v>
      </c>
      <c r="E64" s="46">
        <v>16996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29435</v>
      </c>
      <c r="O64" s="47">
        <f t="shared" si="8"/>
        <v>0.62569084261542385</v>
      </c>
      <c r="P64" s="9"/>
    </row>
    <row r="65" spans="1:16">
      <c r="A65" s="13"/>
      <c r="B65" s="39">
        <v>352</v>
      </c>
      <c r="C65" s="21" t="s">
        <v>71</v>
      </c>
      <c r="D65" s="46">
        <v>0</v>
      </c>
      <c r="E65" s="46">
        <v>9798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9798</v>
      </c>
      <c r="O65" s="47">
        <f t="shared" si="8"/>
        <v>0.20827310602839894</v>
      </c>
      <c r="P65" s="9"/>
    </row>
    <row r="66" spans="1:16">
      <c r="A66" s="13"/>
      <c r="B66" s="39">
        <v>354</v>
      </c>
      <c r="C66" s="21" t="s">
        <v>72</v>
      </c>
      <c r="D66" s="46">
        <v>337719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337719</v>
      </c>
      <c r="O66" s="47">
        <f t="shared" si="8"/>
        <v>7.1787900688716944</v>
      </c>
      <c r="P66" s="9"/>
    </row>
    <row r="67" spans="1:16">
      <c r="A67" s="13"/>
      <c r="B67" s="39">
        <v>358.2</v>
      </c>
      <c r="C67" s="21" t="s">
        <v>133</v>
      </c>
      <c r="D67" s="46">
        <v>0</v>
      </c>
      <c r="E67" s="46">
        <v>52362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52362</v>
      </c>
      <c r="O67" s="47">
        <f t="shared" si="8"/>
        <v>1.1130431085792025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SUM(D69:D77)</f>
        <v>1295361</v>
      </c>
      <c r="E68" s="32">
        <f t="shared" si="13"/>
        <v>1140516</v>
      </c>
      <c r="F68" s="32">
        <f t="shared" si="13"/>
        <v>0</v>
      </c>
      <c r="G68" s="32">
        <f t="shared" si="13"/>
        <v>229560</v>
      </c>
      <c r="H68" s="32">
        <f t="shared" si="13"/>
        <v>0</v>
      </c>
      <c r="I68" s="32">
        <f t="shared" si="13"/>
        <v>4535636</v>
      </c>
      <c r="J68" s="32">
        <f t="shared" si="13"/>
        <v>337186</v>
      </c>
      <c r="K68" s="32">
        <f t="shared" si="13"/>
        <v>13788186</v>
      </c>
      <c r="L68" s="32">
        <f t="shared" si="13"/>
        <v>0</v>
      </c>
      <c r="M68" s="32">
        <f t="shared" si="13"/>
        <v>0</v>
      </c>
      <c r="N68" s="32">
        <f t="shared" si="12"/>
        <v>21326445</v>
      </c>
      <c r="O68" s="45">
        <f t="shared" si="8"/>
        <v>453.32975512286373</v>
      </c>
      <c r="P68" s="10"/>
    </row>
    <row r="69" spans="1:16">
      <c r="A69" s="12"/>
      <c r="B69" s="25">
        <v>361.1</v>
      </c>
      <c r="C69" s="20" t="s">
        <v>73</v>
      </c>
      <c r="D69" s="46">
        <v>163977</v>
      </c>
      <c r="E69" s="46">
        <v>76136</v>
      </c>
      <c r="F69" s="46">
        <v>0</v>
      </c>
      <c r="G69" s="46">
        <v>208060</v>
      </c>
      <c r="H69" s="46">
        <v>0</v>
      </c>
      <c r="I69" s="46">
        <v>840264</v>
      </c>
      <c r="J69" s="46">
        <v>55658</v>
      </c>
      <c r="K69" s="46">
        <v>3602904</v>
      </c>
      <c r="L69" s="46">
        <v>0</v>
      </c>
      <c r="M69" s="46">
        <v>0</v>
      </c>
      <c r="N69" s="46">
        <f t="shared" si="12"/>
        <v>4946999</v>
      </c>
      <c r="O69" s="47">
        <f t="shared" ref="O69:O84" si="14">(N69/O$86)</f>
        <v>105.15685315874501</v>
      </c>
      <c r="P69" s="9"/>
    </row>
    <row r="70" spans="1:16">
      <c r="A70" s="12"/>
      <c r="B70" s="25">
        <v>361.3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3671519</v>
      </c>
      <c r="L70" s="46">
        <v>0</v>
      </c>
      <c r="M70" s="46">
        <v>0</v>
      </c>
      <c r="N70" s="46">
        <f t="shared" ref="N70:N77" si="15">SUM(D70:M70)</f>
        <v>3671519</v>
      </c>
      <c r="O70" s="47">
        <f t="shared" si="14"/>
        <v>78.044362724258136</v>
      </c>
      <c r="P70" s="9"/>
    </row>
    <row r="71" spans="1:16">
      <c r="A71" s="12"/>
      <c r="B71" s="25">
        <v>362</v>
      </c>
      <c r="C71" s="20" t="s">
        <v>75</v>
      </c>
      <c r="D71" s="46">
        <v>191668</v>
      </c>
      <c r="E71" s="46">
        <v>964597</v>
      </c>
      <c r="F71" s="46">
        <v>0</v>
      </c>
      <c r="G71" s="46">
        <v>0</v>
      </c>
      <c r="H71" s="46">
        <v>0</v>
      </c>
      <c r="I71" s="46">
        <v>139327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1295592</v>
      </c>
      <c r="O71" s="47">
        <f t="shared" si="14"/>
        <v>27.540005101607004</v>
      </c>
      <c r="P71" s="9"/>
    </row>
    <row r="72" spans="1:16">
      <c r="A72" s="12"/>
      <c r="B72" s="25">
        <v>364</v>
      </c>
      <c r="C72" s="20" t="s">
        <v>134</v>
      </c>
      <c r="D72" s="46">
        <v>39648</v>
      </c>
      <c r="E72" s="46">
        <v>4100</v>
      </c>
      <c r="F72" s="46">
        <v>0</v>
      </c>
      <c r="G72" s="46">
        <v>0</v>
      </c>
      <c r="H72" s="46">
        <v>0</v>
      </c>
      <c r="I72" s="46">
        <v>3223042</v>
      </c>
      <c r="J72" s="46">
        <v>5111</v>
      </c>
      <c r="K72" s="46">
        <v>0</v>
      </c>
      <c r="L72" s="46">
        <v>0</v>
      </c>
      <c r="M72" s="46">
        <v>0</v>
      </c>
      <c r="N72" s="46">
        <f t="shared" si="15"/>
        <v>3271901</v>
      </c>
      <c r="O72" s="47">
        <f t="shared" si="14"/>
        <v>69.549804438398098</v>
      </c>
      <c r="P72" s="9"/>
    </row>
    <row r="73" spans="1:16">
      <c r="A73" s="12"/>
      <c r="B73" s="25">
        <v>365</v>
      </c>
      <c r="C73" s="20" t="s">
        <v>135</v>
      </c>
      <c r="D73" s="46">
        <v>375</v>
      </c>
      <c r="E73" s="46">
        <v>0</v>
      </c>
      <c r="F73" s="46">
        <v>0</v>
      </c>
      <c r="G73" s="46">
        <v>0</v>
      </c>
      <c r="H73" s="46">
        <v>0</v>
      </c>
      <c r="I73" s="46">
        <v>2064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2439</v>
      </c>
      <c r="O73" s="47">
        <f t="shared" si="14"/>
        <v>5.184508120057818E-2</v>
      </c>
      <c r="P73" s="9"/>
    </row>
    <row r="74" spans="1:16">
      <c r="A74" s="12"/>
      <c r="B74" s="25">
        <v>366</v>
      </c>
      <c r="C74" s="20" t="s">
        <v>77</v>
      </c>
      <c r="D74" s="46">
        <v>22495</v>
      </c>
      <c r="E74" s="46">
        <v>346</v>
      </c>
      <c r="F74" s="46">
        <v>0</v>
      </c>
      <c r="G74" s="46">
        <v>21500</v>
      </c>
      <c r="H74" s="46">
        <v>0</v>
      </c>
      <c r="I74" s="46">
        <v>4509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48850</v>
      </c>
      <c r="O74" s="47">
        <f t="shared" si="14"/>
        <v>1.0383895927217073</v>
      </c>
      <c r="P74" s="9"/>
    </row>
    <row r="75" spans="1:16">
      <c r="A75" s="12"/>
      <c r="B75" s="25">
        <v>367</v>
      </c>
      <c r="C75" s="20" t="s">
        <v>97</v>
      </c>
      <c r="D75" s="46">
        <v>2065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2065</v>
      </c>
      <c r="O75" s="47">
        <f t="shared" si="14"/>
        <v>4.3895076949239012E-2</v>
      </c>
      <c r="P75" s="9"/>
    </row>
    <row r="76" spans="1:16">
      <c r="A76" s="12"/>
      <c r="B76" s="25">
        <v>368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6494617</v>
      </c>
      <c r="L76" s="46">
        <v>0</v>
      </c>
      <c r="M76" s="46">
        <v>0</v>
      </c>
      <c r="N76" s="46">
        <f t="shared" si="15"/>
        <v>6494617</v>
      </c>
      <c r="O76" s="47">
        <f t="shared" si="14"/>
        <v>138.05409829096166</v>
      </c>
      <c r="P76" s="9"/>
    </row>
    <row r="77" spans="1:16">
      <c r="A77" s="12"/>
      <c r="B77" s="25">
        <v>369.9</v>
      </c>
      <c r="C77" s="20" t="s">
        <v>79</v>
      </c>
      <c r="D77" s="46">
        <v>875133</v>
      </c>
      <c r="E77" s="46">
        <v>95337</v>
      </c>
      <c r="F77" s="46">
        <v>0</v>
      </c>
      <c r="G77" s="46">
        <v>0</v>
      </c>
      <c r="H77" s="46">
        <v>0</v>
      </c>
      <c r="I77" s="46">
        <v>326430</v>
      </c>
      <c r="J77" s="46">
        <v>276417</v>
      </c>
      <c r="K77" s="46">
        <v>19146</v>
      </c>
      <c r="L77" s="46">
        <v>0</v>
      </c>
      <c r="M77" s="46">
        <v>0</v>
      </c>
      <c r="N77" s="46">
        <f t="shared" si="15"/>
        <v>1592463</v>
      </c>
      <c r="O77" s="47">
        <f t="shared" si="14"/>
        <v>33.850501658022274</v>
      </c>
      <c r="P77" s="9"/>
    </row>
    <row r="78" spans="1:16" ht="15.75">
      <c r="A78" s="29" t="s">
        <v>53</v>
      </c>
      <c r="B78" s="30"/>
      <c r="C78" s="31"/>
      <c r="D78" s="32">
        <f t="shared" ref="D78:M78" si="16">SUM(D79:D83)</f>
        <v>10118174</v>
      </c>
      <c r="E78" s="32">
        <f t="shared" si="16"/>
        <v>2844336</v>
      </c>
      <c r="F78" s="32">
        <f t="shared" si="16"/>
        <v>4519142</v>
      </c>
      <c r="G78" s="32">
        <f t="shared" si="16"/>
        <v>12672704</v>
      </c>
      <c r="H78" s="32">
        <f t="shared" si="16"/>
        <v>0</v>
      </c>
      <c r="I78" s="32">
        <f t="shared" si="16"/>
        <v>7406969</v>
      </c>
      <c r="J78" s="32">
        <f t="shared" si="16"/>
        <v>415128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4" si="17">SUM(D78:M78)</f>
        <v>37976453</v>
      </c>
      <c r="O78" s="45">
        <f t="shared" si="14"/>
        <v>807.25391123203804</v>
      </c>
      <c r="P78" s="9"/>
    </row>
    <row r="79" spans="1:16">
      <c r="A79" s="12"/>
      <c r="B79" s="25">
        <v>381</v>
      </c>
      <c r="C79" s="20" t="s">
        <v>80</v>
      </c>
      <c r="D79" s="46">
        <v>10118174</v>
      </c>
      <c r="E79" s="46">
        <v>2844336</v>
      </c>
      <c r="F79" s="46">
        <v>4519142</v>
      </c>
      <c r="G79" s="46">
        <v>12672704</v>
      </c>
      <c r="H79" s="46">
        <v>0</v>
      </c>
      <c r="I79" s="46">
        <v>470587</v>
      </c>
      <c r="J79" s="46">
        <v>386200</v>
      </c>
      <c r="K79" s="46">
        <v>0</v>
      </c>
      <c r="L79" s="46">
        <v>0</v>
      </c>
      <c r="M79" s="46">
        <v>0</v>
      </c>
      <c r="N79" s="46">
        <f t="shared" si="17"/>
        <v>31011143</v>
      </c>
      <c r="O79" s="47">
        <f t="shared" si="14"/>
        <v>659.19443499702402</v>
      </c>
      <c r="P79" s="9"/>
    </row>
    <row r="80" spans="1:16">
      <c r="A80" s="12"/>
      <c r="B80" s="25">
        <v>389.2</v>
      </c>
      <c r="C80" s="20" t="s">
        <v>158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194608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194608</v>
      </c>
      <c r="O80" s="47">
        <f t="shared" si="14"/>
        <v>4.1367230677663462</v>
      </c>
      <c r="P80" s="9"/>
    </row>
    <row r="81" spans="1:119">
      <c r="A81" s="12"/>
      <c r="B81" s="25">
        <v>389.4</v>
      </c>
      <c r="C81" s="20" t="s">
        <v>140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347428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347428</v>
      </c>
      <c r="O81" s="47">
        <f t="shared" si="14"/>
        <v>7.3851713289686254</v>
      </c>
      <c r="P81" s="9"/>
    </row>
    <row r="82" spans="1:119">
      <c r="A82" s="12"/>
      <c r="B82" s="25">
        <v>389.8</v>
      </c>
      <c r="C82" s="20" t="s">
        <v>136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6394346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6394346</v>
      </c>
      <c r="O82" s="47">
        <f t="shared" si="14"/>
        <v>135.92266814046425</v>
      </c>
      <c r="P82" s="9"/>
    </row>
    <row r="83" spans="1:119" ht="15.75" thickBot="1">
      <c r="A83" s="12"/>
      <c r="B83" s="25">
        <v>389.9</v>
      </c>
      <c r="C83" s="20" t="s">
        <v>137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28928</v>
      </c>
      <c r="K83" s="46">
        <v>0</v>
      </c>
      <c r="L83" s="46">
        <v>0</v>
      </c>
      <c r="M83" s="46">
        <v>0</v>
      </c>
      <c r="N83" s="46">
        <f t="shared" si="17"/>
        <v>28928</v>
      </c>
      <c r="O83" s="47">
        <f t="shared" si="14"/>
        <v>0.61491369781481164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8">SUM(D5,D16,D27,D47,D63,D68,D78)</f>
        <v>49779319</v>
      </c>
      <c r="E84" s="15">
        <f t="shared" si="18"/>
        <v>15609404</v>
      </c>
      <c r="F84" s="15">
        <f t="shared" si="18"/>
        <v>4519142</v>
      </c>
      <c r="G84" s="15">
        <f t="shared" si="18"/>
        <v>12903069</v>
      </c>
      <c r="H84" s="15">
        <f t="shared" si="18"/>
        <v>0</v>
      </c>
      <c r="I84" s="15">
        <f t="shared" si="18"/>
        <v>60674316</v>
      </c>
      <c r="J84" s="15">
        <f t="shared" si="18"/>
        <v>14759508</v>
      </c>
      <c r="K84" s="15">
        <f t="shared" si="18"/>
        <v>13788186</v>
      </c>
      <c r="L84" s="15">
        <f t="shared" si="18"/>
        <v>0</v>
      </c>
      <c r="M84" s="15">
        <f t="shared" si="18"/>
        <v>0</v>
      </c>
      <c r="N84" s="15">
        <f t="shared" si="17"/>
        <v>172032944</v>
      </c>
      <c r="O84" s="38">
        <f t="shared" si="14"/>
        <v>3656.8519683700365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18" t="s">
        <v>159</v>
      </c>
      <c r="M86" s="118"/>
      <c r="N86" s="118"/>
      <c r="O86" s="43">
        <v>47044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110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24293396</v>
      </c>
      <c r="E5" s="27">
        <f t="shared" si="0"/>
        <v>2286881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26580277</v>
      </c>
      <c r="O5" s="33">
        <f t="shared" ref="O5:O36" si="1">(N5/O$83)</f>
        <v>593.11116813566889</v>
      </c>
      <c r="P5" s="6"/>
    </row>
    <row r="6" spans="1:133">
      <c r="A6" s="12"/>
      <c r="B6" s="25">
        <v>311</v>
      </c>
      <c r="C6" s="20" t="s">
        <v>3</v>
      </c>
      <c r="D6" s="46">
        <v>14533669</v>
      </c>
      <c r="E6" s="46">
        <v>2286881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16820550</v>
      </c>
      <c r="O6" s="47">
        <f t="shared" si="1"/>
        <v>375.33303581390157</v>
      </c>
      <c r="P6" s="9"/>
    </row>
    <row r="7" spans="1:133">
      <c r="A7" s="12"/>
      <c r="B7" s="25">
        <v>312.3</v>
      </c>
      <c r="C7" s="20" t="s">
        <v>12</v>
      </c>
      <c r="D7" s="46">
        <v>201911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201911</v>
      </c>
      <c r="O7" s="47">
        <f t="shared" si="1"/>
        <v>4.5054334486221128</v>
      </c>
      <c r="P7" s="9"/>
    </row>
    <row r="8" spans="1:133">
      <c r="A8" s="12"/>
      <c r="B8" s="25">
        <v>312.41000000000003</v>
      </c>
      <c r="C8" s="20" t="s">
        <v>14</v>
      </c>
      <c r="D8" s="46">
        <v>1827589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1827589</v>
      </c>
      <c r="O8" s="47">
        <f t="shared" si="1"/>
        <v>40.780743054780764</v>
      </c>
      <c r="P8" s="9"/>
    </row>
    <row r="9" spans="1:133">
      <c r="A9" s="12"/>
      <c r="B9" s="25">
        <v>312.51</v>
      </c>
      <c r="C9" s="20" t="s">
        <v>116</v>
      </c>
      <c r="D9" s="46">
        <v>343132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343132</v>
      </c>
      <c r="O9" s="47">
        <f t="shared" si="1"/>
        <v>7.6566328238313064</v>
      </c>
      <c r="P9" s="9"/>
    </row>
    <row r="10" spans="1:133">
      <c r="A10" s="12"/>
      <c r="B10" s="25">
        <v>312.52</v>
      </c>
      <c r="C10" s="20" t="s">
        <v>123</v>
      </c>
      <c r="D10" s="46">
        <v>437823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437823</v>
      </c>
      <c r="O10" s="47">
        <f t="shared" si="1"/>
        <v>9.769563762133215</v>
      </c>
      <c r="P10" s="9"/>
    </row>
    <row r="11" spans="1:133">
      <c r="A11" s="12"/>
      <c r="B11" s="25">
        <v>314.10000000000002</v>
      </c>
      <c r="C11" s="20" t="s">
        <v>15</v>
      </c>
      <c r="D11" s="46">
        <v>3977453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3977453</v>
      </c>
      <c r="O11" s="47">
        <f t="shared" si="1"/>
        <v>88.752716724311057</v>
      </c>
      <c r="P11" s="9"/>
    </row>
    <row r="12" spans="1:133">
      <c r="A12" s="12"/>
      <c r="B12" s="25">
        <v>314.3</v>
      </c>
      <c r="C12" s="20" t="s">
        <v>16</v>
      </c>
      <c r="D12" s="46">
        <v>893475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893475</v>
      </c>
      <c r="O12" s="47">
        <f t="shared" si="1"/>
        <v>19.936963070400534</v>
      </c>
      <c r="P12" s="9"/>
    </row>
    <row r="13" spans="1:133">
      <c r="A13" s="12"/>
      <c r="B13" s="25">
        <v>314.89999999999998</v>
      </c>
      <c r="C13" s="20" t="s">
        <v>93</v>
      </c>
      <c r="D13" s="46">
        <v>115290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115290</v>
      </c>
      <c r="O13" s="47">
        <f t="shared" si="1"/>
        <v>2.5725761463795602</v>
      </c>
      <c r="P13" s="9"/>
    </row>
    <row r="14" spans="1:133">
      <c r="A14" s="12"/>
      <c r="B14" s="25">
        <v>315</v>
      </c>
      <c r="C14" s="20" t="s">
        <v>124</v>
      </c>
      <c r="D14" s="46">
        <v>1802979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1802979</v>
      </c>
      <c r="O14" s="47">
        <f t="shared" si="1"/>
        <v>40.231596563650562</v>
      </c>
      <c r="P14" s="9"/>
    </row>
    <row r="15" spans="1:133">
      <c r="A15" s="12"/>
      <c r="B15" s="25">
        <v>316</v>
      </c>
      <c r="C15" s="20" t="s">
        <v>125</v>
      </c>
      <c r="D15" s="46">
        <v>160075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160075</v>
      </c>
      <c r="O15" s="47">
        <f t="shared" si="1"/>
        <v>3.57190672765815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SUM(D17:D27)</f>
        <v>3576625</v>
      </c>
      <c r="E16" s="32">
        <f t="shared" si="3"/>
        <v>4450305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8026930</v>
      </c>
      <c r="O16" s="45">
        <f t="shared" si="1"/>
        <v>179.11257391498381</v>
      </c>
      <c r="P16" s="10"/>
    </row>
    <row r="17" spans="1:16">
      <c r="A17" s="12"/>
      <c r="B17" s="25">
        <v>322</v>
      </c>
      <c r="C17" s="20" t="s">
        <v>0</v>
      </c>
      <c r="D17" s="46">
        <v>65692</v>
      </c>
      <c r="E17" s="46">
        <v>2474414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2540106</v>
      </c>
      <c r="O17" s="47">
        <f t="shared" si="1"/>
        <v>56.679817025549482</v>
      </c>
      <c r="P17" s="9"/>
    </row>
    <row r="18" spans="1:16">
      <c r="A18" s="12"/>
      <c r="B18" s="25">
        <v>323.10000000000002</v>
      </c>
      <c r="C18" s="20" t="s">
        <v>21</v>
      </c>
      <c r="D18" s="46">
        <v>3419742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3419742</v>
      </c>
      <c r="O18" s="47">
        <f t="shared" si="1"/>
        <v>76.307977239763474</v>
      </c>
      <c r="P18" s="9"/>
    </row>
    <row r="19" spans="1:16">
      <c r="A19" s="12"/>
      <c r="B19" s="25">
        <v>323.39999999999998</v>
      </c>
      <c r="C19" s="20" t="s">
        <v>22</v>
      </c>
      <c r="D19" s="46">
        <v>88518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88518</v>
      </c>
      <c r="O19" s="47">
        <f t="shared" si="1"/>
        <v>1.9751868793930603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679851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679851</v>
      </c>
      <c r="O20" s="47">
        <f t="shared" si="1"/>
        <v>15.170166238982484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71408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71408</v>
      </c>
      <c r="O21" s="47">
        <f t="shared" si="1"/>
        <v>1.593395068615419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233010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233010</v>
      </c>
      <c r="O22" s="47">
        <f t="shared" si="1"/>
        <v>5.1993752091933505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45168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45168</v>
      </c>
      <c r="O23" s="47">
        <f t="shared" si="1"/>
        <v>1.0078768269552605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906791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906791</v>
      </c>
      <c r="O24" s="47">
        <f t="shared" si="1"/>
        <v>20.234095726877161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20183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20183</v>
      </c>
      <c r="O25" s="47">
        <f t="shared" si="1"/>
        <v>0.45036260180743054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19480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19480</v>
      </c>
      <c r="O26" s="47">
        <f t="shared" si="1"/>
        <v>0.43467588976905053</v>
      </c>
      <c r="P26" s="9"/>
    </row>
    <row r="27" spans="1:16">
      <c r="A27" s="12"/>
      <c r="B27" s="25">
        <v>367</v>
      </c>
      <c r="C27" s="20" t="s">
        <v>97</v>
      </c>
      <c r="D27" s="46">
        <v>2673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2673</v>
      </c>
      <c r="O27" s="47">
        <f t="shared" si="1"/>
        <v>5.964520807765257E-2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SUM(D29:D46)</f>
        <v>5670953</v>
      </c>
      <c r="E28" s="32">
        <f t="shared" si="6"/>
        <v>3562067</v>
      </c>
      <c r="F28" s="32">
        <f t="shared" si="6"/>
        <v>0</v>
      </c>
      <c r="G28" s="32">
        <f t="shared" si="6"/>
        <v>108886</v>
      </c>
      <c r="H28" s="32">
        <f t="shared" si="6"/>
        <v>0</v>
      </c>
      <c r="I28" s="32">
        <f t="shared" si="6"/>
        <v>536271</v>
      </c>
      <c r="J28" s="32">
        <f t="shared" si="6"/>
        <v>175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9878352</v>
      </c>
      <c r="O28" s="45">
        <f t="shared" si="1"/>
        <v>220.42512551601027</v>
      </c>
      <c r="P28" s="10"/>
    </row>
    <row r="29" spans="1:16">
      <c r="A29" s="12"/>
      <c r="B29" s="25">
        <v>331.2</v>
      </c>
      <c r="C29" s="20" t="s">
        <v>29</v>
      </c>
      <c r="D29" s="46">
        <v>28710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28710</v>
      </c>
      <c r="O29" s="47">
        <f t="shared" si="1"/>
        <v>0.64063371638960165</v>
      </c>
      <c r="P29" s="9"/>
    </row>
    <row r="30" spans="1:16">
      <c r="A30" s="12"/>
      <c r="B30" s="25">
        <v>331.41</v>
      </c>
      <c r="C30" s="20" t="s">
        <v>98</v>
      </c>
      <c r="D30" s="46">
        <v>0</v>
      </c>
      <c r="E30" s="46">
        <v>2247150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2247150</v>
      </c>
      <c r="O30" s="47">
        <f t="shared" si="1"/>
        <v>50.142809327234183</v>
      </c>
      <c r="P30" s="9"/>
    </row>
    <row r="31" spans="1:16">
      <c r="A31" s="12"/>
      <c r="B31" s="25">
        <v>331.62</v>
      </c>
      <c r="C31" s="20" t="s">
        <v>33</v>
      </c>
      <c r="D31" s="46">
        <v>0</v>
      </c>
      <c r="E31" s="46">
        <v>598565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598565</v>
      </c>
      <c r="O31" s="47">
        <f t="shared" si="1"/>
        <v>13.356353899364052</v>
      </c>
      <c r="P31" s="9"/>
    </row>
    <row r="32" spans="1:16">
      <c r="A32" s="12"/>
      <c r="B32" s="25">
        <v>331.9</v>
      </c>
      <c r="C32" s="20" t="s">
        <v>153</v>
      </c>
      <c r="D32" s="46">
        <v>13733</v>
      </c>
      <c r="E32" s="46">
        <v>0</v>
      </c>
      <c r="F32" s="46">
        <v>0</v>
      </c>
      <c r="G32" s="46">
        <v>0</v>
      </c>
      <c r="H32" s="46">
        <v>0</v>
      </c>
      <c r="I32" s="46">
        <v>445884</v>
      </c>
      <c r="J32" s="46">
        <v>175</v>
      </c>
      <c r="K32" s="46">
        <v>0</v>
      </c>
      <c r="L32" s="46">
        <v>0</v>
      </c>
      <c r="M32" s="46">
        <v>0</v>
      </c>
      <c r="N32" s="46">
        <f t="shared" si="5"/>
        <v>459792</v>
      </c>
      <c r="O32" s="47">
        <f t="shared" si="1"/>
        <v>10.259779091821935</v>
      </c>
      <c r="P32" s="9"/>
    </row>
    <row r="33" spans="1:16">
      <c r="A33" s="12"/>
      <c r="B33" s="25">
        <v>334.2</v>
      </c>
      <c r="C33" s="20" t="s">
        <v>31</v>
      </c>
      <c r="D33" s="46">
        <v>55425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55425</v>
      </c>
      <c r="O33" s="47">
        <f t="shared" si="1"/>
        <v>1.2367510878054222</v>
      </c>
      <c r="P33" s="9"/>
    </row>
    <row r="34" spans="1:16">
      <c r="A34" s="12"/>
      <c r="B34" s="25">
        <v>334.31</v>
      </c>
      <c r="C34" s="20" t="s">
        <v>154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14750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14750</v>
      </c>
      <c r="O34" s="47">
        <f t="shared" si="1"/>
        <v>0.32913087136003571</v>
      </c>
      <c r="P34" s="9"/>
    </row>
    <row r="35" spans="1:16">
      <c r="A35" s="12"/>
      <c r="B35" s="25">
        <v>334.41</v>
      </c>
      <c r="C35" s="20" t="s">
        <v>35</v>
      </c>
      <c r="D35" s="46">
        <v>0</v>
      </c>
      <c r="E35" s="46">
        <v>246167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7">SUM(D35:M35)</f>
        <v>246167</v>
      </c>
      <c r="O35" s="47">
        <f t="shared" si="1"/>
        <v>5.4929599464465024</v>
      </c>
      <c r="P35" s="9"/>
    </row>
    <row r="36" spans="1:16">
      <c r="A36" s="12"/>
      <c r="B36" s="25">
        <v>334.49</v>
      </c>
      <c r="C36" s="20" t="s">
        <v>99</v>
      </c>
      <c r="D36" s="46">
        <v>0</v>
      </c>
      <c r="E36" s="46">
        <v>0</v>
      </c>
      <c r="F36" s="46">
        <v>0</v>
      </c>
      <c r="G36" s="46">
        <v>108886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108886</v>
      </c>
      <c r="O36" s="47">
        <f t="shared" si="1"/>
        <v>2.4296775633158543</v>
      </c>
      <c r="P36" s="9"/>
    </row>
    <row r="37" spans="1:16">
      <c r="A37" s="12"/>
      <c r="B37" s="25">
        <v>334.69</v>
      </c>
      <c r="C37" s="20" t="s">
        <v>36</v>
      </c>
      <c r="D37" s="46">
        <v>0</v>
      </c>
      <c r="E37" s="46">
        <v>59314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59314</v>
      </c>
      <c r="O37" s="47">
        <f t="shared" ref="O37:O68" si="8">(N37/O$83)</f>
        <v>1.3235300680575701</v>
      </c>
      <c r="P37" s="9"/>
    </row>
    <row r="38" spans="1:16">
      <c r="A38" s="12"/>
      <c r="B38" s="25">
        <v>334.9</v>
      </c>
      <c r="C38" s="20" t="s">
        <v>37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75637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75637</v>
      </c>
      <c r="O38" s="47">
        <f t="shared" si="8"/>
        <v>1.6877607943768826</v>
      </c>
      <c r="P38" s="9"/>
    </row>
    <row r="39" spans="1:16">
      <c r="A39" s="12"/>
      <c r="B39" s="25">
        <v>335.12</v>
      </c>
      <c r="C39" s="20" t="s">
        <v>126</v>
      </c>
      <c r="D39" s="46">
        <v>1522444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1522444</v>
      </c>
      <c r="O39" s="47">
        <f t="shared" si="8"/>
        <v>33.971750529956488</v>
      </c>
      <c r="P39" s="9"/>
    </row>
    <row r="40" spans="1:16">
      <c r="A40" s="12"/>
      <c r="B40" s="25">
        <v>335.14</v>
      </c>
      <c r="C40" s="20" t="s">
        <v>127</v>
      </c>
      <c r="D40" s="46">
        <v>146369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146369</v>
      </c>
      <c r="O40" s="47">
        <f t="shared" si="8"/>
        <v>3.2660716278031909</v>
      </c>
      <c r="P40" s="9"/>
    </row>
    <row r="41" spans="1:16">
      <c r="A41" s="12"/>
      <c r="B41" s="25">
        <v>335.15</v>
      </c>
      <c r="C41" s="20" t="s">
        <v>128</v>
      </c>
      <c r="D41" s="46">
        <v>37816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37816</v>
      </c>
      <c r="O41" s="47">
        <f t="shared" si="8"/>
        <v>0.84382461229499051</v>
      </c>
      <c r="P41" s="9"/>
    </row>
    <row r="42" spans="1:16">
      <c r="A42" s="12"/>
      <c r="B42" s="25">
        <v>335.18</v>
      </c>
      <c r="C42" s="20" t="s">
        <v>129</v>
      </c>
      <c r="D42" s="46">
        <v>2779282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2779282</v>
      </c>
      <c r="O42" s="47">
        <f t="shared" si="8"/>
        <v>62.016780095950018</v>
      </c>
      <c r="P42" s="9"/>
    </row>
    <row r="43" spans="1:16">
      <c r="A43" s="12"/>
      <c r="B43" s="25">
        <v>335.29</v>
      </c>
      <c r="C43" s="20" t="s">
        <v>42</v>
      </c>
      <c r="D43" s="46">
        <v>10807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10807</v>
      </c>
      <c r="O43" s="47">
        <f t="shared" si="8"/>
        <v>0.24114693740934956</v>
      </c>
      <c r="P43" s="9"/>
    </row>
    <row r="44" spans="1:16">
      <c r="A44" s="12"/>
      <c r="B44" s="25">
        <v>335.49</v>
      </c>
      <c r="C44" s="20" t="s">
        <v>43</v>
      </c>
      <c r="D44" s="46">
        <v>22913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22913</v>
      </c>
      <c r="O44" s="47">
        <f t="shared" si="8"/>
        <v>0.51127970545576262</v>
      </c>
      <c r="P44" s="9"/>
    </row>
    <row r="45" spans="1:16">
      <c r="A45" s="12"/>
      <c r="B45" s="25">
        <v>337.2</v>
      </c>
      <c r="C45" s="20" t="s">
        <v>44</v>
      </c>
      <c r="D45" s="46">
        <v>317077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317077</v>
      </c>
      <c r="O45" s="47">
        <f t="shared" si="8"/>
        <v>7.0752426642865114</v>
      </c>
      <c r="P45" s="9"/>
    </row>
    <row r="46" spans="1:16">
      <c r="A46" s="12"/>
      <c r="B46" s="25">
        <v>338</v>
      </c>
      <c r="C46" s="20" t="s">
        <v>46</v>
      </c>
      <c r="D46" s="46">
        <v>736377</v>
      </c>
      <c r="E46" s="46">
        <v>410871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1147248</v>
      </c>
      <c r="O46" s="47">
        <f t="shared" si="8"/>
        <v>25.599642976681913</v>
      </c>
      <c r="P46" s="9"/>
    </row>
    <row r="47" spans="1:16" ht="15.75">
      <c r="A47" s="29" t="s">
        <v>51</v>
      </c>
      <c r="B47" s="30"/>
      <c r="C47" s="31"/>
      <c r="D47" s="32">
        <f t="shared" ref="D47:M47" si="9">SUM(D48:D62)</f>
        <v>2972239</v>
      </c>
      <c r="E47" s="32">
        <f t="shared" si="9"/>
        <v>961864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44369986</v>
      </c>
      <c r="J47" s="32">
        <f t="shared" si="9"/>
        <v>12950229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61254318</v>
      </c>
      <c r="O47" s="45">
        <f t="shared" si="8"/>
        <v>1366.8262412138793</v>
      </c>
      <c r="P47" s="10"/>
    </row>
    <row r="48" spans="1:16">
      <c r="A48" s="12"/>
      <c r="B48" s="25">
        <v>341.2</v>
      </c>
      <c r="C48" s="20" t="s">
        <v>130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12950229</v>
      </c>
      <c r="K48" s="46">
        <v>0</v>
      </c>
      <c r="L48" s="46">
        <v>0</v>
      </c>
      <c r="M48" s="46">
        <v>0</v>
      </c>
      <c r="N48" s="46">
        <f t="shared" ref="N48:N62" si="10">SUM(D48:M48)</f>
        <v>12950229</v>
      </c>
      <c r="O48" s="47">
        <f t="shared" si="8"/>
        <v>288.97085797166125</v>
      </c>
      <c r="P48" s="9"/>
    </row>
    <row r="49" spans="1:16">
      <c r="A49" s="12"/>
      <c r="B49" s="25">
        <v>341.9</v>
      </c>
      <c r="C49" s="20" t="s">
        <v>131</v>
      </c>
      <c r="D49" s="46">
        <v>10950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10950</v>
      </c>
      <c r="O49" s="47">
        <f t="shared" si="8"/>
        <v>0.24433783331473838</v>
      </c>
      <c r="P49" s="9"/>
    </row>
    <row r="50" spans="1:16">
      <c r="A50" s="12"/>
      <c r="B50" s="25">
        <v>342.5</v>
      </c>
      <c r="C50" s="20" t="s">
        <v>57</v>
      </c>
      <c r="D50" s="46">
        <v>42494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42494</v>
      </c>
      <c r="O50" s="47">
        <f t="shared" si="8"/>
        <v>0.94820930492022759</v>
      </c>
      <c r="P50" s="9"/>
    </row>
    <row r="51" spans="1:16">
      <c r="A51" s="12"/>
      <c r="B51" s="25">
        <v>343.4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7277675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7277675</v>
      </c>
      <c r="O51" s="47">
        <f t="shared" si="8"/>
        <v>162.39372977797612</v>
      </c>
      <c r="P51" s="9"/>
    </row>
    <row r="52" spans="1:16">
      <c r="A52" s="12"/>
      <c r="B52" s="25">
        <v>343.6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33663102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33663102</v>
      </c>
      <c r="O52" s="47">
        <f t="shared" si="8"/>
        <v>751.15702331808541</v>
      </c>
      <c r="P52" s="9"/>
    </row>
    <row r="53" spans="1:16">
      <c r="A53" s="12"/>
      <c r="B53" s="25">
        <v>343.7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2435280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2435280</v>
      </c>
      <c r="O53" s="47">
        <f t="shared" si="8"/>
        <v>54.340734129197813</v>
      </c>
      <c r="P53" s="9"/>
    </row>
    <row r="54" spans="1:16">
      <c r="A54" s="12"/>
      <c r="B54" s="25">
        <v>343.8</v>
      </c>
      <c r="C54" s="20" t="s">
        <v>62</v>
      </c>
      <c r="D54" s="46">
        <v>0</v>
      </c>
      <c r="E54" s="46">
        <v>264137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264137</v>
      </c>
      <c r="O54" s="47">
        <f t="shared" si="8"/>
        <v>5.893941760571237</v>
      </c>
      <c r="P54" s="9"/>
    </row>
    <row r="55" spans="1:16">
      <c r="A55" s="12"/>
      <c r="B55" s="25">
        <v>343.9</v>
      </c>
      <c r="C55" s="20" t="s">
        <v>103</v>
      </c>
      <c r="D55" s="46">
        <v>20164</v>
      </c>
      <c r="E55" s="46">
        <v>0</v>
      </c>
      <c r="F55" s="46">
        <v>0</v>
      </c>
      <c r="G55" s="46">
        <v>0</v>
      </c>
      <c r="H55" s="46">
        <v>0</v>
      </c>
      <c r="I55" s="46">
        <v>171561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191725</v>
      </c>
      <c r="O55" s="47">
        <f t="shared" si="8"/>
        <v>4.2781434787459558</v>
      </c>
      <c r="P55" s="9"/>
    </row>
    <row r="56" spans="1:16">
      <c r="A56" s="12"/>
      <c r="B56" s="25">
        <v>344.1</v>
      </c>
      <c r="C56" s="20" t="s">
        <v>145</v>
      </c>
      <c r="D56" s="46">
        <v>0</v>
      </c>
      <c r="E56" s="46">
        <v>669889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669889</v>
      </c>
      <c r="O56" s="47">
        <f t="shared" si="8"/>
        <v>14.947874595559522</v>
      </c>
      <c r="P56" s="9"/>
    </row>
    <row r="57" spans="1:16">
      <c r="A57" s="12"/>
      <c r="B57" s="25">
        <v>344.9</v>
      </c>
      <c r="C57" s="20" t="s">
        <v>132</v>
      </c>
      <c r="D57" s="46">
        <v>394662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394662</v>
      </c>
      <c r="O57" s="47">
        <f t="shared" si="8"/>
        <v>8.806471047640299</v>
      </c>
      <c r="P57" s="9"/>
    </row>
    <row r="58" spans="1:16">
      <c r="A58" s="12"/>
      <c r="B58" s="25">
        <v>347.1</v>
      </c>
      <c r="C58" s="20" t="s">
        <v>63</v>
      </c>
      <c r="D58" s="46">
        <v>0</v>
      </c>
      <c r="E58" s="46">
        <v>27838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27838</v>
      </c>
      <c r="O58" s="47">
        <f t="shared" si="8"/>
        <v>0.62117594555394395</v>
      </c>
      <c r="P58" s="9"/>
    </row>
    <row r="59" spans="1:16">
      <c r="A59" s="12"/>
      <c r="B59" s="25">
        <v>347.2</v>
      </c>
      <c r="C59" s="20" t="s">
        <v>64</v>
      </c>
      <c r="D59" s="46">
        <v>458643</v>
      </c>
      <c r="E59" s="46">
        <v>0</v>
      </c>
      <c r="F59" s="46">
        <v>0</v>
      </c>
      <c r="G59" s="46">
        <v>0</v>
      </c>
      <c r="H59" s="46">
        <v>0</v>
      </c>
      <c r="I59" s="46">
        <v>822368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1281011</v>
      </c>
      <c r="O59" s="47">
        <f t="shared" si="8"/>
        <v>28.584424857748523</v>
      </c>
      <c r="P59" s="9"/>
    </row>
    <row r="60" spans="1:16">
      <c r="A60" s="12"/>
      <c r="B60" s="25">
        <v>347.4</v>
      </c>
      <c r="C60" s="20" t="s">
        <v>66</v>
      </c>
      <c r="D60" s="46">
        <v>12210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12210</v>
      </c>
      <c r="O60" s="47">
        <f t="shared" si="8"/>
        <v>0.27245341961396852</v>
      </c>
      <c r="P60" s="9"/>
    </row>
    <row r="61" spans="1:16">
      <c r="A61" s="12"/>
      <c r="B61" s="25">
        <v>347.5</v>
      </c>
      <c r="C61" s="20" t="s">
        <v>67</v>
      </c>
      <c r="D61" s="46">
        <v>56573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56573</v>
      </c>
      <c r="O61" s="47">
        <f t="shared" si="8"/>
        <v>1.2623675108780543</v>
      </c>
      <c r="P61" s="9"/>
    </row>
    <row r="62" spans="1:16">
      <c r="A62" s="12"/>
      <c r="B62" s="25">
        <v>349</v>
      </c>
      <c r="C62" s="20" t="s">
        <v>1</v>
      </c>
      <c r="D62" s="46">
        <v>1976543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1976543</v>
      </c>
      <c r="O62" s="47">
        <f t="shared" si="8"/>
        <v>44.104496262412141</v>
      </c>
      <c r="P62" s="9"/>
    </row>
    <row r="63" spans="1:16" ht="15.75">
      <c r="A63" s="29" t="s">
        <v>52</v>
      </c>
      <c r="B63" s="30"/>
      <c r="C63" s="31"/>
      <c r="D63" s="32">
        <f t="shared" ref="D63:M63" si="11">SUM(D64:D66)</f>
        <v>270341</v>
      </c>
      <c r="E63" s="32">
        <f t="shared" si="11"/>
        <v>47032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8" si="12">SUM(D63:M63)</f>
        <v>317373</v>
      </c>
      <c r="O63" s="45">
        <f t="shared" si="8"/>
        <v>7.0818475956710927</v>
      </c>
      <c r="P63" s="10"/>
    </row>
    <row r="64" spans="1:16">
      <c r="A64" s="13"/>
      <c r="B64" s="39">
        <v>351.5</v>
      </c>
      <c r="C64" s="21" t="s">
        <v>70</v>
      </c>
      <c r="D64" s="46">
        <v>19073</v>
      </c>
      <c r="E64" s="46">
        <v>21821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40894</v>
      </c>
      <c r="O64" s="47">
        <f t="shared" si="8"/>
        <v>0.91250697311168139</v>
      </c>
      <c r="P64" s="9"/>
    </row>
    <row r="65" spans="1:16">
      <c r="A65" s="13"/>
      <c r="B65" s="39">
        <v>352</v>
      </c>
      <c r="C65" s="21" t="s">
        <v>71</v>
      </c>
      <c r="D65" s="46">
        <v>0</v>
      </c>
      <c r="E65" s="46">
        <v>25211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25211</v>
      </c>
      <c r="O65" s="47">
        <f t="shared" si="8"/>
        <v>0.5625571795157871</v>
      </c>
      <c r="P65" s="9"/>
    </row>
    <row r="66" spans="1:16">
      <c r="A66" s="13"/>
      <c r="B66" s="39">
        <v>354</v>
      </c>
      <c r="C66" s="21" t="s">
        <v>72</v>
      </c>
      <c r="D66" s="46">
        <v>251268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251268</v>
      </c>
      <c r="O66" s="47">
        <f t="shared" si="8"/>
        <v>5.6067834430436241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SUM(D68:D75)</f>
        <v>1183778</v>
      </c>
      <c r="E67" s="32">
        <f t="shared" si="13"/>
        <v>1178504</v>
      </c>
      <c r="F67" s="32">
        <f t="shared" si="13"/>
        <v>0</v>
      </c>
      <c r="G67" s="32">
        <f t="shared" si="13"/>
        <v>675329</v>
      </c>
      <c r="H67" s="32">
        <f t="shared" si="13"/>
        <v>0</v>
      </c>
      <c r="I67" s="32">
        <f t="shared" si="13"/>
        <v>1927697</v>
      </c>
      <c r="J67" s="32">
        <f t="shared" si="13"/>
        <v>692229</v>
      </c>
      <c r="K67" s="32">
        <f t="shared" si="13"/>
        <v>11707967</v>
      </c>
      <c r="L67" s="32">
        <f t="shared" si="13"/>
        <v>0</v>
      </c>
      <c r="M67" s="32">
        <f t="shared" si="13"/>
        <v>0</v>
      </c>
      <c r="N67" s="32">
        <f t="shared" si="12"/>
        <v>17365504</v>
      </c>
      <c r="O67" s="45">
        <f t="shared" si="8"/>
        <v>387.49311614414819</v>
      </c>
      <c r="P67" s="10"/>
    </row>
    <row r="68" spans="1:16">
      <c r="A68" s="12"/>
      <c r="B68" s="25">
        <v>361.1</v>
      </c>
      <c r="C68" s="20" t="s">
        <v>73</v>
      </c>
      <c r="D68" s="46">
        <v>289559</v>
      </c>
      <c r="E68" s="46">
        <v>193345</v>
      </c>
      <c r="F68" s="46">
        <v>0</v>
      </c>
      <c r="G68" s="46">
        <v>675329</v>
      </c>
      <c r="H68" s="46">
        <v>0</v>
      </c>
      <c r="I68" s="46">
        <v>1529515</v>
      </c>
      <c r="J68" s="46">
        <v>106173</v>
      </c>
      <c r="K68" s="46">
        <v>3952772</v>
      </c>
      <c r="L68" s="46">
        <v>0</v>
      </c>
      <c r="M68" s="46">
        <v>0</v>
      </c>
      <c r="N68" s="46">
        <f t="shared" si="12"/>
        <v>6746693</v>
      </c>
      <c r="O68" s="47">
        <f t="shared" si="8"/>
        <v>150.54542006024769</v>
      </c>
      <c r="P68" s="9"/>
    </row>
    <row r="69" spans="1:16">
      <c r="A69" s="12"/>
      <c r="B69" s="25">
        <v>361.3</v>
      </c>
      <c r="C69" s="20" t="s">
        <v>74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934608</v>
      </c>
      <c r="L69" s="46">
        <v>0</v>
      </c>
      <c r="M69" s="46">
        <v>0</v>
      </c>
      <c r="N69" s="46">
        <f t="shared" ref="N69:N75" si="14">SUM(D69:M69)</f>
        <v>934608</v>
      </c>
      <c r="O69" s="47">
        <f t="shared" ref="O69:O81" si="15">(N69/O$83)</f>
        <v>20.854803079326118</v>
      </c>
      <c r="P69" s="9"/>
    </row>
    <row r="70" spans="1:16">
      <c r="A70" s="12"/>
      <c r="B70" s="25">
        <v>362</v>
      </c>
      <c r="C70" s="20" t="s">
        <v>75</v>
      </c>
      <c r="D70" s="46">
        <v>173530</v>
      </c>
      <c r="E70" s="46">
        <v>933640</v>
      </c>
      <c r="F70" s="46">
        <v>0</v>
      </c>
      <c r="G70" s="46">
        <v>0</v>
      </c>
      <c r="H70" s="46">
        <v>0</v>
      </c>
      <c r="I70" s="46">
        <v>129152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1236322</v>
      </c>
      <c r="O70" s="47">
        <f t="shared" si="15"/>
        <v>27.587236416378445</v>
      </c>
      <c r="P70" s="9"/>
    </row>
    <row r="71" spans="1:16">
      <c r="A71" s="12"/>
      <c r="B71" s="25">
        <v>364</v>
      </c>
      <c r="C71" s="20" t="s">
        <v>134</v>
      </c>
      <c r="D71" s="46">
        <v>24650</v>
      </c>
      <c r="E71" s="46">
        <v>0</v>
      </c>
      <c r="F71" s="46">
        <v>0</v>
      </c>
      <c r="G71" s="46">
        <v>0</v>
      </c>
      <c r="H71" s="46">
        <v>0</v>
      </c>
      <c r="I71" s="46">
        <v>26868</v>
      </c>
      <c r="J71" s="46">
        <v>10152</v>
      </c>
      <c r="K71" s="46">
        <v>0</v>
      </c>
      <c r="L71" s="46">
        <v>0</v>
      </c>
      <c r="M71" s="46">
        <v>0</v>
      </c>
      <c r="N71" s="46">
        <f t="shared" si="14"/>
        <v>61670</v>
      </c>
      <c r="O71" s="47">
        <f t="shared" si="15"/>
        <v>1.3761017516456544</v>
      </c>
      <c r="P71" s="9"/>
    </row>
    <row r="72" spans="1:16">
      <c r="A72" s="12"/>
      <c r="B72" s="25">
        <v>365</v>
      </c>
      <c r="C72" s="20" t="s">
        <v>135</v>
      </c>
      <c r="D72" s="46">
        <v>1305</v>
      </c>
      <c r="E72" s="46">
        <v>0</v>
      </c>
      <c r="F72" s="46">
        <v>0</v>
      </c>
      <c r="G72" s="46">
        <v>0</v>
      </c>
      <c r="H72" s="46">
        <v>0</v>
      </c>
      <c r="I72" s="46">
        <v>3781</v>
      </c>
      <c r="J72" s="46">
        <v>140</v>
      </c>
      <c r="K72" s="46">
        <v>0</v>
      </c>
      <c r="L72" s="46">
        <v>0</v>
      </c>
      <c r="M72" s="46">
        <v>0</v>
      </c>
      <c r="N72" s="46">
        <f t="shared" si="14"/>
        <v>5226</v>
      </c>
      <c r="O72" s="47">
        <f t="shared" si="15"/>
        <v>0.11661274126966417</v>
      </c>
      <c r="P72" s="9"/>
    </row>
    <row r="73" spans="1:16">
      <c r="A73" s="12"/>
      <c r="B73" s="25">
        <v>366</v>
      </c>
      <c r="C73" s="20" t="s">
        <v>77</v>
      </c>
      <c r="D73" s="46">
        <v>10405</v>
      </c>
      <c r="E73" s="46">
        <v>10883</v>
      </c>
      <c r="F73" s="46">
        <v>0</v>
      </c>
      <c r="G73" s="46">
        <v>0</v>
      </c>
      <c r="H73" s="46">
        <v>0</v>
      </c>
      <c r="I73" s="46">
        <v>4875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26163</v>
      </c>
      <c r="O73" s="47">
        <f t="shared" si="15"/>
        <v>0.58380006694187214</v>
      </c>
      <c r="P73" s="9"/>
    </row>
    <row r="74" spans="1:16">
      <c r="A74" s="12"/>
      <c r="B74" s="25">
        <v>368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6794182</v>
      </c>
      <c r="L74" s="46">
        <v>0</v>
      </c>
      <c r="M74" s="46">
        <v>0</v>
      </c>
      <c r="N74" s="46">
        <f t="shared" si="14"/>
        <v>6794182</v>
      </c>
      <c r="O74" s="47">
        <f t="shared" si="15"/>
        <v>151.60508758228272</v>
      </c>
      <c r="P74" s="9"/>
    </row>
    <row r="75" spans="1:16">
      <c r="A75" s="12"/>
      <c r="B75" s="25">
        <v>369.9</v>
      </c>
      <c r="C75" s="20" t="s">
        <v>79</v>
      </c>
      <c r="D75" s="46">
        <v>684329</v>
      </c>
      <c r="E75" s="46">
        <v>40636</v>
      </c>
      <c r="F75" s="46">
        <v>0</v>
      </c>
      <c r="G75" s="46">
        <v>0</v>
      </c>
      <c r="H75" s="46">
        <v>0</v>
      </c>
      <c r="I75" s="46">
        <v>233506</v>
      </c>
      <c r="J75" s="46">
        <v>575764</v>
      </c>
      <c r="K75" s="46">
        <v>26405</v>
      </c>
      <c r="L75" s="46">
        <v>0</v>
      </c>
      <c r="M75" s="46">
        <v>0</v>
      </c>
      <c r="N75" s="46">
        <f t="shared" si="14"/>
        <v>1560640</v>
      </c>
      <c r="O75" s="47">
        <f t="shared" si="15"/>
        <v>34.82405444605601</v>
      </c>
      <c r="P75" s="9"/>
    </row>
    <row r="76" spans="1:16" ht="15.75">
      <c r="A76" s="29" t="s">
        <v>53</v>
      </c>
      <c r="B76" s="30"/>
      <c r="C76" s="31"/>
      <c r="D76" s="32">
        <f t="shared" ref="D76:M76" si="16">SUM(D77:D80)</f>
        <v>8694563</v>
      </c>
      <c r="E76" s="32">
        <f t="shared" si="16"/>
        <v>1964322</v>
      </c>
      <c r="F76" s="32">
        <f t="shared" si="16"/>
        <v>4509522</v>
      </c>
      <c r="G76" s="32">
        <f t="shared" si="16"/>
        <v>36898391</v>
      </c>
      <c r="H76" s="32">
        <f t="shared" si="16"/>
        <v>0</v>
      </c>
      <c r="I76" s="32">
        <f t="shared" si="16"/>
        <v>2346759</v>
      </c>
      <c r="J76" s="32">
        <f t="shared" si="16"/>
        <v>722929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1" si="17">SUM(D76:M76)</f>
        <v>55136486</v>
      </c>
      <c r="O76" s="45">
        <f t="shared" si="15"/>
        <v>1230.3131987057905</v>
      </c>
      <c r="P76" s="9"/>
    </row>
    <row r="77" spans="1:16">
      <c r="A77" s="12"/>
      <c r="B77" s="25">
        <v>381</v>
      </c>
      <c r="C77" s="20" t="s">
        <v>80</v>
      </c>
      <c r="D77" s="46">
        <v>8694563</v>
      </c>
      <c r="E77" s="46">
        <v>1964322</v>
      </c>
      <c r="F77" s="46">
        <v>4509522</v>
      </c>
      <c r="G77" s="46">
        <v>11998391</v>
      </c>
      <c r="H77" s="46">
        <v>0</v>
      </c>
      <c r="I77" s="46">
        <v>164293</v>
      </c>
      <c r="J77" s="46">
        <v>722000</v>
      </c>
      <c r="K77" s="46">
        <v>0</v>
      </c>
      <c r="L77" s="46">
        <v>0</v>
      </c>
      <c r="M77" s="46">
        <v>0</v>
      </c>
      <c r="N77" s="46">
        <f t="shared" si="17"/>
        <v>28053091</v>
      </c>
      <c r="O77" s="47">
        <f t="shared" si="15"/>
        <v>625.97547696083905</v>
      </c>
      <c r="P77" s="9"/>
    </row>
    <row r="78" spans="1:16">
      <c r="A78" s="12"/>
      <c r="B78" s="25">
        <v>384</v>
      </c>
      <c r="C78" s="20" t="s">
        <v>148</v>
      </c>
      <c r="D78" s="46">
        <v>0</v>
      </c>
      <c r="E78" s="46">
        <v>0</v>
      </c>
      <c r="F78" s="46">
        <v>0</v>
      </c>
      <c r="G78" s="46">
        <v>24900000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24900000</v>
      </c>
      <c r="O78" s="47">
        <f t="shared" si="15"/>
        <v>555.61753877050091</v>
      </c>
      <c r="P78" s="9"/>
    </row>
    <row r="79" spans="1:16">
      <c r="A79" s="12"/>
      <c r="B79" s="25">
        <v>389.8</v>
      </c>
      <c r="C79" s="20" t="s">
        <v>136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2182466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2182466</v>
      </c>
      <c r="O79" s="47">
        <f t="shared" si="15"/>
        <v>48.699453308044184</v>
      </c>
      <c r="P79" s="9"/>
    </row>
    <row r="80" spans="1:16" ht="15.75" thickBot="1">
      <c r="A80" s="12"/>
      <c r="B80" s="25">
        <v>389.9</v>
      </c>
      <c r="C80" s="20" t="s">
        <v>137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929</v>
      </c>
      <c r="K80" s="46">
        <v>0</v>
      </c>
      <c r="L80" s="46">
        <v>0</v>
      </c>
      <c r="M80" s="46">
        <v>0</v>
      </c>
      <c r="N80" s="46">
        <f t="shared" si="17"/>
        <v>929</v>
      </c>
      <c r="O80" s="47">
        <f t="shared" si="15"/>
        <v>2.0729666406337163E-2</v>
      </c>
      <c r="P80" s="9"/>
    </row>
    <row r="81" spans="1:119" ht="16.5" thickBot="1">
      <c r="A81" s="14" t="s">
        <v>68</v>
      </c>
      <c r="B81" s="23"/>
      <c r="C81" s="22"/>
      <c r="D81" s="15">
        <f t="shared" ref="D81:M81" si="18">SUM(D5,D16,D28,D47,D63,D67,D76)</f>
        <v>46661895</v>
      </c>
      <c r="E81" s="15">
        <f t="shared" si="18"/>
        <v>14450975</v>
      </c>
      <c r="F81" s="15">
        <f t="shared" si="18"/>
        <v>4509522</v>
      </c>
      <c r="G81" s="15">
        <f t="shared" si="18"/>
        <v>37682606</v>
      </c>
      <c r="H81" s="15">
        <f t="shared" si="18"/>
        <v>0</v>
      </c>
      <c r="I81" s="15">
        <f t="shared" si="18"/>
        <v>49180713</v>
      </c>
      <c r="J81" s="15">
        <f t="shared" si="18"/>
        <v>14365562</v>
      </c>
      <c r="K81" s="15">
        <f t="shared" si="18"/>
        <v>11707967</v>
      </c>
      <c r="L81" s="15">
        <f t="shared" si="18"/>
        <v>0</v>
      </c>
      <c r="M81" s="15">
        <f t="shared" si="18"/>
        <v>0</v>
      </c>
      <c r="N81" s="15">
        <f t="shared" si="17"/>
        <v>178559240</v>
      </c>
      <c r="O81" s="38">
        <f t="shared" si="15"/>
        <v>3984.3632712261519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155</v>
      </c>
      <c r="M83" s="118"/>
      <c r="N83" s="118"/>
      <c r="O83" s="43">
        <v>44815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110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20671255</v>
      </c>
      <c r="E5" s="27">
        <f t="shared" si="0"/>
        <v>1721874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22393129</v>
      </c>
      <c r="O5" s="33">
        <f t="shared" ref="O5:O36" si="1">(N5/O$79)</f>
        <v>522.86188941813771</v>
      </c>
      <c r="P5" s="6"/>
    </row>
    <row r="6" spans="1:133">
      <c r="A6" s="12"/>
      <c r="B6" s="25">
        <v>311</v>
      </c>
      <c r="C6" s="20" t="s">
        <v>3</v>
      </c>
      <c r="D6" s="46">
        <v>11050614</v>
      </c>
      <c r="E6" s="46">
        <v>1721874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12772488</v>
      </c>
      <c r="O6" s="47">
        <f t="shared" si="1"/>
        <v>298.22751471000282</v>
      </c>
      <c r="P6" s="9"/>
    </row>
    <row r="7" spans="1:133">
      <c r="A7" s="12"/>
      <c r="B7" s="25">
        <v>312.3</v>
      </c>
      <c r="C7" s="20" t="s">
        <v>12</v>
      </c>
      <c r="D7" s="46">
        <v>191978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191978</v>
      </c>
      <c r="O7" s="47">
        <f t="shared" si="1"/>
        <v>4.4825347903240873</v>
      </c>
      <c r="P7" s="9"/>
    </row>
    <row r="8" spans="1:133">
      <c r="A8" s="12"/>
      <c r="B8" s="25">
        <v>312.41000000000003</v>
      </c>
      <c r="C8" s="20" t="s">
        <v>14</v>
      </c>
      <c r="D8" s="46">
        <v>1737742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1737742</v>
      </c>
      <c r="O8" s="47">
        <f t="shared" si="1"/>
        <v>40.574904268235734</v>
      </c>
      <c r="P8" s="9"/>
    </row>
    <row r="9" spans="1:133">
      <c r="A9" s="12"/>
      <c r="B9" s="25">
        <v>312.51</v>
      </c>
      <c r="C9" s="20" t="s">
        <v>116</v>
      </c>
      <c r="D9" s="46">
        <v>341245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341245</v>
      </c>
      <c r="O9" s="47">
        <f t="shared" si="1"/>
        <v>7.9678014383113851</v>
      </c>
      <c r="P9" s="9"/>
    </row>
    <row r="10" spans="1:133">
      <c r="A10" s="12"/>
      <c r="B10" s="25">
        <v>312.52</v>
      </c>
      <c r="C10" s="20" t="s">
        <v>123</v>
      </c>
      <c r="D10" s="46">
        <v>433238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433238</v>
      </c>
      <c r="O10" s="47">
        <f t="shared" si="1"/>
        <v>10.115765387129915</v>
      </c>
      <c r="P10" s="9"/>
    </row>
    <row r="11" spans="1:133">
      <c r="A11" s="12"/>
      <c r="B11" s="25">
        <v>314.10000000000002</v>
      </c>
      <c r="C11" s="20" t="s">
        <v>15</v>
      </c>
      <c r="D11" s="46">
        <v>3870559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3870559</v>
      </c>
      <c r="O11" s="47">
        <f t="shared" si="1"/>
        <v>90.374497991967871</v>
      </c>
      <c r="P11" s="9"/>
    </row>
    <row r="12" spans="1:133">
      <c r="A12" s="12"/>
      <c r="B12" s="25">
        <v>314.3</v>
      </c>
      <c r="C12" s="20" t="s">
        <v>16</v>
      </c>
      <c r="D12" s="46">
        <v>833091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833091</v>
      </c>
      <c r="O12" s="47">
        <f t="shared" si="1"/>
        <v>19.452017371812833</v>
      </c>
      <c r="P12" s="9"/>
    </row>
    <row r="13" spans="1:133">
      <c r="A13" s="12"/>
      <c r="B13" s="25">
        <v>314.89999999999998</v>
      </c>
      <c r="C13" s="20" t="s">
        <v>93</v>
      </c>
      <c r="D13" s="46">
        <v>110794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110794</v>
      </c>
      <c r="O13" s="47">
        <f t="shared" si="1"/>
        <v>2.5869524610068177</v>
      </c>
      <c r="P13" s="9"/>
    </row>
    <row r="14" spans="1:133">
      <c r="A14" s="12"/>
      <c r="B14" s="25">
        <v>315</v>
      </c>
      <c r="C14" s="20" t="s">
        <v>124</v>
      </c>
      <c r="D14" s="46">
        <v>1900425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1900425</v>
      </c>
      <c r="O14" s="47">
        <f t="shared" si="1"/>
        <v>44.373423928271222</v>
      </c>
      <c r="P14" s="9"/>
    </row>
    <row r="15" spans="1:133">
      <c r="A15" s="12"/>
      <c r="B15" s="25">
        <v>316</v>
      </c>
      <c r="C15" s="20" t="s">
        <v>125</v>
      </c>
      <c r="D15" s="46">
        <v>201569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201569</v>
      </c>
      <c r="O15" s="47">
        <f t="shared" si="1"/>
        <v>4.7064770710749979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3458655</v>
      </c>
      <c r="E16" s="32">
        <f t="shared" si="3"/>
        <v>3714836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7173491</v>
      </c>
      <c r="O16" s="45">
        <f t="shared" si="1"/>
        <v>167.49535350705145</v>
      </c>
      <c r="P16" s="10"/>
    </row>
    <row r="17" spans="1:16">
      <c r="A17" s="12"/>
      <c r="B17" s="25">
        <v>322</v>
      </c>
      <c r="C17" s="20" t="s">
        <v>0</v>
      </c>
      <c r="D17" s="46">
        <v>55224</v>
      </c>
      <c r="E17" s="46">
        <v>1767809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1823033</v>
      </c>
      <c r="O17" s="47">
        <f t="shared" si="1"/>
        <v>42.566381806294949</v>
      </c>
      <c r="P17" s="9"/>
    </row>
    <row r="18" spans="1:16">
      <c r="A18" s="12"/>
      <c r="B18" s="25">
        <v>323.10000000000002</v>
      </c>
      <c r="C18" s="20" t="s">
        <v>21</v>
      </c>
      <c r="D18" s="46">
        <v>3314751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3314751</v>
      </c>
      <c r="O18" s="47">
        <f t="shared" si="1"/>
        <v>77.396819837489488</v>
      </c>
      <c r="P18" s="9"/>
    </row>
    <row r="19" spans="1:16">
      <c r="A19" s="12"/>
      <c r="B19" s="25">
        <v>323.39999999999998</v>
      </c>
      <c r="C19" s="20" t="s">
        <v>22</v>
      </c>
      <c r="D19" s="46">
        <v>88680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88680</v>
      </c>
      <c r="O19" s="47">
        <f t="shared" si="1"/>
        <v>2.0706080134491454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663687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663687</v>
      </c>
      <c r="O20" s="47">
        <f t="shared" si="1"/>
        <v>15.496567666012888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72475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72475</v>
      </c>
      <c r="O21" s="47">
        <f t="shared" si="1"/>
        <v>1.6922340524890258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232614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232614</v>
      </c>
      <c r="O22" s="47">
        <f t="shared" si="1"/>
        <v>5.4313533202577755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57630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57630</v>
      </c>
      <c r="O23" s="47">
        <f t="shared" si="1"/>
        <v>1.3456150182123845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900323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900323</v>
      </c>
      <c r="O24" s="47">
        <f t="shared" si="1"/>
        <v>21.021831512094892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7123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7123</v>
      </c>
      <c r="O25" s="47">
        <f t="shared" si="1"/>
        <v>0.16631642850471653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13175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13175</v>
      </c>
      <c r="O26" s="47">
        <f t="shared" si="1"/>
        <v>0.3076258522461941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SUM(D28:D42)</f>
        <v>4464997</v>
      </c>
      <c r="E27" s="32">
        <f t="shared" si="6"/>
        <v>4646538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104478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9216013</v>
      </c>
      <c r="O27" s="45">
        <f t="shared" si="1"/>
        <v>215.18663024189783</v>
      </c>
      <c r="P27" s="10"/>
    </row>
    <row r="28" spans="1:16">
      <c r="A28" s="12"/>
      <c r="B28" s="25">
        <v>331.2</v>
      </c>
      <c r="C28" s="20" t="s">
        <v>29</v>
      </c>
      <c r="D28" s="46">
        <v>28678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28678</v>
      </c>
      <c r="O28" s="47">
        <f t="shared" si="1"/>
        <v>0.6696086672270477</v>
      </c>
      <c r="P28" s="9"/>
    </row>
    <row r="29" spans="1:16">
      <c r="A29" s="12"/>
      <c r="B29" s="25">
        <v>331.41</v>
      </c>
      <c r="C29" s="20" t="s">
        <v>98</v>
      </c>
      <c r="D29" s="46">
        <v>0</v>
      </c>
      <c r="E29" s="46">
        <v>3819396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3819396</v>
      </c>
      <c r="O29" s="47">
        <f t="shared" si="1"/>
        <v>89.17988231997758</v>
      </c>
      <c r="P29" s="9"/>
    </row>
    <row r="30" spans="1:16">
      <c r="A30" s="12"/>
      <c r="B30" s="25">
        <v>331.62</v>
      </c>
      <c r="C30" s="20" t="s">
        <v>33</v>
      </c>
      <c r="D30" s="46">
        <v>0</v>
      </c>
      <c r="E30" s="46">
        <v>40899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40899</v>
      </c>
      <c r="O30" s="47">
        <f t="shared" si="1"/>
        <v>0.95495937237321382</v>
      </c>
      <c r="P30" s="9"/>
    </row>
    <row r="31" spans="1:16">
      <c r="A31" s="12"/>
      <c r="B31" s="25">
        <v>334.2</v>
      </c>
      <c r="C31" s="20" t="s">
        <v>31</v>
      </c>
      <c r="D31" s="46">
        <v>578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578</v>
      </c>
      <c r="O31" s="47">
        <f t="shared" si="1"/>
        <v>1.3495843840478193E-2</v>
      </c>
      <c r="P31" s="9"/>
    </row>
    <row r="32" spans="1:16">
      <c r="A32" s="12"/>
      <c r="B32" s="25">
        <v>334.41</v>
      </c>
      <c r="C32" s="20" t="s">
        <v>35</v>
      </c>
      <c r="D32" s="46">
        <v>0</v>
      </c>
      <c r="E32" s="46">
        <v>225153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225153</v>
      </c>
      <c r="O32" s="47">
        <f t="shared" si="1"/>
        <v>5.257144858503783</v>
      </c>
      <c r="P32" s="9"/>
    </row>
    <row r="33" spans="1:16">
      <c r="A33" s="12"/>
      <c r="B33" s="25">
        <v>334.69</v>
      </c>
      <c r="C33" s="20" t="s">
        <v>36</v>
      </c>
      <c r="D33" s="46">
        <v>0</v>
      </c>
      <c r="E33" s="46">
        <v>170133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170133</v>
      </c>
      <c r="O33" s="47">
        <f t="shared" si="1"/>
        <v>3.9724712804707201</v>
      </c>
      <c r="P33" s="9"/>
    </row>
    <row r="34" spans="1:16">
      <c r="A34" s="12"/>
      <c r="B34" s="25">
        <v>334.9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104478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104478</v>
      </c>
      <c r="O34" s="47">
        <f t="shared" si="1"/>
        <v>2.4394788456150183</v>
      </c>
      <c r="P34" s="9"/>
    </row>
    <row r="35" spans="1:16">
      <c r="A35" s="12"/>
      <c r="B35" s="25">
        <v>335.12</v>
      </c>
      <c r="C35" s="20" t="s">
        <v>126</v>
      </c>
      <c r="D35" s="46">
        <v>1417656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1417656</v>
      </c>
      <c r="O35" s="47">
        <f t="shared" si="1"/>
        <v>33.101148781171197</v>
      </c>
      <c r="P35" s="9"/>
    </row>
    <row r="36" spans="1:16">
      <c r="A36" s="12"/>
      <c r="B36" s="25">
        <v>335.14</v>
      </c>
      <c r="C36" s="20" t="s">
        <v>127</v>
      </c>
      <c r="D36" s="46">
        <v>140684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140684</v>
      </c>
      <c r="O36" s="47">
        <f t="shared" si="1"/>
        <v>3.2848603717194358</v>
      </c>
      <c r="P36" s="9"/>
    </row>
    <row r="37" spans="1:16">
      <c r="A37" s="12"/>
      <c r="B37" s="25">
        <v>335.15</v>
      </c>
      <c r="C37" s="20" t="s">
        <v>128</v>
      </c>
      <c r="D37" s="46">
        <v>39355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39355</v>
      </c>
      <c r="O37" s="47">
        <f t="shared" ref="O37:O68" si="8">(N37/O$79)</f>
        <v>0.91890819090314746</v>
      </c>
      <c r="P37" s="9"/>
    </row>
    <row r="38" spans="1:16">
      <c r="A38" s="12"/>
      <c r="B38" s="25">
        <v>335.18</v>
      </c>
      <c r="C38" s="20" t="s">
        <v>129</v>
      </c>
      <c r="D38" s="46">
        <v>2573786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2573786</v>
      </c>
      <c r="O38" s="47">
        <f t="shared" si="8"/>
        <v>60.095871859531151</v>
      </c>
      <c r="P38" s="9"/>
    </row>
    <row r="39" spans="1:16">
      <c r="A39" s="12"/>
      <c r="B39" s="25">
        <v>335.29</v>
      </c>
      <c r="C39" s="20" t="s">
        <v>42</v>
      </c>
      <c r="D39" s="46">
        <v>7475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7475</v>
      </c>
      <c r="O39" s="47">
        <f t="shared" si="8"/>
        <v>0.17453535070514617</v>
      </c>
      <c r="P39" s="9"/>
    </row>
    <row r="40" spans="1:16">
      <c r="A40" s="12"/>
      <c r="B40" s="25">
        <v>335.49</v>
      </c>
      <c r="C40" s="20" t="s">
        <v>43</v>
      </c>
      <c r="D40" s="46">
        <v>23337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23337</v>
      </c>
      <c r="O40" s="47">
        <f t="shared" si="8"/>
        <v>0.5449005323620062</v>
      </c>
      <c r="P40" s="9"/>
    </row>
    <row r="41" spans="1:16">
      <c r="A41" s="12"/>
      <c r="B41" s="25">
        <v>337.2</v>
      </c>
      <c r="C41" s="20" t="s">
        <v>44</v>
      </c>
      <c r="D41" s="46">
        <v>214931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214931</v>
      </c>
      <c r="O41" s="47">
        <f t="shared" si="8"/>
        <v>5.0184692257401702</v>
      </c>
      <c r="P41" s="9"/>
    </row>
    <row r="42" spans="1:16">
      <c r="A42" s="12"/>
      <c r="B42" s="25">
        <v>338</v>
      </c>
      <c r="C42" s="20" t="s">
        <v>46</v>
      </c>
      <c r="D42" s="46">
        <v>18517</v>
      </c>
      <c r="E42" s="46">
        <v>390957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409474</v>
      </c>
      <c r="O42" s="47">
        <f t="shared" si="8"/>
        <v>9.5608947417577284</v>
      </c>
      <c r="P42" s="9"/>
    </row>
    <row r="43" spans="1:16" ht="15.75">
      <c r="A43" s="29" t="s">
        <v>51</v>
      </c>
      <c r="B43" s="30"/>
      <c r="C43" s="31"/>
      <c r="D43" s="32">
        <f t="shared" ref="D43:M43" si="9">SUM(D44:D59)</f>
        <v>3099365</v>
      </c>
      <c r="E43" s="32">
        <f t="shared" si="9"/>
        <v>1021472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43257318</v>
      </c>
      <c r="J43" s="32">
        <f t="shared" si="9"/>
        <v>12673592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60051747</v>
      </c>
      <c r="O43" s="45">
        <f t="shared" si="8"/>
        <v>1402.1608994116</v>
      </c>
      <c r="P43" s="10"/>
    </row>
    <row r="44" spans="1:16">
      <c r="A44" s="12"/>
      <c r="B44" s="25">
        <v>341.2</v>
      </c>
      <c r="C44" s="20" t="s">
        <v>130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12673592</v>
      </c>
      <c r="K44" s="46">
        <v>0</v>
      </c>
      <c r="L44" s="46">
        <v>0</v>
      </c>
      <c r="M44" s="46">
        <v>0</v>
      </c>
      <c r="N44" s="46">
        <f t="shared" ref="N44:N59" si="10">SUM(D44:M44)</f>
        <v>12673592</v>
      </c>
      <c r="O44" s="47">
        <f t="shared" si="8"/>
        <v>295.9183711590548</v>
      </c>
      <c r="P44" s="9"/>
    </row>
    <row r="45" spans="1:16">
      <c r="A45" s="12"/>
      <c r="B45" s="25">
        <v>341.9</v>
      </c>
      <c r="C45" s="20" t="s">
        <v>131</v>
      </c>
      <c r="D45" s="46">
        <v>9900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9900</v>
      </c>
      <c r="O45" s="47">
        <f t="shared" si="8"/>
        <v>0.23115718688708323</v>
      </c>
      <c r="P45" s="9"/>
    </row>
    <row r="46" spans="1:16">
      <c r="A46" s="12"/>
      <c r="B46" s="25">
        <v>342.5</v>
      </c>
      <c r="C46" s="20" t="s">
        <v>57</v>
      </c>
      <c r="D46" s="46">
        <v>94403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94403</v>
      </c>
      <c r="O46" s="47">
        <f t="shared" si="8"/>
        <v>2.2042355468385169</v>
      </c>
      <c r="P46" s="9"/>
    </row>
    <row r="47" spans="1:16">
      <c r="A47" s="12"/>
      <c r="B47" s="25">
        <v>343.4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6884804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6884804</v>
      </c>
      <c r="O47" s="47">
        <f t="shared" si="8"/>
        <v>160.75473988979172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33014415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33014415</v>
      </c>
      <c r="O48" s="47">
        <f t="shared" si="8"/>
        <v>770.86053516391144</v>
      </c>
      <c r="P48" s="9"/>
    </row>
    <row r="49" spans="1:16">
      <c r="A49" s="12"/>
      <c r="B49" s="25">
        <v>343.7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2398888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2398888</v>
      </c>
      <c r="O49" s="47">
        <f t="shared" si="8"/>
        <v>56.012141589614274</v>
      </c>
      <c r="P49" s="9"/>
    </row>
    <row r="50" spans="1:16">
      <c r="A50" s="12"/>
      <c r="B50" s="25">
        <v>343.8</v>
      </c>
      <c r="C50" s="20" t="s">
        <v>62</v>
      </c>
      <c r="D50" s="46">
        <v>0</v>
      </c>
      <c r="E50" s="46">
        <v>289228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289228</v>
      </c>
      <c r="O50" s="47">
        <f t="shared" si="8"/>
        <v>6.7532455403007381</v>
      </c>
      <c r="P50" s="9"/>
    </row>
    <row r="51" spans="1:16">
      <c r="A51" s="12"/>
      <c r="B51" s="25">
        <v>343.9</v>
      </c>
      <c r="C51" s="20" t="s">
        <v>103</v>
      </c>
      <c r="D51" s="46">
        <v>13246</v>
      </c>
      <c r="E51" s="46">
        <v>0</v>
      </c>
      <c r="F51" s="46">
        <v>0</v>
      </c>
      <c r="G51" s="46">
        <v>0</v>
      </c>
      <c r="H51" s="46">
        <v>0</v>
      </c>
      <c r="I51" s="46">
        <v>175386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188632</v>
      </c>
      <c r="O51" s="47">
        <f t="shared" si="8"/>
        <v>4.4044083309984119</v>
      </c>
      <c r="P51" s="9"/>
    </row>
    <row r="52" spans="1:16">
      <c r="A52" s="12"/>
      <c r="B52" s="25">
        <v>344.1</v>
      </c>
      <c r="C52" s="20" t="s">
        <v>145</v>
      </c>
      <c r="D52" s="46">
        <v>0</v>
      </c>
      <c r="E52" s="46">
        <v>711309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711309</v>
      </c>
      <c r="O52" s="47">
        <f t="shared" si="8"/>
        <v>16.60850378257215</v>
      </c>
      <c r="P52" s="9"/>
    </row>
    <row r="53" spans="1:16">
      <c r="A53" s="12"/>
      <c r="B53" s="25">
        <v>344.9</v>
      </c>
      <c r="C53" s="20" t="s">
        <v>132</v>
      </c>
      <c r="D53" s="46">
        <v>370164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370164</v>
      </c>
      <c r="O53" s="47">
        <f t="shared" si="8"/>
        <v>8.6430372653404319</v>
      </c>
      <c r="P53" s="9"/>
    </row>
    <row r="54" spans="1:16">
      <c r="A54" s="12"/>
      <c r="B54" s="25">
        <v>347.1</v>
      </c>
      <c r="C54" s="20" t="s">
        <v>63</v>
      </c>
      <c r="D54" s="46">
        <v>0</v>
      </c>
      <c r="E54" s="46">
        <v>20935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20935</v>
      </c>
      <c r="O54" s="47">
        <f t="shared" si="8"/>
        <v>0.48881572802839263</v>
      </c>
      <c r="P54" s="9"/>
    </row>
    <row r="55" spans="1:16">
      <c r="A55" s="12"/>
      <c r="B55" s="25">
        <v>347.2</v>
      </c>
      <c r="C55" s="20" t="s">
        <v>64</v>
      </c>
      <c r="D55" s="46">
        <v>469189</v>
      </c>
      <c r="E55" s="46">
        <v>0</v>
      </c>
      <c r="F55" s="46">
        <v>0</v>
      </c>
      <c r="G55" s="46">
        <v>0</v>
      </c>
      <c r="H55" s="46">
        <v>0</v>
      </c>
      <c r="I55" s="46">
        <v>783825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1253014</v>
      </c>
      <c r="O55" s="47">
        <f t="shared" si="8"/>
        <v>29.25688801718502</v>
      </c>
      <c r="P55" s="9"/>
    </row>
    <row r="56" spans="1:16">
      <c r="A56" s="12"/>
      <c r="B56" s="25">
        <v>347.3</v>
      </c>
      <c r="C56" s="20" t="s">
        <v>65</v>
      </c>
      <c r="D56" s="46">
        <v>30714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30714</v>
      </c>
      <c r="O56" s="47">
        <f t="shared" si="8"/>
        <v>0.71714766040907818</v>
      </c>
      <c r="P56" s="9"/>
    </row>
    <row r="57" spans="1:16">
      <c r="A57" s="12"/>
      <c r="B57" s="25">
        <v>347.4</v>
      </c>
      <c r="C57" s="20" t="s">
        <v>66</v>
      </c>
      <c r="D57" s="46">
        <v>10188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10188</v>
      </c>
      <c r="O57" s="47">
        <f t="shared" si="8"/>
        <v>0.23788175959652563</v>
      </c>
      <c r="P57" s="9"/>
    </row>
    <row r="58" spans="1:16">
      <c r="A58" s="12"/>
      <c r="B58" s="25">
        <v>347.5</v>
      </c>
      <c r="C58" s="20" t="s">
        <v>67</v>
      </c>
      <c r="D58" s="46">
        <v>49643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49643</v>
      </c>
      <c r="O58" s="47">
        <f t="shared" si="8"/>
        <v>1.1591248715793405</v>
      </c>
      <c r="P58" s="9"/>
    </row>
    <row r="59" spans="1:16">
      <c r="A59" s="12"/>
      <c r="B59" s="25">
        <v>349</v>
      </c>
      <c r="C59" s="20" t="s">
        <v>1</v>
      </c>
      <c r="D59" s="46">
        <v>2051918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2051918</v>
      </c>
      <c r="O59" s="47">
        <f t="shared" si="8"/>
        <v>47.910665919491919</v>
      </c>
      <c r="P59" s="9"/>
    </row>
    <row r="60" spans="1:16" ht="15.75">
      <c r="A60" s="29" t="s">
        <v>52</v>
      </c>
      <c r="B60" s="30"/>
      <c r="C60" s="31"/>
      <c r="D60" s="32">
        <f t="shared" ref="D60:M60" si="11">SUM(D61:D64)</f>
        <v>278589</v>
      </c>
      <c r="E60" s="32">
        <f t="shared" si="11"/>
        <v>48485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6" si="12">SUM(D60:M60)</f>
        <v>327074</v>
      </c>
      <c r="O60" s="45">
        <f t="shared" si="8"/>
        <v>7.6369197721117024</v>
      </c>
      <c r="P60" s="10"/>
    </row>
    <row r="61" spans="1:16">
      <c r="A61" s="13"/>
      <c r="B61" s="39">
        <v>351.5</v>
      </c>
      <c r="C61" s="21" t="s">
        <v>70</v>
      </c>
      <c r="D61" s="46">
        <v>21696</v>
      </c>
      <c r="E61" s="46">
        <v>20157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41853</v>
      </c>
      <c r="O61" s="47">
        <f t="shared" si="8"/>
        <v>0.9772345194732418</v>
      </c>
      <c r="P61" s="9"/>
    </row>
    <row r="62" spans="1:16">
      <c r="A62" s="13"/>
      <c r="B62" s="39">
        <v>352</v>
      </c>
      <c r="C62" s="21" t="s">
        <v>71</v>
      </c>
      <c r="D62" s="46">
        <v>0</v>
      </c>
      <c r="E62" s="46">
        <v>27739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27739</v>
      </c>
      <c r="O62" s="47">
        <f t="shared" si="8"/>
        <v>0.64768375828896985</v>
      </c>
      <c r="P62" s="9"/>
    </row>
    <row r="63" spans="1:16">
      <c r="A63" s="13"/>
      <c r="B63" s="39">
        <v>354</v>
      </c>
      <c r="C63" s="21" t="s">
        <v>72</v>
      </c>
      <c r="D63" s="46">
        <v>256893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256893</v>
      </c>
      <c r="O63" s="47">
        <f t="shared" si="8"/>
        <v>5.9982488091902493</v>
      </c>
      <c r="P63" s="9"/>
    </row>
    <row r="64" spans="1:16">
      <c r="A64" s="13"/>
      <c r="B64" s="39">
        <v>358.2</v>
      </c>
      <c r="C64" s="21" t="s">
        <v>133</v>
      </c>
      <c r="D64" s="46">
        <v>0</v>
      </c>
      <c r="E64" s="46">
        <v>589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589</v>
      </c>
      <c r="O64" s="47">
        <f t="shared" si="8"/>
        <v>1.3752685159241617E-2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SUM(D66:D73)</f>
        <v>1338815</v>
      </c>
      <c r="E65" s="32">
        <f t="shared" si="13"/>
        <v>1256738</v>
      </c>
      <c r="F65" s="32">
        <f t="shared" si="13"/>
        <v>0</v>
      </c>
      <c r="G65" s="32">
        <f t="shared" si="13"/>
        <v>260198</v>
      </c>
      <c r="H65" s="32">
        <f t="shared" si="13"/>
        <v>0</v>
      </c>
      <c r="I65" s="32">
        <f t="shared" si="13"/>
        <v>1701604</v>
      </c>
      <c r="J65" s="32">
        <f t="shared" si="13"/>
        <v>300476</v>
      </c>
      <c r="K65" s="32">
        <f t="shared" si="13"/>
        <v>19515858</v>
      </c>
      <c r="L65" s="32">
        <f t="shared" si="13"/>
        <v>0</v>
      </c>
      <c r="M65" s="32">
        <f t="shared" si="13"/>
        <v>0</v>
      </c>
      <c r="N65" s="32">
        <f t="shared" si="12"/>
        <v>24373689</v>
      </c>
      <c r="O65" s="45">
        <f t="shared" si="8"/>
        <v>569.1064023536004</v>
      </c>
      <c r="P65" s="10"/>
    </row>
    <row r="66" spans="1:119">
      <c r="A66" s="12"/>
      <c r="B66" s="25">
        <v>361.1</v>
      </c>
      <c r="C66" s="20" t="s">
        <v>73</v>
      </c>
      <c r="D66" s="46">
        <v>196186</v>
      </c>
      <c r="E66" s="46">
        <v>77309</v>
      </c>
      <c r="F66" s="46">
        <v>0</v>
      </c>
      <c r="G66" s="46">
        <v>260198</v>
      </c>
      <c r="H66" s="46">
        <v>0</v>
      </c>
      <c r="I66" s="46">
        <v>1067666</v>
      </c>
      <c r="J66" s="46">
        <v>79165</v>
      </c>
      <c r="K66" s="46">
        <v>3128131</v>
      </c>
      <c r="L66" s="46">
        <v>0</v>
      </c>
      <c r="M66" s="46">
        <v>0</v>
      </c>
      <c r="N66" s="46">
        <f t="shared" si="12"/>
        <v>4808655</v>
      </c>
      <c r="O66" s="47">
        <f t="shared" si="8"/>
        <v>112.27829924348558</v>
      </c>
      <c r="P66" s="9"/>
    </row>
    <row r="67" spans="1:119">
      <c r="A67" s="12"/>
      <c r="B67" s="25">
        <v>361.3</v>
      </c>
      <c r="C67" s="20" t="s">
        <v>74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9077844</v>
      </c>
      <c r="L67" s="46">
        <v>0</v>
      </c>
      <c r="M67" s="46">
        <v>0</v>
      </c>
      <c r="N67" s="46">
        <f t="shared" ref="N67:N73" si="14">SUM(D67:M67)</f>
        <v>9077844</v>
      </c>
      <c r="O67" s="47">
        <f t="shared" si="8"/>
        <v>211.96049313533203</v>
      </c>
      <c r="P67" s="9"/>
    </row>
    <row r="68" spans="1:119">
      <c r="A68" s="12"/>
      <c r="B68" s="25">
        <v>362</v>
      </c>
      <c r="C68" s="20" t="s">
        <v>75</v>
      </c>
      <c r="D68" s="46">
        <v>215246</v>
      </c>
      <c r="E68" s="46">
        <v>919488</v>
      </c>
      <c r="F68" s="46">
        <v>0</v>
      </c>
      <c r="G68" s="46">
        <v>0</v>
      </c>
      <c r="H68" s="46">
        <v>0</v>
      </c>
      <c r="I68" s="46">
        <v>132996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1267730</v>
      </c>
      <c r="O68" s="47">
        <f t="shared" si="8"/>
        <v>29.60049500326889</v>
      </c>
      <c r="P68" s="9"/>
    </row>
    <row r="69" spans="1:119">
      <c r="A69" s="12"/>
      <c r="B69" s="25">
        <v>364</v>
      </c>
      <c r="C69" s="20" t="s">
        <v>134</v>
      </c>
      <c r="D69" s="46">
        <v>37400</v>
      </c>
      <c r="E69" s="46">
        <v>205000</v>
      </c>
      <c r="F69" s="46">
        <v>0</v>
      </c>
      <c r="G69" s="46">
        <v>0</v>
      </c>
      <c r="H69" s="46">
        <v>0</v>
      </c>
      <c r="I69" s="46">
        <v>138852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381252</v>
      </c>
      <c r="O69" s="47">
        <f t="shared" ref="O69:O77" si="15">(N69/O$79)</f>
        <v>8.9019333146539648</v>
      </c>
      <c r="P69" s="9"/>
    </row>
    <row r="70" spans="1:119">
      <c r="A70" s="12"/>
      <c r="B70" s="25">
        <v>365</v>
      </c>
      <c r="C70" s="20" t="s">
        <v>135</v>
      </c>
      <c r="D70" s="46">
        <v>45</v>
      </c>
      <c r="E70" s="46">
        <v>0</v>
      </c>
      <c r="F70" s="46">
        <v>0</v>
      </c>
      <c r="G70" s="46">
        <v>0</v>
      </c>
      <c r="H70" s="46">
        <v>0</v>
      </c>
      <c r="I70" s="46">
        <v>4467</v>
      </c>
      <c r="J70" s="46">
        <v>30</v>
      </c>
      <c r="K70" s="46">
        <v>0</v>
      </c>
      <c r="L70" s="46">
        <v>0</v>
      </c>
      <c r="M70" s="46">
        <v>0</v>
      </c>
      <c r="N70" s="46">
        <f t="shared" si="14"/>
        <v>4542</v>
      </c>
      <c r="O70" s="47">
        <f t="shared" si="15"/>
        <v>0.10605211543849818</v>
      </c>
      <c r="P70" s="9"/>
    </row>
    <row r="71" spans="1:119">
      <c r="A71" s="12"/>
      <c r="B71" s="25">
        <v>366</v>
      </c>
      <c r="C71" s="20" t="s">
        <v>77</v>
      </c>
      <c r="D71" s="46">
        <v>32141</v>
      </c>
      <c r="E71" s="46">
        <v>7718</v>
      </c>
      <c r="F71" s="46">
        <v>0</v>
      </c>
      <c r="G71" s="46">
        <v>0</v>
      </c>
      <c r="H71" s="46">
        <v>0</v>
      </c>
      <c r="I71" s="46">
        <v>6618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46477</v>
      </c>
      <c r="O71" s="47">
        <f t="shared" si="15"/>
        <v>1.0852012701970672</v>
      </c>
      <c r="P71" s="9"/>
    </row>
    <row r="72" spans="1:119">
      <c r="A72" s="12"/>
      <c r="B72" s="25">
        <v>368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7309883</v>
      </c>
      <c r="L72" s="46">
        <v>0</v>
      </c>
      <c r="M72" s="46">
        <v>0</v>
      </c>
      <c r="N72" s="46">
        <f t="shared" si="14"/>
        <v>7309883</v>
      </c>
      <c r="O72" s="47">
        <f t="shared" si="15"/>
        <v>170.67999906603157</v>
      </c>
      <c r="P72" s="9"/>
    </row>
    <row r="73" spans="1:119">
      <c r="A73" s="12"/>
      <c r="B73" s="25">
        <v>369.9</v>
      </c>
      <c r="C73" s="20" t="s">
        <v>79</v>
      </c>
      <c r="D73" s="46">
        <v>857797</v>
      </c>
      <c r="E73" s="46">
        <v>47223</v>
      </c>
      <c r="F73" s="46">
        <v>0</v>
      </c>
      <c r="G73" s="46">
        <v>0</v>
      </c>
      <c r="H73" s="46">
        <v>0</v>
      </c>
      <c r="I73" s="46">
        <v>351005</v>
      </c>
      <c r="J73" s="46">
        <v>221281</v>
      </c>
      <c r="K73" s="46">
        <v>0</v>
      </c>
      <c r="L73" s="46">
        <v>0</v>
      </c>
      <c r="M73" s="46">
        <v>0</v>
      </c>
      <c r="N73" s="46">
        <f t="shared" si="14"/>
        <v>1477306</v>
      </c>
      <c r="O73" s="47">
        <f t="shared" si="15"/>
        <v>34.493929205192863</v>
      </c>
      <c r="P73" s="9"/>
    </row>
    <row r="74" spans="1:119" ht="15.75">
      <c r="A74" s="29" t="s">
        <v>53</v>
      </c>
      <c r="B74" s="30"/>
      <c r="C74" s="31"/>
      <c r="D74" s="32">
        <f t="shared" ref="D74:M74" si="16">SUM(D75:D76)</f>
        <v>8639939</v>
      </c>
      <c r="E74" s="32">
        <f t="shared" si="16"/>
        <v>2523022</v>
      </c>
      <c r="F74" s="32">
        <f t="shared" si="16"/>
        <v>2755155</v>
      </c>
      <c r="G74" s="32">
        <f t="shared" si="16"/>
        <v>2966245</v>
      </c>
      <c r="H74" s="32">
        <f t="shared" si="16"/>
        <v>0</v>
      </c>
      <c r="I74" s="32">
        <f t="shared" si="16"/>
        <v>3489388</v>
      </c>
      <c r="J74" s="32">
        <f t="shared" si="16"/>
        <v>522948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20896697</v>
      </c>
      <c r="O74" s="45">
        <f t="shared" si="15"/>
        <v>487.92138320724757</v>
      </c>
      <c r="P74" s="9"/>
    </row>
    <row r="75" spans="1:119">
      <c r="A75" s="12"/>
      <c r="B75" s="25">
        <v>381</v>
      </c>
      <c r="C75" s="20" t="s">
        <v>80</v>
      </c>
      <c r="D75" s="46">
        <v>8639939</v>
      </c>
      <c r="E75" s="46">
        <v>2523022</v>
      </c>
      <c r="F75" s="46">
        <v>2755155</v>
      </c>
      <c r="G75" s="46">
        <v>2966245</v>
      </c>
      <c r="H75" s="46">
        <v>0</v>
      </c>
      <c r="I75" s="46">
        <v>379663</v>
      </c>
      <c r="J75" s="46">
        <v>522948</v>
      </c>
      <c r="K75" s="46">
        <v>0</v>
      </c>
      <c r="L75" s="46">
        <v>0</v>
      </c>
      <c r="M75" s="46">
        <v>0</v>
      </c>
      <c r="N75" s="46">
        <f>SUM(D75:M75)</f>
        <v>17786972</v>
      </c>
      <c r="O75" s="47">
        <f t="shared" si="15"/>
        <v>415.31175866255722</v>
      </c>
      <c r="P75" s="9"/>
    </row>
    <row r="76" spans="1:119" ht="15.75" thickBot="1">
      <c r="A76" s="12"/>
      <c r="B76" s="25">
        <v>389.8</v>
      </c>
      <c r="C76" s="20" t="s">
        <v>136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3109725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3109725</v>
      </c>
      <c r="O76" s="47">
        <f t="shared" si="15"/>
        <v>72.609624544690391</v>
      </c>
      <c r="P76" s="9"/>
    </row>
    <row r="77" spans="1:119" ht="16.5" thickBot="1">
      <c r="A77" s="14" t="s">
        <v>68</v>
      </c>
      <c r="B77" s="23"/>
      <c r="C77" s="22"/>
      <c r="D77" s="15">
        <f t="shared" ref="D77:M77" si="17">SUM(D5,D16,D27,D43,D60,D65,D74)</f>
        <v>41951615</v>
      </c>
      <c r="E77" s="15">
        <f t="shared" si="17"/>
        <v>14932965</v>
      </c>
      <c r="F77" s="15">
        <f t="shared" si="17"/>
        <v>2755155</v>
      </c>
      <c r="G77" s="15">
        <f t="shared" si="17"/>
        <v>3226443</v>
      </c>
      <c r="H77" s="15">
        <f t="shared" si="17"/>
        <v>0</v>
      </c>
      <c r="I77" s="15">
        <f t="shared" si="17"/>
        <v>48552788</v>
      </c>
      <c r="J77" s="15">
        <f t="shared" si="17"/>
        <v>13497016</v>
      </c>
      <c r="K77" s="15">
        <f t="shared" si="17"/>
        <v>19515858</v>
      </c>
      <c r="L77" s="15">
        <f t="shared" si="17"/>
        <v>0</v>
      </c>
      <c r="M77" s="15">
        <f t="shared" si="17"/>
        <v>0</v>
      </c>
      <c r="N77" s="15">
        <f>SUM(D77:M77)</f>
        <v>144431840</v>
      </c>
      <c r="O77" s="38">
        <f t="shared" si="15"/>
        <v>3372.3694779116468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151</v>
      </c>
      <c r="M79" s="118"/>
      <c r="N79" s="118"/>
      <c r="O79" s="43">
        <v>42828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110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19381308</v>
      </c>
      <c r="E5" s="27">
        <f t="shared" si="0"/>
        <v>1348592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20729900</v>
      </c>
      <c r="O5" s="33">
        <f t="shared" ref="O5:O36" si="1">(N5/O$84)</f>
        <v>503.96022754898627</v>
      </c>
      <c r="P5" s="6"/>
    </row>
    <row r="6" spans="1:133">
      <c r="A6" s="12"/>
      <c r="B6" s="25">
        <v>311</v>
      </c>
      <c r="C6" s="20" t="s">
        <v>3</v>
      </c>
      <c r="D6" s="46">
        <v>10160157</v>
      </c>
      <c r="E6" s="46">
        <v>1348592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11508749</v>
      </c>
      <c r="O6" s="47">
        <f t="shared" si="1"/>
        <v>279.78677006855645</v>
      </c>
      <c r="P6" s="9"/>
    </row>
    <row r="7" spans="1:133">
      <c r="A7" s="12"/>
      <c r="B7" s="25">
        <v>312.3</v>
      </c>
      <c r="C7" s="20" t="s">
        <v>12</v>
      </c>
      <c r="D7" s="46">
        <v>181671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181671</v>
      </c>
      <c r="O7" s="47">
        <f t="shared" si="1"/>
        <v>4.4165653717119655</v>
      </c>
      <c r="P7" s="9"/>
    </row>
    <row r="8" spans="1:133">
      <c r="A8" s="12"/>
      <c r="B8" s="25">
        <v>312.41000000000003</v>
      </c>
      <c r="C8" s="20" t="s">
        <v>14</v>
      </c>
      <c r="D8" s="46">
        <v>1652878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1652878</v>
      </c>
      <c r="O8" s="47">
        <f t="shared" si="1"/>
        <v>40.182768512665923</v>
      </c>
      <c r="P8" s="9"/>
    </row>
    <row r="9" spans="1:133">
      <c r="A9" s="12"/>
      <c r="B9" s="25">
        <v>312.51</v>
      </c>
      <c r="C9" s="20" t="s">
        <v>116</v>
      </c>
      <c r="D9" s="46">
        <v>328419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328419</v>
      </c>
      <c r="O9" s="47">
        <f t="shared" si="1"/>
        <v>7.9841250546992759</v>
      </c>
      <c r="P9" s="9"/>
    </row>
    <row r="10" spans="1:133">
      <c r="A10" s="12"/>
      <c r="B10" s="25">
        <v>312.52</v>
      </c>
      <c r="C10" s="20" t="s">
        <v>123</v>
      </c>
      <c r="D10" s="46">
        <v>387358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387358</v>
      </c>
      <c r="O10" s="47">
        <f t="shared" si="1"/>
        <v>9.4169786551271457</v>
      </c>
      <c r="P10" s="9"/>
    </row>
    <row r="11" spans="1:133">
      <c r="A11" s="12"/>
      <c r="B11" s="25">
        <v>314.10000000000002</v>
      </c>
      <c r="C11" s="20" t="s">
        <v>15</v>
      </c>
      <c r="D11" s="46">
        <v>3705185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3705185</v>
      </c>
      <c r="O11" s="47">
        <f t="shared" si="1"/>
        <v>90.075971216025678</v>
      </c>
      <c r="P11" s="9"/>
    </row>
    <row r="12" spans="1:133">
      <c r="A12" s="12"/>
      <c r="B12" s="25">
        <v>314.3</v>
      </c>
      <c r="C12" s="20" t="s">
        <v>16</v>
      </c>
      <c r="D12" s="46">
        <v>825585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825585</v>
      </c>
      <c r="O12" s="47">
        <f t="shared" si="1"/>
        <v>20.070622842417464</v>
      </c>
      <c r="P12" s="9"/>
    </row>
    <row r="13" spans="1:133">
      <c r="A13" s="12"/>
      <c r="B13" s="25">
        <v>314.89999999999998</v>
      </c>
      <c r="C13" s="20" t="s">
        <v>93</v>
      </c>
      <c r="D13" s="46">
        <v>79724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79724</v>
      </c>
      <c r="O13" s="47">
        <f t="shared" si="1"/>
        <v>1.9381533524578207</v>
      </c>
      <c r="P13" s="9"/>
    </row>
    <row r="14" spans="1:133">
      <c r="A14" s="12"/>
      <c r="B14" s="25">
        <v>315</v>
      </c>
      <c r="C14" s="20" t="s">
        <v>124</v>
      </c>
      <c r="D14" s="46">
        <v>1823719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1823719</v>
      </c>
      <c r="O14" s="47">
        <f t="shared" si="1"/>
        <v>44.336048038119316</v>
      </c>
      <c r="P14" s="9"/>
    </row>
    <row r="15" spans="1:133">
      <c r="A15" s="12"/>
      <c r="B15" s="25">
        <v>316</v>
      </c>
      <c r="C15" s="20" t="s">
        <v>125</v>
      </c>
      <c r="D15" s="46">
        <v>236612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236612</v>
      </c>
      <c r="O15" s="47">
        <f t="shared" si="1"/>
        <v>5.752224437205232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3362102</v>
      </c>
      <c r="E16" s="32">
        <f t="shared" si="3"/>
        <v>3097400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6459502</v>
      </c>
      <c r="O16" s="45">
        <f t="shared" si="1"/>
        <v>157.03559099528371</v>
      </c>
      <c r="P16" s="10"/>
    </row>
    <row r="17" spans="1:16">
      <c r="A17" s="12"/>
      <c r="B17" s="25">
        <v>322</v>
      </c>
      <c r="C17" s="20" t="s">
        <v>0</v>
      </c>
      <c r="D17" s="46">
        <v>32731</v>
      </c>
      <c r="E17" s="46">
        <v>1393559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1426290</v>
      </c>
      <c r="O17" s="47">
        <f t="shared" si="1"/>
        <v>34.674235425681921</v>
      </c>
      <c r="P17" s="9"/>
    </row>
    <row r="18" spans="1:16">
      <c r="A18" s="12"/>
      <c r="B18" s="25">
        <v>323.10000000000002</v>
      </c>
      <c r="C18" s="20" t="s">
        <v>21</v>
      </c>
      <c r="D18" s="46">
        <v>3195925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3195925</v>
      </c>
      <c r="O18" s="47">
        <f t="shared" si="1"/>
        <v>77.695458744590852</v>
      </c>
      <c r="P18" s="9"/>
    </row>
    <row r="19" spans="1:16">
      <c r="A19" s="12"/>
      <c r="B19" s="25">
        <v>323.39999999999998</v>
      </c>
      <c r="C19" s="20" t="s">
        <v>22</v>
      </c>
      <c r="D19" s="46">
        <v>133446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133446</v>
      </c>
      <c r="O19" s="47">
        <f t="shared" si="1"/>
        <v>3.2441775660037924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448593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448593</v>
      </c>
      <c r="O20" s="47">
        <f t="shared" si="1"/>
        <v>10.905649827393397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173979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173979</v>
      </c>
      <c r="O21" s="47">
        <f t="shared" si="1"/>
        <v>4.2295667817377351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118316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118316</v>
      </c>
      <c r="O22" s="47">
        <f t="shared" si="1"/>
        <v>2.8763553264938979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122896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122896</v>
      </c>
      <c r="O23" s="47">
        <f t="shared" si="1"/>
        <v>2.9876987407011231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812803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812803</v>
      </c>
      <c r="O24" s="47">
        <f t="shared" si="1"/>
        <v>19.75988233578062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20043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20043</v>
      </c>
      <c r="O25" s="47">
        <f t="shared" si="1"/>
        <v>0.48726114649681529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7211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7211</v>
      </c>
      <c r="O26" s="47">
        <f t="shared" si="1"/>
        <v>0.17530510040355909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SUM(D28:D45)</f>
        <v>4251178</v>
      </c>
      <c r="E27" s="32">
        <f t="shared" si="6"/>
        <v>1581869</v>
      </c>
      <c r="F27" s="32">
        <f t="shared" si="6"/>
        <v>0</v>
      </c>
      <c r="G27" s="32">
        <f t="shared" si="6"/>
        <v>1352497</v>
      </c>
      <c r="H27" s="32">
        <f t="shared" si="6"/>
        <v>0</v>
      </c>
      <c r="I27" s="32">
        <f t="shared" si="6"/>
        <v>296670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7482214</v>
      </c>
      <c r="O27" s="45">
        <f t="shared" si="1"/>
        <v>181.89852676617883</v>
      </c>
      <c r="P27" s="10"/>
    </row>
    <row r="28" spans="1:16">
      <c r="A28" s="12"/>
      <c r="B28" s="25">
        <v>331.2</v>
      </c>
      <c r="C28" s="20" t="s">
        <v>29</v>
      </c>
      <c r="D28" s="46">
        <v>29920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29920</v>
      </c>
      <c r="O28" s="47">
        <f t="shared" si="1"/>
        <v>0.72737881071619581</v>
      </c>
      <c r="P28" s="9"/>
    </row>
    <row r="29" spans="1:16">
      <c r="A29" s="12"/>
      <c r="B29" s="25">
        <v>331.41</v>
      </c>
      <c r="C29" s="20" t="s">
        <v>98</v>
      </c>
      <c r="D29" s="46">
        <v>0</v>
      </c>
      <c r="E29" s="46">
        <v>303498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303498</v>
      </c>
      <c r="O29" s="47">
        <f t="shared" si="1"/>
        <v>7.3782758788350273</v>
      </c>
      <c r="P29" s="9"/>
    </row>
    <row r="30" spans="1:16">
      <c r="A30" s="12"/>
      <c r="B30" s="25">
        <v>331.62</v>
      </c>
      <c r="C30" s="20" t="s">
        <v>33</v>
      </c>
      <c r="D30" s="46">
        <v>0</v>
      </c>
      <c r="E30" s="46">
        <v>128906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128906</v>
      </c>
      <c r="O30" s="47">
        <f t="shared" si="1"/>
        <v>3.1338065833616957</v>
      </c>
      <c r="P30" s="9"/>
    </row>
    <row r="31" spans="1:16">
      <c r="A31" s="12"/>
      <c r="B31" s="25">
        <v>334.2</v>
      </c>
      <c r="C31" s="20" t="s">
        <v>31</v>
      </c>
      <c r="D31" s="46">
        <v>11206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11206</v>
      </c>
      <c r="O31" s="47">
        <f t="shared" si="1"/>
        <v>0.27242670297077842</v>
      </c>
      <c r="P31" s="9"/>
    </row>
    <row r="32" spans="1:16">
      <c r="A32" s="12"/>
      <c r="B32" s="25">
        <v>334.41</v>
      </c>
      <c r="C32" s="20" t="s">
        <v>35</v>
      </c>
      <c r="D32" s="46">
        <v>0</v>
      </c>
      <c r="E32" s="46">
        <v>527046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527046</v>
      </c>
      <c r="O32" s="47">
        <f t="shared" si="1"/>
        <v>12.812904166869256</v>
      </c>
      <c r="P32" s="9"/>
    </row>
    <row r="33" spans="1:16">
      <c r="A33" s="12"/>
      <c r="B33" s="25">
        <v>334.49</v>
      </c>
      <c r="C33" s="20" t="s">
        <v>99</v>
      </c>
      <c r="D33" s="46">
        <v>0</v>
      </c>
      <c r="E33" s="46">
        <v>0</v>
      </c>
      <c r="F33" s="46">
        <v>0</v>
      </c>
      <c r="G33" s="46">
        <v>352497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352497</v>
      </c>
      <c r="O33" s="47">
        <f t="shared" si="1"/>
        <v>8.5694802353284381</v>
      </c>
      <c r="P33" s="9"/>
    </row>
    <row r="34" spans="1:16">
      <c r="A34" s="12"/>
      <c r="B34" s="25">
        <v>334.69</v>
      </c>
      <c r="C34" s="20" t="s">
        <v>36</v>
      </c>
      <c r="D34" s="46">
        <v>0</v>
      </c>
      <c r="E34" s="46">
        <v>243476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243476</v>
      </c>
      <c r="O34" s="47">
        <f t="shared" si="1"/>
        <v>5.9190936937813001</v>
      </c>
      <c r="P34" s="9"/>
    </row>
    <row r="35" spans="1:16">
      <c r="A35" s="12"/>
      <c r="B35" s="25">
        <v>334.9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241635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241635</v>
      </c>
      <c r="O35" s="47">
        <f t="shared" si="1"/>
        <v>5.8743375309962564</v>
      </c>
      <c r="P35" s="9"/>
    </row>
    <row r="36" spans="1:16">
      <c r="A36" s="12"/>
      <c r="B36" s="25">
        <v>335.12</v>
      </c>
      <c r="C36" s="20" t="s">
        <v>126</v>
      </c>
      <c r="D36" s="46">
        <v>1335776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1335776</v>
      </c>
      <c r="O36" s="47">
        <f t="shared" si="1"/>
        <v>32.473768658530659</v>
      </c>
      <c r="P36" s="9"/>
    </row>
    <row r="37" spans="1:16">
      <c r="A37" s="12"/>
      <c r="B37" s="25">
        <v>335.14</v>
      </c>
      <c r="C37" s="20" t="s">
        <v>127</v>
      </c>
      <c r="D37" s="46">
        <v>139158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139158</v>
      </c>
      <c r="O37" s="47">
        <f t="shared" ref="O37:O68" si="8">(N37/O$84)</f>
        <v>3.3830407935041573</v>
      </c>
      <c r="P37" s="9"/>
    </row>
    <row r="38" spans="1:16">
      <c r="A38" s="12"/>
      <c r="B38" s="25">
        <v>335.15</v>
      </c>
      <c r="C38" s="20" t="s">
        <v>128</v>
      </c>
      <c r="D38" s="46">
        <v>34888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34888</v>
      </c>
      <c r="O38" s="47">
        <f t="shared" si="8"/>
        <v>0.84815481110516844</v>
      </c>
      <c r="P38" s="9"/>
    </row>
    <row r="39" spans="1:16">
      <c r="A39" s="12"/>
      <c r="B39" s="25">
        <v>335.18</v>
      </c>
      <c r="C39" s="20" t="s">
        <v>129</v>
      </c>
      <c r="D39" s="46">
        <v>2367136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2367136</v>
      </c>
      <c r="O39" s="47">
        <f t="shared" si="8"/>
        <v>57.546944133806583</v>
      </c>
      <c r="P39" s="9"/>
    </row>
    <row r="40" spans="1:16">
      <c r="A40" s="12"/>
      <c r="B40" s="25">
        <v>335.29</v>
      </c>
      <c r="C40" s="20" t="s">
        <v>42</v>
      </c>
      <c r="D40" s="46">
        <v>15840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15840</v>
      </c>
      <c r="O40" s="47">
        <f t="shared" si="8"/>
        <v>0.38508289979092719</v>
      </c>
      <c r="P40" s="9"/>
    </row>
    <row r="41" spans="1:16">
      <c r="A41" s="12"/>
      <c r="B41" s="25">
        <v>335.49</v>
      </c>
      <c r="C41" s="20" t="s">
        <v>43</v>
      </c>
      <c r="D41" s="46">
        <v>22262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22262</v>
      </c>
      <c r="O41" s="47">
        <f t="shared" si="8"/>
        <v>0.54120678757232454</v>
      </c>
      <c r="P41" s="9"/>
    </row>
    <row r="42" spans="1:16">
      <c r="A42" s="12"/>
      <c r="B42" s="25">
        <v>337.2</v>
      </c>
      <c r="C42" s="20" t="s">
        <v>44</v>
      </c>
      <c r="D42" s="46">
        <v>271108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271108</v>
      </c>
      <c r="O42" s="47">
        <f t="shared" si="8"/>
        <v>6.5908494189721401</v>
      </c>
      <c r="P42" s="9"/>
    </row>
    <row r="43" spans="1:16">
      <c r="A43" s="12"/>
      <c r="B43" s="25">
        <v>337.3</v>
      </c>
      <c r="C43" s="20" t="s">
        <v>101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55035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55035</v>
      </c>
      <c r="O43" s="47">
        <f t="shared" si="8"/>
        <v>1.3379442796713181</v>
      </c>
      <c r="P43" s="9"/>
    </row>
    <row r="44" spans="1:16">
      <c r="A44" s="12"/>
      <c r="B44" s="25">
        <v>337.9</v>
      </c>
      <c r="C44" s="20" t="s">
        <v>102</v>
      </c>
      <c r="D44" s="46">
        <v>0</v>
      </c>
      <c r="E44" s="46">
        <v>0</v>
      </c>
      <c r="F44" s="46">
        <v>0</v>
      </c>
      <c r="G44" s="46">
        <v>1000000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1000000</v>
      </c>
      <c r="O44" s="47">
        <f t="shared" si="8"/>
        <v>24.310789128215102</v>
      </c>
      <c r="P44" s="9"/>
    </row>
    <row r="45" spans="1:16">
      <c r="A45" s="12"/>
      <c r="B45" s="25">
        <v>338</v>
      </c>
      <c r="C45" s="20" t="s">
        <v>46</v>
      </c>
      <c r="D45" s="46">
        <v>23884</v>
      </c>
      <c r="E45" s="46">
        <v>378943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402827</v>
      </c>
      <c r="O45" s="47">
        <f t="shared" si="8"/>
        <v>9.7930422521515048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SUM(D47:D62)</f>
        <v>2862319</v>
      </c>
      <c r="E46" s="32">
        <f t="shared" si="9"/>
        <v>1032465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42776803</v>
      </c>
      <c r="J46" s="32">
        <f t="shared" si="9"/>
        <v>13310433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59982020</v>
      </c>
      <c r="O46" s="45">
        <f t="shared" si="8"/>
        <v>1458.2102397043809</v>
      </c>
      <c r="P46" s="10"/>
    </row>
    <row r="47" spans="1:16">
      <c r="A47" s="12"/>
      <c r="B47" s="25">
        <v>341.2</v>
      </c>
      <c r="C47" s="20" t="s">
        <v>130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13310433</v>
      </c>
      <c r="K47" s="46">
        <v>0</v>
      </c>
      <c r="L47" s="46">
        <v>0</v>
      </c>
      <c r="M47" s="46">
        <v>0</v>
      </c>
      <c r="N47" s="46">
        <f t="shared" ref="N47:N62" si="10">SUM(D47:M47)</f>
        <v>13310433</v>
      </c>
      <c r="O47" s="47">
        <f t="shared" si="8"/>
        <v>323.58712986823554</v>
      </c>
      <c r="P47" s="9"/>
    </row>
    <row r="48" spans="1:16">
      <c r="A48" s="12"/>
      <c r="B48" s="25">
        <v>341.9</v>
      </c>
      <c r="C48" s="20" t="s">
        <v>131</v>
      </c>
      <c r="D48" s="46">
        <v>7175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7175</v>
      </c>
      <c r="O48" s="47">
        <f t="shared" si="8"/>
        <v>0.17442991199494334</v>
      </c>
      <c r="P48" s="9"/>
    </row>
    <row r="49" spans="1:16">
      <c r="A49" s="12"/>
      <c r="B49" s="25">
        <v>342.5</v>
      </c>
      <c r="C49" s="20" t="s">
        <v>57</v>
      </c>
      <c r="D49" s="46">
        <v>59939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59939</v>
      </c>
      <c r="O49" s="47">
        <f t="shared" si="8"/>
        <v>1.4571643895560851</v>
      </c>
      <c r="P49" s="9"/>
    </row>
    <row r="50" spans="1:16">
      <c r="A50" s="12"/>
      <c r="B50" s="25">
        <v>343.4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6137607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6137607</v>
      </c>
      <c r="O50" s="47">
        <f t="shared" si="8"/>
        <v>149.21006952885691</v>
      </c>
      <c r="P50" s="9"/>
    </row>
    <row r="51" spans="1:16">
      <c r="A51" s="12"/>
      <c r="B51" s="25">
        <v>343.6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33388348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33388348</v>
      </c>
      <c r="O51" s="47">
        <f t="shared" si="8"/>
        <v>811.6970875674624</v>
      </c>
      <c r="P51" s="9"/>
    </row>
    <row r="52" spans="1:16">
      <c r="A52" s="12"/>
      <c r="B52" s="25">
        <v>343.7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2259124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2259124</v>
      </c>
      <c r="O52" s="47">
        <f t="shared" si="8"/>
        <v>54.921087178489813</v>
      </c>
      <c r="P52" s="9"/>
    </row>
    <row r="53" spans="1:16">
      <c r="A53" s="12"/>
      <c r="B53" s="25">
        <v>343.8</v>
      </c>
      <c r="C53" s="20" t="s">
        <v>62</v>
      </c>
      <c r="D53" s="46">
        <v>0</v>
      </c>
      <c r="E53" s="46">
        <v>291451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291451</v>
      </c>
      <c r="O53" s="47">
        <f t="shared" si="8"/>
        <v>7.0854038022074199</v>
      </c>
      <c r="P53" s="9"/>
    </row>
    <row r="54" spans="1:16">
      <c r="A54" s="12"/>
      <c r="B54" s="25">
        <v>343.9</v>
      </c>
      <c r="C54" s="20" t="s">
        <v>103</v>
      </c>
      <c r="D54" s="46">
        <v>14565</v>
      </c>
      <c r="E54" s="46">
        <v>0</v>
      </c>
      <c r="F54" s="46">
        <v>0</v>
      </c>
      <c r="G54" s="46">
        <v>0</v>
      </c>
      <c r="H54" s="46">
        <v>0</v>
      </c>
      <c r="I54" s="46">
        <v>144176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158741</v>
      </c>
      <c r="O54" s="47">
        <f t="shared" si="8"/>
        <v>3.8591189770019936</v>
      </c>
      <c r="P54" s="9"/>
    </row>
    <row r="55" spans="1:16">
      <c r="A55" s="12"/>
      <c r="B55" s="25">
        <v>344.1</v>
      </c>
      <c r="C55" s="20" t="s">
        <v>145</v>
      </c>
      <c r="D55" s="46">
        <v>0</v>
      </c>
      <c r="E55" s="46">
        <v>717413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717413</v>
      </c>
      <c r="O55" s="47">
        <f t="shared" si="8"/>
        <v>17.44087616084018</v>
      </c>
      <c r="P55" s="9"/>
    </row>
    <row r="56" spans="1:16">
      <c r="A56" s="12"/>
      <c r="B56" s="25">
        <v>344.9</v>
      </c>
      <c r="C56" s="20" t="s">
        <v>132</v>
      </c>
      <c r="D56" s="46">
        <v>342206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342206</v>
      </c>
      <c r="O56" s="47">
        <f t="shared" si="8"/>
        <v>8.3192979044099769</v>
      </c>
      <c r="P56" s="9"/>
    </row>
    <row r="57" spans="1:16">
      <c r="A57" s="12"/>
      <c r="B57" s="25">
        <v>347.1</v>
      </c>
      <c r="C57" s="20" t="s">
        <v>63</v>
      </c>
      <c r="D57" s="46">
        <v>0</v>
      </c>
      <c r="E57" s="46">
        <v>23601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23601</v>
      </c>
      <c r="O57" s="47">
        <f t="shared" si="8"/>
        <v>0.57375893421500457</v>
      </c>
      <c r="P57" s="9"/>
    </row>
    <row r="58" spans="1:16">
      <c r="A58" s="12"/>
      <c r="B58" s="25">
        <v>347.2</v>
      </c>
      <c r="C58" s="20" t="s">
        <v>64</v>
      </c>
      <c r="D58" s="46">
        <v>468498</v>
      </c>
      <c r="E58" s="46">
        <v>0</v>
      </c>
      <c r="F58" s="46">
        <v>0</v>
      </c>
      <c r="G58" s="46">
        <v>0</v>
      </c>
      <c r="H58" s="46">
        <v>0</v>
      </c>
      <c r="I58" s="46">
        <v>847548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1316046</v>
      </c>
      <c r="O58" s="47">
        <f t="shared" si="8"/>
        <v>31.994116789030972</v>
      </c>
      <c r="P58" s="9"/>
    </row>
    <row r="59" spans="1:16">
      <c r="A59" s="12"/>
      <c r="B59" s="25">
        <v>347.3</v>
      </c>
      <c r="C59" s="20" t="s">
        <v>65</v>
      </c>
      <c r="D59" s="46">
        <v>26434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26434</v>
      </c>
      <c r="O59" s="47">
        <f t="shared" si="8"/>
        <v>0.64263139981523798</v>
      </c>
      <c r="P59" s="9"/>
    </row>
    <row r="60" spans="1:16">
      <c r="A60" s="12"/>
      <c r="B60" s="25">
        <v>347.4</v>
      </c>
      <c r="C60" s="20" t="s">
        <v>66</v>
      </c>
      <c r="D60" s="46">
        <v>20865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20865</v>
      </c>
      <c r="O60" s="47">
        <f t="shared" si="8"/>
        <v>0.50724461516020813</v>
      </c>
      <c r="P60" s="9"/>
    </row>
    <row r="61" spans="1:16">
      <c r="A61" s="12"/>
      <c r="B61" s="25">
        <v>347.5</v>
      </c>
      <c r="C61" s="20" t="s">
        <v>67</v>
      </c>
      <c r="D61" s="46">
        <v>39871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39871</v>
      </c>
      <c r="O61" s="47">
        <f t="shared" si="8"/>
        <v>0.96929547333106436</v>
      </c>
      <c r="P61" s="9"/>
    </row>
    <row r="62" spans="1:16">
      <c r="A62" s="12"/>
      <c r="B62" s="25">
        <v>349</v>
      </c>
      <c r="C62" s="20" t="s">
        <v>1</v>
      </c>
      <c r="D62" s="46">
        <v>1882766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1882766</v>
      </c>
      <c r="O62" s="47">
        <f t="shared" si="8"/>
        <v>45.771527203773033</v>
      </c>
      <c r="P62" s="9"/>
    </row>
    <row r="63" spans="1:16" ht="15.75">
      <c r="A63" s="29" t="s">
        <v>52</v>
      </c>
      <c r="B63" s="30"/>
      <c r="C63" s="31"/>
      <c r="D63" s="32">
        <f t="shared" ref="D63:M63" si="11">SUM(D64:D67)</f>
        <v>265833</v>
      </c>
      <c r="E63" s="32">
        <f t="shared" si="11"/>
        <v>55647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9" si="12">SUM(D63:M63)</f>
        <v>321480</v>
      </c>
      <c r="O63" s="45">
        <f t="shared" si="8"/>
        <v>7.8154324889385913</v>
      </c>
      <c r="P63" s="10"/>
    </row>
    <row r="64" spans="1:16">
      <c r="A64" s="13"/>
      <c r="B64" s="39">
        <v>351.5</v>
      </c>
      <c r="C64" s="21" t="s">
        <v>70</v>
      </c>
      <c r="D64" s="46">
        <v>17252</v>
      </c>
      <c r="E64" s="46">
        <v>22047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39299</v>
      </c>
      <c r="O64" s="47">
        <f t="shared" si="8"/>
        <v>0.95538970194972528</v>
      </c>
      <c r="P64" s="9"/>
    </row>
    <row r="65" spans="1:16">
      <c r="A65" s="13"/>
      <c r="B65" s="39">
        <v>352</v>
      </c>
      <c r="C65" s="21" t="s">
        <v>71</v>
      </c>
      <c r="D65" s="46">
        <v>0</v>
      </c>
      <c r="E65" s="46">
        <v>28951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28951</v>
      </c>
      <c r="O65" s="47">
        <f t="shared" si="8"/>
        <v>0.70382165605095537</v>
      </c>
      <c r="P65" s="9"/>
    </row>
    <row r="66" spans="1:16">
      <c r="A66" s="13"/>
      <c r="B66" s="39">
        <v>354</v>
      </c>
      <c r="C66" s="21" t="s">
        <v>72</v>
      </c>
      <c r="D66" s="46">
        <v>248581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248581</v>
      </c>
      <c r="O66" s="47">
        <f t="shared" si="8"/>
        <v>6.0432002722808384</v>
      </c>
      <c r="P66" s="9"/>
    </row>
    <row r="67" spans="1:16">
      <c r="A67" s="13"/>
      <c r="B67" s="39">
        <v>358.2</v>
      </c>
      <c r="C67" s="21" t="s">
        <v>133</v>
      </c>
      <c r="D67" s="46">
        <v>0</v>
      </c>
      <c r="E67" s="46">
        <v>4649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4649</v>
      </c>
      <c r="O67" s="47">
        <f t="shared" si="8"/>
        <v>0.11302085865707201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SUM(D69:D76)</f>
        <v>992171</v>
      </c>
      <c r="E68" s="32">
        <f t="shared" si="13"/>
        <v>980066</v>
      </c>
      <c r="F68" s="32">
        <f t="shared" si="13"/>
        <v>0</v>
      </c>
      <c r="G68" s="32">
        <f t="shared" si="13"/>
        <v>178394</v>
      </c>
      <c r="H68" s="32">
        <f t="shared" si="13"/>
        <v>0</v>
      </c>
      <c r="I68" s="32">
        <f t="shared" si="13"/>
        <v>838472</v>
      </c>
      <c r="J68" s="32">
        <f t="shared" si="13"/>
        <v>401228</v>
      </c>
      <c r="K68" s="32">
        <f t="shared" si="13"/>
        <v>22939653</v>
      </c>
      <c r="L68" s="32">
        <f t="shared" si="13"/>
        <v>0</v>
      </c>
      <c r="M68" s="32">
        <f t="shared" si="13"/>
        <v>0</v>
      </c>
      <c r="N68" s="32">
        <f t="shared" si="12"/>
        <v>26329984</v>
      </c>
      <c r="O68" s="45">
        <f t="shared" si="8"/>
        <v>640.10268877327758</v>
      </c>
      <c r="P68" s="10"/>
    </row>
    <row r="69" spans="1:16">
      <c r="A69" s="12"/>
      <c r="B69" s="25">
        <v>361.1</v>
      </c>
      <c r="C69" s="20" t="s">
        <v>73</v>
      </c>
      <c r="D69" s="46">
        <v>98008</v>
      </c>
      <c r="E69" s="46">
        <v>33551</v>
      </c>
      <c r="F69" s="46">
        <v>0</v>
      </c>
      <c r="G69" s="46">
        <v>178394</v>
      </c>
      <c r="H69" s="46">
        <v>0</v>
      </c>
      <c r="I69" s="46">
        <v>570670</v>
      </c>
      <c r="J69" s="46">
        <v>39190</v>
      </c>
      <c r="K69" s="46">
        <v>3053807</v>
      </c>
      <c r="L69" s="46">
        <v>0</v>
      </c>
      <c r="M69" s="46">
        <v>0</v>
      </c>
      <c r="N69" s="46">
        <f t="shared" si="12"/>
        <v>3973620</v>
      </c>
      <c r="O69" s="47">
        <f t="shared" ref="O69:O82" si="14">(N69/O$84)</f>
        <v>96.601837895658093</v>
      </c>
      <c r="P69" s="9"/>
    </row>
    <row r="70" spans="1:16">
      <c r="A70" s="12"/>
      <c r="B70" s="25">
        <v>361.3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11864067</v>
      </c>
      <c r="L70" s="46">
        <v>0</v>
      </c>
      <c r="M70" s="46">
        <v>0</v>
      </c>
      <c r="N70" s="46">
        <f t="shared" ref="N70:N76" si="15">SUM(D70:M70)</f>
        <v>11864067</v>
      </c>
      <c r="O70" s="47">
        <f t="shared" si="14"/>
        <v>288.42483104001553</v>
      </c>
      <c r="P70" s="9"/>
    </row>
    <row r="71" spans="1:16">
      <c r="A71" s="12"/>
      <c r="B71" s="25">
        <v>362</v>
      </c>
      <c r="C71" s="20" t="s">
        <v>75</v>
      </c>
      <c r="D71" s="46">
        <v>167852</v>
      </c>
      <c r="E71" s="46">
        <v>887087</v>
      </c>
      <c r="F71" s="46">
        <v>0</v>
      </c>
      <c r="G71" s="46">
        <v>0</v>
      </c>
      <c r="H71" s="46">
        <v>0</v>
      </c>
      <c r="I71" s="46">
        <v>116603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1171542</v>
      </c>
      <c r="O71" s="47">
        <f t="shared" si="14"/>
        <v>28.481110516847377</v>
      </c>
      <c r="P71" s="9"/>
    </row>
    <row r="72" spans="1:16">
      <c r="A72" s="12"/>
      <c r="B72" s="25">
        <v>364</v>
      </c>
      <c r="C72" s="20" t="s">
        <v>134</v>
      </c>
      <c r="D72" s="46">
        <v>82863</v>
      </c>
      <c r="E72" s="46">
        <v>0</v>
      </c>
      <c r="F72" s="46">
        <v>0</v>
      </c>
      <c r="G72" s="46">
        <v>0</v>
      </c>
      <c r="H72" s="46">
        <v>0</v>
      </c>
      <c r="I72" s="46">
        <v>-60539</v>
      </c>
      <c r="J72" s="46">
        <v>679</v>
      </c>
      <c r="K72" s="46">
        <v>0</v>
      </c>
      <c r="L72" s="46">
        <v>0</v>
      </c>
      <c r="M72" s="46">
        <v>0</v>
      </c>
      <c r="N72" s="46">
        <f t="shared" si="15"/>
        <v>23003</v>
      </c>
      <c r="O72" s="47">
        <f t="shared" si="14"/>
        <v>0.55922108231633194</v>
      </c>
      <c r="P72" s="9"/>
    </row>
    <row r="73" spans="1:16">
      <c r="A73" s="12"/>
      <c r="B73" s="25">
        <v>365</v>
      </c>
      <c r="C73" s="20" t="s">
        <v>135</v>
      </c>
      <c r="D73" s="46">
        <v>1793</v>
      </c>
      <c r="E73" s="46">
        <v>0</v>
      </c>
      <c r="F73" s="46">
        <v>0</v>
      </c>
      <c r="G73" s="46">
        <v>0</v>
      </c>
      <c r="H73" s="46">
        <v>0</v>
      </c>
      <c r="I73" s="46">
        <v>11245</v>
      </c>
      <c r="J73" s="46">
        <v>375</v>
      </c>
      <c r="K73" s="46">
        <v>0</v>
      </c>
      <c r="L73" s="46">
        <v>0</v>
      </c>
      <c r="M73" s="46">
        <v>0</v>
      </c>
      <c r="N73" s="46">
        <f t="shared" si="15"/>
        <v>13413</v>
      </c>
      <c r="O73" s="47">
        <f t="shared" si="14"/>
        <v>0.32608061457674914</v>
      </c>
      <c r="P73" s="9"/>
    </row>
    <row r="74" spans="1:16">
      <c r="A74" s="12"/>
      <c r="B74" s="25">
        <v>366</v>
      </c>
      <c r="C74" s="20" t="s">
        <v>77</v>
      </c>
      <c r="D74" s="46">
        <v>19508</v>
      </c>
      <c r="E74" s="46">
        <v>248</v>
      </c>
      <c r="F74" s="46">
        <v>0</v>
      </c>
      <c r="G74" s="46">
        <v>0</v>
      </c>
      <c r="H74" s="46">
        <v>0</v>
      </c>
      <c r="I74" s="46">
        <v>4561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24317</v>
      </c>
      <c r="O74" s="47">
        <f t="shared" si="14"/>
        <v>0.59116545923080666</v>
      </c>
      <c r="P74" s="9"/>
    </row>
    <row r="75" spans="1:16">
      <c r="A75" s="12"/>
      <c r="B75" s="25">
        <v>368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8021779</v>
      </c>
      <c r="L75" s="46">
        <v>0</v>
      </c>
      <c r="M75" s="46">
        <v>0</v>
      </c>
      <c r="N75" s="46">
        <f t="shared" si="15"/>
        <v>8021779</v>
      </c>
      <c r="O75" s="47">
        <f t="shared" si="14"/>
        <v>195.01577770214422</v>
      </c>
      <c r="P75" s="9"/>
    </row>
    <row r="76" spans="1:16">
      <c r="A76" s="12"/>
      <c r="B76" s="25">
        <v>369.9</v>
      </c>
      <c r="C76" s="20" t="s">
        <v>79</v>
      </c>
      <c r="D76" s="46">
        <v>622147</v>
      </c>
      <c r="E76" s="46">
        <v>59180</v>
      </c>
      <c r="F76" s="46">
        <v>0</v>
      </c>
      <c r="G76" s="46">
        <v>0</v>
      </c>
      <c r="H76" s="46">
        <v>0</v>
      </c>
      <c r="I76" s="46">
        <v>195932</v>
      </c>
      <c r="J76" s="46">
        <v>360984</v>
      </c>
      <c r="K76" s="46">
        <v>0</v>
      </c>
      <c r="L76" s="46">
        <v>0</v>
      </c>
      <c r="M76" s="46">
        <v>0</v>
      </c>
      <c r="N76" s="46">
        <f t="shared" si="15"/>
        <v>1238243</v>
      </c>
      <c r="O76" s="47">
        <f t="shared" si="14"/>
        <v>30.102664462488452</v>
      </c>
      <c r="P76" s="9"/>
    </row>
    <row r="77" spans="1:16" ht="15.75">
      <c r="A77" s="29" t="s">
        <v>53</v>
      </c>
      <c r="B77" s="30"/>
      <c r="C77" s="31"/>
      <c r="D77" s="32">
        <f t="shared" ref="D77:M77" si="16">SUM(D78:D81)</f>
        <v>9678802</v>
      </c>
      <c r="E77" s="32">
        <f t="shared" si="16"/>
        <v>2803807</v>
      </c>
      <c r="F77" s="32">
        <f t="shared" si="16"/>
        <v>8228997</v>
      </c>
      <c r="G77" s="32">
        <f t="shared" si="16"/>
        <v>8806382</v>
      </c>
      <c r="H77" s="32">
        <f t="shared" si="16"/>
        <v>0</v>
      </c>
      <c r="I77" s="32">
        <f t="shared" si="16"/>
        <v>1375830</v>
      </c>
      <c r="J77" s="32">
        <f t="shared" si="16"/>
        <v>170800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ref="N77:N82" si="17">SUM(D77:M77)</f>
        <v>31064618</v>
      </c>
      <c r="O77" s="45">
        <f t="shared" si="14"/>
        <v>755.20537754655516</v>
      </c>
      <c r="P77" s="9"/>
    </row>
    <row r="78" spans="1:16">
      <c r="A78" s="12"/>
      <c r="B78" s="25">
        <v>381</v>
      </c>
      <c r="C78" s="20" t="s">
        <v>80</v>
      </c>
      <c r="D78" s="46">
        <v>9678802</v>
      </c>
      <c r="E78" s="46">
        <v>2803807</v>
      </c>
      <c r="F78" s="46">
        <v>2658997</v>
      </c>
      <c r="G78" s="46">
        <v>1271382</v>
      </c>
      <c r="H78" s="46">
        <v>0</v>
      </c>
      <c r="I78" s="46">
        <v>917357</v>
      </c>
      <c r="J78" s="46">
        <v>170800</v>
      </c>
      <c r="K78" s="46">
        <v>0</v>
      </c>
      <c r="L78" s="46">
        <v>0</v>
      </c>
      <c r="M78" s="46">
        <v>0</v>
      </c>
      <c r="N78" s="46">
        <f t="shared" si="17"/>
        <v>17501145</v>
      </c>
      <c r="O78" s="47">
        <f t="shared" si="14"/>
        <v>425.46664559731607</v>
      </c>
      <c r="P78" s="9"/>
    </row>
    <row r="79" spans="1:16">
      <c r="A79" s="12"/>
      <c r="B79" s="25">
        <v>384</v>
      </c>
      <c r="C79" s="20" t="s">
        <v>148</v>
      </c>
      <c r="D79" s="46">
        <v>0</v>
      </c>
      <c r="E79" s="46">
        <v>0</v>
      </c>
      <c r="F79" s="46">
        <v>0</v>
      </c>
      <c r="G79" s="46">
        <v>7535000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7535000</v>
      </c>
      <c r="O79" s="47">
        <f t="shared" si="14"/>
        <v>183.1817960811008</v>
      </c>
      <c r="P79" s="9"/>
    </row>
    <row r="80" spans="1:16">
      <c r="A80" s="12"/>
      <c r="B80" s="25">
        <v>385</v>
      </c>
      <c r="C80" s="20" t="s">
        <v>107</v>
      </c>
      <c r="D80" s="46">
        <v>0</v>
      </c>
      <c r="E80" s="46">
        <v>0</v>
      </c>
      <c r="F80" s="46">
        <v>5570000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5570000</v>
      </c>
      <c r="O80" s="47">
        <f t="shared" si="14"/>
        <v>135.41109544415812</v>
      </c>
      <c r="P80" s="9"/>
    </row>
    <row r="81" spans="1:119" ht="15.75" thickBot="1">
      <c r="A81" s="12"/>
      <c r="B81" s="25">
        <v>389.8</v>
      </c>
      <c r="C81" s="20" t="s">
        <v>136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458473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458473</v>
      </c>
      <c r="O81" s="47">
        <f t="shared" si="14"/>
        <v>11.145840423980163</v>
      </c>
      <c r="P81" s="9"/>
    </row>
    <row r="82" spans="1:119" ht="16.5" thickBot="1">
      <c r="A82" s="14" t="s">
        <v>68</v>
      </c>
      <c r="B82" s="23"/>
      <c r="C82" s="22"/>
      <c r="D82" s="15">
        <f t="shared" ref="D82:M82" si="18">SUM(D5,D16,D27,D46,D63,D68,D77)</f>
        <v>40793713</v>
      </c>
      <c r="E82" s="15">
        <f t="shared" si="18"/>
        <v>10899846</v>
      </c>
      <c r="F82" s="15">
        <f t="shared" si="18"/>
        <v>8228997</v>
      </c>
      <c r="G82" s="15">
        <f t="shared" si="18"/>
        <v>10337273</v>
      </c>
      <c r="H82" s="15">
        <f t="shared" si="18"/>
        <v>0</v>
      </c>
      <c r="I82" s="15">
        <f t="shared" si="18"/>
        <v>45287775</v>
      </c>
      <c r="J82" s="15">
        <f t="shared" si="18"/>
        <v>13882461</v>
      </c>
      <c r="K82" s="15">
        <f t="shared" si="18"/>
        <v>22939653</v>
      </c>
      <c r="L82" s="15">
        <f t="shared" si="18"/>
        <v>0</v>
      </c>
      <c r="M82" s="15">
        <f t="shared" si="18"/>
        <v>0</v>
      </c>
      <c r="N82" s="15">
        <f t="shared" si="17"/>
        <v>152369718</v>
      </c>
      <c r="O82" s="38">
        <f t="shared" si="14"/>
        <v>3704.2280838236011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149</v>
      </c>
      <c r="M84" s="118"/>
      <c r="N84" s="118"/>
      <c r="O84" s="43">
        <v>41134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110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17853507</v>
      </c>
      <c r="E5" s="27">
        <f t="shared" si="0"/>
        <v>1106616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18960123</v>
      </c>
      <c r="O5" s="33">
        <f t="shared" ref="O5:O36" si="1">(N5/O$78)</f>
        <v>479.71164355834429</v>
      </c>
      <c r="P5" s="6"/>
    </row>
    <row r="6" spans="1:133">
      <c r="A6" s="12"/>
      <c r="B6" s="25">
        <v>311</v>
      </c>
      <c r="C6" s="20" t="s">
        <v>3</v>
      </c>
      <c r="D6" s="46">
        <v>9127159</v>
      </c>
      <c r="E6" s="46">
        <v>1106616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10233775</v>
      </c>
      <c r="O6" s="47">
        <f t="shared" si="1"/>
        <v>258.92558951523125</v>
      </c>
      <c r="P6" s="9"/>
    </row>
    <row r="7" spans="1:133">
      <c r="A7" s="12"/>
      <c r="B7" s="25">
        <v>312.3</v>
      </c>
      <c r="C7" s="20" t="s">
        <v>12</v>
      </c>
      <c r="D7" s="46">
        <v>174390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174390</v>
      </c>
      <c r="O7" s="47">
        <f t="shared" si="1"/>
        <v>4.4122558445501472</v>
      </c>
      <c r="P7" s="9"/>
    </row>
    <row r="8" spans="1:133">
      <c r="A8" s="12"/>
      <c r="B8" s="25">
        <v>312.41000000000003</v>
      </c>
      <c r="C8" s="20" t="s">
        <v>14</v>
      </c>
      <c r="D8" s="46">
        <v>1587806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1587806</v>
      </c>
      <c r="O8" s="47">
        <f t="shared" si="1"/>
        <v>40.173211213439934</v>
      </c>
      <c r="P8" s="9"/>
    </row>
    <row r="9" spans="1:133">
      <c r="A9" s="12"/>
      <c r="B9" s="25">
        <v>312.51</v>
      </c>
      <c r="C9" s="20" t="s">
        <v>116</v>
      </c>
      <c r="D9" s="46">
        <v>323496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323496</v>
      </c>
      <c r="O9" s="47">
        <f t="shared" si="1"/>
        <v>8.184799109401883</v>
      </c>
      <c r="P9" s="9"/>
    </row>
    <row r="10" spans="1:133">
      <c r="A10" s="12"/>
      <c r="B10" s="25">
        <v>312.52</v>
      </c>
      <c r="C10" s="20" t="s">
        <v>123</v>
      </c>
      <c r="D10" s="46">
        <v>369989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369989</v>
      </c>
      <c r="O10" s="47">
        <f t="shared" si="1"/>
        <v>9.3611223560368391</v>
      </c>
      <c r="P10" s="9"/>
    </row>
    <row r="11" spans="1:133">
      <c r="A11" s="12"/>
      <c r="B11" s="25">
        <v>314.10000000000002</v>
      </c>
      <c r="C11" s="20" t="s">
        <v>15</v>
      </c>
      <c r="D11" s="46">
        <v>3536852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3536852</v>
      </c>
      <c r="O11" s="47">
        <f t="shared" si="1"/>
        <v>89.486185608744051</v>
      </c>
      <c r="P11" s="9"/>
    </row>
    <row r="12" spans="1:133">
      <c r="A12" s="12"/>
      <c r="B12" s="25">
        <v>314.3</v>
      </c>
      <c r="C12" s="20" t="s">
        <v>16</v>
      </c>
      <c r="D12" s="46">
        <v>692625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692625</v>
      </c>
      <c r="O12" s="47">
        <f t="shared" si="1"/>
        <v>17.524162534156464</v>
      </c>
      <c r="P12" s="9"/>
    </row>
    <row r="13" spans="1:133">
      <c r="A13" s="12"/>
      <c r="B13" s="25">
        <v>314.89999999999998</v>
      </c>
      <c r="C13" s="20" t="s">
        <v>93</v>
      </c>
      <c r="D13" s="46">
        <v>73106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73106</v>
      </c>
      <c r="O13" s="47">
        <f t="shared" si="1"/>
        <v>1.849660965489323</v>
      </c>
      <c r="P13" s="9"/>
    </row>
    <row r="14" spans="1:133">
      <c r="A14" s="12"/>
      <c r="B14" s="25">
        <v>315</v>
      </c>
      <c r="C14" s="20" t="s">
        <v>124</v>
      </c>
      <c r="D14" s="46">
        <v>1747517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1747517</v>
      </c>
      <c r="O14" s="47">
        <f t="shared" si="1"/>
        <v>44.214072462301388</v>
      </c>
      <c r="P14" s="9"/>
    </row>
    <row r="15" spans="1:133">
      <c r="A15" s="12"/>
      <c r="B15" s="25">
        <v>316</v>
      </c>
      <c r="C15" s="20" t="s">
        <v>125</v>
      </c>
      <c r="D15" s="46">
        <v>220567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220567</v>
      </c>
      <c r="O15" s="47">
        <f t="shared" si="1"/>
        <v>5.5805839489930165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3391349</v>
      </c>
      <c r="E16" s="32">
        <f t="shared" si="3"/>
        <v>2182342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5573691</v>
      </c>
      <c r="O16" s="45">
        <f t="shared" si="1"/>
        <v>141.02041797388929</v>
      </c>
      <c r="P16" s="10"/>
    </row>
    <row r="17" spans="1:16">
      <c r="A17" s="12"/>
      <c r="B17" s="25">
        <v>322</v>
      </c>
      <c r="C17" s="20" t="s">
        <v>0</v>
      </c>
      <c r="D17" s="46">
        <v>29874</v>
      </c>
      <c r="E17" s="46">
        <v>1021482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1051356</v>
      </c>
      <c r="O17" s="47">
        <f t="shared" si="1"/>
        <v>26.600445299058801</v>
      </c>
      <c r="P17" s="9"/>
    </row>
    <row r="18" spans="1:16">
      <c r="A18" s="12"/>
      <c r="B18" s="25">
        <v>323.10000000000002</v>
      </c>
      <c r="C18" s="20" t="s">
        <v>21</v>
      </c>
      <c r="D18" s="46">
        <v>3283139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3283139</v>
      </c>
      <c r="O18" s="47">
        <f t="shared" si="1"/>
        <v>83.06697196640016</v>
      </c>
      <c r="P18" s="9"/>
    </row>
    <row r="19" spans="1:16">
      <c r="A19" s="12"/>
      <c r="B19" s="25">
        <v>323.39999999999998</v>
      </c>
      <c r="C19" s="20" t="s">
        <v>22</v>
      </c>
      <c r="D19" s="46">
        <v>78336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78336</v>
      </c>
      <c r="O19" s="47">
        <f t="shared" si="1"/>
        <v>1.9819856289849205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336643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336643</v>
      </c>
      <c r="O20" s="47">
        <f t="shared" si="1"/>
        <v>8.5174324461086943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130560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130560</v>
      </c>
      <c r="O21" s="47">
        <f t="shared" si="1"/>
        <v>3.3033093816415344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112510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112510</v>
      </c>
      <c r="O22" s="47">
        <f t="shared" si="1"/>
        <v>2.8466248355429613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116865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116865</v>
      </c>
      <c r="O23" s="47">
        <f t="shared" si="1"/>
        <v>2.9568110515130046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447895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447895</v>
      </c>
      <c r="O24" s="47">
        <f t="shared" si="1"/>
        <v>11.33222851938063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11045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11045</v>
      </c>
      <c r="O25" s="47">
        <f t="shared" si="1"/>
        <v>0.27945046047970851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5342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5342</v>
      </c>
      <c r="O26" s="47">
        <f t="shared" si="1"/>
        <v>0.13515838477886855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SUM(D28:D42)</f>
        <v>4031377</v>
      </c>
      <c r="E27" s="32">
        <f t="shared" si="6"/>
        <v>1698103</v>
      </c>
      <c r="F27" s="32">
        <f t="shared" si="6"/>
        <v>0</v>
      </c>
      <c r="G27" s="32">
        <f t="shared" si="6"/>
        <v>937294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6666774</v>
      </c>
      <c r="O27" s="45">
        <f t="shared" si="1"/>
        <v>168.67660155854671</v>
      </c>
      <c r="P27" s="10"/>
    </row>
    <row r="28" spans="1:16">
      <c r="A28" s="12"/>
      <c r="B28" s="25">
        <v>331.2</v>
      </c>
      <c r="C28" s="20" t="s">
        <v>29</v>
      </c>
      <c r="D28" s="46">
        <v>22341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22341</v>
      </c>
      <c r="O28" s="47">
        <f t="shared" si="1"/>
        <v>0.56525149276389031</v>
      </c>
      <c r="P28" s="9"/>
    </row>
    <row r="29" spans="1:16">
      <c r="A29" s="12"/>
      <c r="B29" s="25">
        <v>331.41</v>
      </c>
      <c r="C29" s="20" t="s">
        <v>98</v>
      </c>
      <c r="D29" s="46">
        <v>0</v>
      </c>
      <c r="E29" s="46">
        <v>110300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110300</v>
      </c>
      <c r="O29" s="47">
        <f t="shared" si="1"/>
        <v>2.790709442364133</v>
      </c>
      <c r="P29" s="9"/>
    </row>
    <row r="30" spans="1:16">
      <c r="A30" s="12"/>
      <c r="B30" s="25">
        <v>331.62</v>
      </c>
      <c r="C30" s="20" t="s">
        <v>33</v>
      </c>
      <c r="D30" s="46">
        <v>0</v>
      </c>
      <c r="E30" s="46">
        <v>200640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200640</v>
      </c>
      <c r="O30" s="47">
        <f t="shared" si="1"/>
        <v>5.0764092703167698</v>
      </c>
      <c r="P30" s="9"/>
    </row>
    <row r="31" spans="1:16">
      <c r="A31" s="12"/>
      <c r="B31" s="25">
        <v>334.2</v>
      </c>
      <c r="C31" s="20" t="s">
        <v>31</v>
      </c>
      <c r="D31" s="46">
        <v>9917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9917</v>
      </c>
      <c r="O31" s="47">
        <f t="shared" si="1"/>
        <v>0.25091083898390854</v>
      </c>
      <c r="P31" s="9"/>
    </row>
    <row r="32" spans="1:16">
      <c r="A32" s="12"/>
      <c r="B32" s="25">
        <v>334.41</v>
      </c>
      <c r="C32" s="20" t="s">
        <v>35</v>
      </c>
      <c r="D32" s="46">
        <v>0</v>
      </c>
      <c r="E32" s="46">
        <v>718867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718867</v>
      </c>
      <c r="O32" s="47">
        <f t="shared" si="1"/>
        <v>18.188113551259995</v>
      </c>
      <c r="P32" s="9"/>
    </row>
    <row r="33" spans="1:16">
      <c r="A33" s="12"/>
      <c r="B33" s="25">
        <v>334.49</v>
      </c>
      <c r="C33" s="20" t="s">
        <v>99</v>
      </c>
      <c r="D33" s="46">
        <v>0</v>
      </c>
      <c r="E33" s="46">
        <v>0</v>
      </c>
      <c r="F33" s="46">
        <v>0</v>
      </c>
      <c r="G33" s="46">
        <v>937294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937294</v>
      </c>
      <c r="O33" s="47">
        <f t="shared" si="1"/>
        <v>23.714553182876227</v>
      </c>
      <c r="P33" s="9"/>
    </row>
    <row r="34" spans="1:16">
      <c r="A34" s="12"/>
      <c r="B34" s="25">
        <v>334.69</v>
      </c>
      <c r="C34" s="20" t="s">
        <v>36</v>
      </c>
      <c r="D34" s="46">
        <v>0</v>
      </c>
      <c r="E34" s="46">
        <v>311439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311439</v>
      </c>
      <c r="O34" s="47">
        <f t="shared" si="1"/>
        <v>7.8797439530411904</v>
      </c>
      <c r="P34" s="9"/>
    </row>
    <row r="35" spans="1:16">
      <c r="A35" s="12"/>
      <c r="B35" s="25">
        <v>335.12</v>
      </c>
      <c r="C35" s="20" t="s">
        <v>126</v>
      </c>
      <c r="D35" s="46">
        <v>1228660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1228660</v>
      </c>
      <c r="O35" s="47">
        <f t="shared" si="1"/>
        <v>31.086428499139764</v>
      </c>
      <c r="P35" s="9"/>
    </row>
    <row r="36" spans="1:16">
      <c r="A36" s="12"/>
      <c r="B36" s="25">
        <v>335.14</v>
      </c>
      <c r="C36" s="20" t="s">
        <v>127</v>
      </c>
      <c r="D36" s="46">
        <v>134736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134736</v>
      </c>
      <c r="O36" s="47">
        <f t="shared" si="1"/>
        <v>3.4089667037749214</v>
      </c>
      <c r="P36" s="9"/>
    </row>
    <row r="37" spans="1:16">
      <c r="A37" s="12"/>
      <c r="B37" s="25">
        <v>335.15</v>
      </c>
      <c r="C37" s="20" t="s">
        <v>128</v>
      </c>
      <c r="D37" s="46">
        <v>37104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37104</v>
      </c>
      <c r="O37" s="47">
        <f t="shared" ref="O37:O68" si="8">(N37/O$78)</f>
        <v>0.93877137941503896</v>
      </c>
      <c r="P37" s="9"/>
    </row>
    <row r="38" spans="1:16">
      <c r="A38" s="12"/>
      <c r="B38" s="25">
        <v>335.18</v>
      </c>
      <c r="C38" s="20" t="s">
        <v>129</v>
      </c>
      <c r="D38" s="46">
        <v>2289491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2289491</v>
      </c>
      <c r="O38" s="47">
        <f t="shared" si="8"/>
        <v>57.926601558546707</v>
      </c>
      <c r="P38" s="9"/>
    </row>
    <row r="39" spans="1:16">
      <c r="A39" s="12"/>
      <c r="B39" s="25">
        <v>335.29</v>
      </c>
      <c r="C39" s="20" t="s">
        <v>42</v>
      </c>
      <c r="D39" s="46">
        <v>14870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14870</v>
      </c>
      <c r="O39" s="47">
        <f t="shared" si="8"/>
        <v>0.37622710251998787</v>
      </c>
      <c r="P39" s="9"/>
    </row>
    <row r="40" spans="1:16">
      <c r="A40" s="12"/>
      <c r="B40" s="25">
        <v>335.49</v>
      </c>
      <c r="C40" s="20" t="s">
        <v>43</v>
      </c>
      <c r="D40" s="46">
        <v>19993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19993</v>
      </c>
      <c r="O40" s="47">
        <f t="shared" si="8"/>
        <v>0.50584455014674623</v>
      </c>
      <c r="P40" s="9"/>
    </row>
    <row r="41" spans="1:16">
      <c r="A41" s="12"/>
      <c r="B41" s="25">
        <v>337.2</v>
      </c>
      <c r="C41" s="20" t="s">
        <v>44</v>
      </c>
      <c r="D41" s="46">
        <v>251682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251682</v>
      </c>
      <c r="O41" s="47">
        <f t="shared" si="8"/>
        <v>6.3678271430017208</v>
      </c>
      <c r="P41" s="9"/>
    </row>
    <row r="42" spans="1:16">
      <c r="A42" s="12"/>
      <c r="B42" s="25">
        <v>338</v>
      </c>
      <c r="C42" s="20" t="s">
        <v>46</v>
      </c>
      <c r="D42" s="46">
        <v>22583</v>
      </c>
      <c r="E42" s="46">
        <v>356857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379440</v>
      </c>
      <c r="O42" s="47">
        <f t="shared" si="8"/>
        <v>9.6002428903957089</v>
      </c>
      <c r="P42" s="9"/>
    </row>
    <row r="43" spans="1:16" ht="15.75">
      <c r="A43" s="29" t="s">
        <v>51</v>
      </c>
      <c r="B43" s="30"/>
      <c r="C43" s="31"/>
      <c r="D43" s="32">
        <f t="shared" ref="D43:M43" si="9">SUM(D44:D59)</f>
        <v>3141472</v>
      </c>
      <c r="E43" s="32">
        <f t="shared" si="9"/>
        <v>613265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37225460</v>
      </c>
      <c r="J43" s="32">
        <f t="shared" si="9"/>
        <v>12286233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53266430</v>
      </c>
      <c r="O43" s="45">
        <f t="shared" si="8"/>
        <v>1347.6983604898289</v>
      </c>
      <c r="P43" s="10"/>
    </row>
    <row r="44" spans="1:16">
      <c r="A44" s="12"/>
      <c r="B44" s="25">
        <v>341.2</v>
      </c>
      <c r="C44" s="20" t="s">
        <v>130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12286233</v>
      </c>
      <c r="K44" s="46">
        <v>0</v>
      </c>
      <c r="L44" s="46">
        <v>0</v>
      </c>
      <c r="M44" s="46">
        <v>0</v>
      </c>
      <c r="N44" s="46">
        <f t="shared" ref="N44:N59" si="10">SUM(D44:M44)</f>
        <v>12286233</v>
      </c>
      <c r="O44" s="47">
        <f t="shared" si="8"/>
        <v>310.85499949397837</v>
      </c>
      <c r="P44" s="9"/>
    </row>
    <row r="45" spans="1:16">
      <c r="A45" s="12"/>
      <c r="B45" s="25">
        <v>341.9</v>
      </c>
      <c r="C45" s="20" t="s">
        <v>131</v>
      </c>
      <c r="D45" s="46">
        <v>14250</v>
      </c>
      <c r="E45" s="46">
        <v>54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14304</v>
      </c>
      <c r="O45" s="47">
        <f t="shared" si="8"/>
        <v>0.36190668960631517</v>
      </c>
      <c r="P45" s="9"/>
    </row>
    <row r="46" spans="1:16">
      <c r="A46" s="12"/>
      <c r="B46" s="25">
        <v>342.5</v>
      </c>
      <c r="C46" s="20" t="s">
        <v>57</v>
      </c>
      <c r="D46" s="46">
        <v>44167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44167</v>
      </c>
      <c r="O46" s="47">
        <f t="shared" si="8"/>
        <v>1.1174729278413116</v>
      </c>
      <c r="P46" s="9"/>
    </row>
    <row r="47" spans="1:16">
      <c r="A47" s="12"/>
      <c r="B47" s="25">
        <v>343.4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5721792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5721792</v>
      </c>
      <c r="O47" s="47">
        <f t="shared" si="8"/>
        <v>144.76753365044024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28509719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28509719</v>
      </c>
      <c r="O48" s="47">
        <f t="shared" si="8"/>
        <v>721.32676348547716</v>
      </c>
      <c r="P48" s="9"/>
    </row>
    <row r="49" spans="1:16">
      <c r="A49" s="12"/>
      <c r="B49" s="25">
        <v>343.7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2115151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2115151</v>
      </c>
      <c r="O49" s="47">
        <f t="shared" si="8"/>
        <v>53.515610768140874</v>
      </c>
      <c r="P49" s="9"/>
    </row>
    <row r="50" spans="1:16">
      <c r="A50" s="12"/>
      <c r="B50" s="25">
        <v>343.8</v>
      </c>
      <c r="C50" s="20" t="s">
        <v>62</v>
      </c>
      <c r="D50" s="46">
        <v>0</v>
      </c>
      <c r="E50" s="46">
        <v>223133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223133</v>
      </c>
      <c r="O50" s="47">
        <f t="shared" si="8"/>
        <v>5.6455065276793848</v>
      </c>
      <c r="P50" s="9"/>
    </row>
    <row r="51" spans="1:16">
      <c r="A51" s="12"/>
      <c r="B51" s="25">
        <v>343.9</v>
      </c>
      <c r="C51" s="20" t="s">
        <v>103</v>
      </c>
      <c r="D51" s="46">
        <v>15888</v>
      </c>
      <c r="E51" s="46">
        <v>0</v>
      </c>
      <c r="F51" s="46">
        <v>0</v>
      </c>
      <c r="G51" s="46">
        <v>0</v>
      </c>
      <c r="H51" s="46">
        <v>0</v>
      </c>
      <c r="I51" s="46">
        <v>123588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139476</v>
      </c>
      <c r="O51" s="47">
        <f t="shared" si="8"/>
        <v>3.5288938366562088</v>
      </c>
      <c r="P51" s="9"/>
    </row>
    <row r="52" spans="1:16">
      <c r="A52" s="12"/>
      <c r="B52" s="25">
        <v>344.1</v>
      </c>
      <c r="C52" s="20" t="s">
        <v>145</v>
      </c>
      <c r="D52" s="46">
        <v>0</v>
      </c>
      <c r="E52" s="46">
        <v>369339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369339</v>
      </c>
      <c r="O52" s="47">
        <f t="shared" si="8"/>
        <v>9.3446766521607127</v>
      </c>
      <c r="P52" s="9"/>
    </row>
    <row r="53" spans="1:16">
      <c r="A53" s="12"/>
      <c r="B53" s="25">
        <v>344.9</v>
      </c>
      <c r="C53" s="20" t="s">
        <v>132</v>
      </c>
      <c r="D53" s="46">
        <v>296925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296925</v>
      </c>
      <c r="O53" s="47">
        <f t="shared" si="8"/>
        <v>7.5125240360287417</v>
      </c>
      <c r="P53" s="9"/>
    </row>
    <row r="54" spans="1:16">
      <c r="A54" s="12"/>
      <c r="B54" s="25">
        <v>347.1</v>
      </c>
      <c r="C54" s="20" t="s">
        <v>63</v>
      </c>
      <c r="D54" s="46">
        <v>0</v>
      </c>
      <c r="E54" s="46">
        <v>20739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20739</v>
      </c>
      <c r="O54" s="47">
        <f t="shared" si="8"/>
        <v>0.52471915797996149</v>
      </c>
      <c r="P54" s="9"/>
    </row>
    <row r="55" spans="1:16">
      <c r="A55" s="12"/>
      <c r="B55" s="25">
        <v>347.2</v>
      </c>
      <c r="C55" s="20" t="s">
        <v>64</v>
      </c>
      <c r="D55" s="46">
        <v>486721</v>
      </c>
      <c r="E55" s="46">
        <v>0</v>
      </c>
      <c r="F55" s="46">
        <v>0</v>
      </c>
      <c r="G55" s="46">
        <v>0</v>
      </c>
      <c r="H55" s="46">
        <v>0</v>
      </c>
      <c r="I55" s="46">
        <v>755210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1241931</v>
      </c>
      <c r="O55" s="47">
        <f t="shared" si="8"/>
        <v>31.422199170124482</v>
      </c>
      <c r="P55" s="9"/>
    </row>
    <row r="56" spans="1:16">
      <c r="A56" s="12"/>
      <c r="B56" s="25">
        <v>347.3</v>
      </c>
      <c r="C56" s="20" t="s">
        <v>65</v>
      </c>
      <c r="D56" s="46">
        <v>33458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33458</v>
      </c>
      <c r="O56" s="47">
        <f t="shared" si="8"/>
        <v>0.84652363121141583</v>
      </c>
      <c r="P56" s="9"/>
    </row>
    <row r="57" spans="1:16">
      <c r="A57" s="12"/>
      <c r="B57" s="25">
        <v>347.4</v>
      </c>
      <c r="C57" s="20" t="s">
        <v>66</v>
      </c>
      <c r="D57" s="46">
        <v>22981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22981</v>
      </c>
      <c r="O57" s="47">
        <f t="shared" si="8"/>
        <v>0.58144418581115276</v>
      </c>
      <c r="P57" s="9"/>
    </row>
    <row r="58" spans="1:16">
      <c r="A58" s="12"/>
      <c r="B58" s="25">
        <v>347.5</v>
      </c>
      <c r="C58" s="20" t="s">
        <v>67</v>
      </c>
      <c r="D58" s="46">
        <v>44629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44629</v>
      </c>
      <c r="O58" s="47">
        <f t="shared" si="8"/>
        <v>1.1291620281348043</v>
      </c>
      <c r="P58" s="9"/>
    </row>
    <row r="59" spans="1:16">
      <c r="A59" s="12"/>
      <c r="B59" s="25">
        <v>349</v>
      </c>
      <c r="C59" s="20" t="s">
        <v>1</v>
      </c>
      <c r="D59" s="46">
        <v>2182453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2182453</v>
      </c>
      <c r="O59" s="47">
        <f t="shared" si="8"/>
        <v>55.218424248557838</v>
      </c>
      <c r="P59" s="9"/>
    </row>
    <row r="60" spans="1:16" ht="15.75">
      <c r="A60" s="29" t="s">
        <v>52</v>
      </c>
      <c r="B60" s="30"/>
      <c r="C60" s="31"/>
      <c r="D60" s="32">
        <f t="shared" ref="D60:M60" si="11">SUM(D61:D64)</f>
        <v>292895</v>
      </c>
      <c r="E60" s="32">
        <f t="shared" si="11"/>
        <v>91425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6" si="12">SUM(D60:M60)</f>
        <v>384320</v>
      </c>
      <c r="O60" s="45">
        <f t="shared" si="8"/>
        <v>9.7237121748810846</v>
      </c>
      <c r="P60" s="10"/>
    </row>
    <row r="61" spans="1:16">
      <c r="A61" s="13"/>
      <c r="B61" s="39">
        <v>351.5</v>
      </c>
      <c r="C61" s="21" t="s">
        <v>70</v>
      </c>
      <c r="D61" s="46">
        <v>19270</v>
      </c>
      <c r="E61" s="46">
        <v>35413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54683</v>
      </c>
      <c r="O61" s="47">
        <f t="shared" si="8"/>
        <v>1.3835391154741423</v>
      </c>
      <c r="P61" s="9"/>
    </row>
    <row r="62" spans="1:16">
      <c r="A62" s="13"/>
      <c r="B62" s="39">
        <v>352</v>
      </c>
      <c r="C62" s="21" t="s">
        <v>71</v>
      </c>
      <c r="D62" s="46">
        <v>0</v>
      </c>
      <c r="E62" s="46">
        <v>31745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31745</v>
      </c>
      <c r="O62" s="47">
        <f t="shared" si="8"/>
        <v>0.80318287622710249</v>
      </c>
      <c r="P62" s="9"/>
    </row>
    <row r="63" spans="1:16">
      <c r="A63" s="13"/>
      <c r="B63" s="39">
        <v>354</v>
      </c>
      <c r="C63" s="21" t="s">
        <v>72</v>
      </c>
      <c r="D63" s="46">
        <v>273625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273625</v>
      </c>
      <c r="O63" s="47">
        <f t="shared" si="8"/>
        <v>6.9230088047768445</v>
      </c>
      <c r="P63" s="9"/>
    </row>
    <row r="64" spans="1:16">
      <c r="A64" s="13"/>
      <c r="B64" s="39">
        <v>358.2</v>
      </c>
      <c r="C64" s="21" t="s">
        <v>133</v>
      </c>
      <c r="D64" s="46">
        <v>0</v>
      </c>
      <c r="E64" s="46">
        <v>24267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24267</v>
      </c>
      <c r="O64" s="47">
        <f t="shared" si="8"/>
        <v>0.6139813784029956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SUM(D66:D73)</f>
        <v>1342474</v>
      </c>
      <c r="E65" s="32">
        <f t="shared" si="13"/>
        <v>948033</v>
      </c>
      <c r="F65" s="32">
        <f t="shared" si="13"/>
        <v>0</v>
      </c>
      <c r="G65" s="32">
        <f t="shared" si="13"/>
        <v>50630</v>
      </c>
      <c r="H65" s="32">
        <f t="shared" si="13"/>
        <v>0</v>
      </c>
      <c r="I65" s="32">
        <f t="shared" si="13"/>
        <v>6581610</v>
      </c>
      <c r="J65" s="32">
        <f t="shared" si="13"/>
        <v>683282</v>
      </c>
      <c r="K65" s="32">
        <f t="shared" si="13"/>
        <v>19068966</v>
      </c>
      <c r="L65" s="32">
        <f t="shared" si="13"/>
        <v>0</v>
      </c>
      <c r="M65" s="32">
        <f t="shared" si="13"/>
        <v>0</v>
      </c>
      <c r="N65" s="32">
        <f t="shared" si="12"/>
        <v>28674995</v>
      </c>
      <c r="O65" s="45">
        <f t="shared" si="8"/>
        <v>725.50842526060114</v>
      </c>
      <c r="P65" s="10"/>
    </row>
    <row r="66" spans="1:119">
      <c r="A66" s="12"/>
      <c r="B66" s="25">
        <v>361.1</v>
      </c>
      <c r="C66" s="20" t="s">
        <v>73</v>
      </c>
      <c r="D66" s="46">
        <v>38051</v>
      </c>
      <c r="E66" s="46">
        <v>9865</v>
      </c>
      <c r="F66" s="46">
        <v>0</v>
      </c>
      <c r="G66" s="46">
        <v>50630</v>
      </c>
      <c r="H66" s="46">
        <v>0</v>
      </c>
      <c r="I66" s="46">
        <v>250619</v>
      </c>
      <c r="J66" s="46">
        <v>20674</v>
      </c>
      <c r="K66" s="46">
        <v>3047836</v>
      </c>
      <c r="L66" s="46">
        <v>0</v>
      </c>
      <c r="M66" s="46">
        <v>0</v>
      </c>
      <c r="N66" s="46">
        <f t="shared" si="12"/>
        <v>3417675</v>
      </c>
      <c r="O66" s="47">
        <f t="shared" si="8"/>
        <v>86.47087845359782</v>
      </c>
      <c r="P66" s="9"/>
    </row>
    <row r="67" spans="1:119">
      <c r="A67" s="12"/>
      <c r="B67" s="25">
        <v>361.3</v>
      </c>
      <c r="C67" s="20" t="s">
        <v>74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7029339</v>
      </c>
      <c r="L67" s="46">
        <v>0</v>
      </c>
      <c r="M67" s="46">
        <v>0</v>
      </c>
      <c r="N67" s="46">
        <f t="shared" ref="N67:N73" si="14">SUM(D67:M67)</f>
        <v>7029339</v>
      </c>
      <c r="O67" s="47">
        <f t="shared" si="8"/>
        <v>177.84988867523529</v>
      </c>
      <c r="P67" s="9"/>
    </row>
    <row r="68" spans="1:119">
      <c r="A68" s="12"/>
      <c r="B68" s="25">
        <v>362</v>
      </c>
      <c r="C68" s="20" t="s">
        <v>75</v>
      </c>
      <c r="D68" s="46">
        <v>190735</v>
      </c>
      <c r="E68" s="46">
        <v>878828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1069563</v>
      </c>
      <c r="O68" s="47">
        <f t="shared" si="8"/>
        <v>27.061102115170531</v>
      </c>
      <c r="P68" s="9"/>
    </row>
    <row r="69" spans="1:119">
      <c r="A69" s="12"/>
      <c r="B69" s="25">
        <v>364</v>
      </c>
      <c r="C69" s="20" t="s">
        <v>134</v>
      </c>
      <c r="D69" s="46">
        <v>67237</v>
      </c>
      <c r="E69" s="46">
        <v>8550</v>
      </c>
      <c r="F69" s="46">
        <v>0</v>
      </c>
      <c r="G69" s="46">
        <v>0</v>
      </c>
      <c r="H69" s="46">
        <v>0</v>
      </c>
      <c r="I69" s="46">
        <v>6019318</v>
      </c>
      <c r="J69" s="46">
        <v>4813</v>
      </c>
      <c r="K69" s="46">
        <v>0</v>
      </c>
      <c r="L69" s="46">
        <v>0</v>
      </c>
      <c r="M69" s="46">
        <v>0</v>
      </c>
      <c r="N69" s="46">
        <f t="shared" si="14"/>
        <v>6099918</v>
      </c>
      <c r="O69" s="47">
        <f t="shared" ref="O69:O76" si="15">(N69/O$78)</f>
        <v>154.33453091792327</v>
      </c>
      <c r="P69" s="9"/>
    </row>
    <row r="70" spans="1:119">
      <c r="A70" s="12"/>
      <c r="B70" s="25">
        <v>365</v>
      </c>
      <c r="C70" s="20" t="s">
        <v>135</v>
      </c>
      <c r="D70" s="46">
        <v>6344</v>
      </c>
      <c r="E70" s="46">
        <v>1022</v>
      </c>
      <c r="F70" s="46">
        <v>0</v>
      </c>
      <c r="G70" s="46">
        <v>0</v>
      </c>
      <c r="H70" s="46">
        <v>0</v>
      </c>
      <c r="I70" s="46">
        <v>7433</v>
      </c>
      <c r="J70" s="46">
        <v>394</v>
      </c>
      <c r="K70" s="46">
        <v>0</v>
      </c>
      <c r="L70" s="46">
        <v>0</v>
      </c>
      <c r="M70" s="46">
        <v>0</v>
      </c>
      <c r="N70" s="46">
        <f t="shared" si="14"/>
        <v>15193</v>
      </c>
      <c r="O70" s="47">
        <f t="shared" si="15"/>
        <v>0.38439935229227812</v>
      </c>
      <c r="P70" s="9"/>
    </row>
    <row r="71" spans="1:119">
      <c r="A71" s="12"/>
      <c r="B71" s="25">
        <v>366</v>
      </c>
      <c r="C71" s="20" t="s">
        <v>77</v>
      </c>
      <c r="D71" s="46">
        <v>210233</v>
      </c>
      <c r="E71" s="46">
        <v>3443</v>
      </c>
      <c r="F71" s="46">
        <v>0</v>
      </c>
      <c r="G71" s="46">
        <v>0</v>
      </c>
      <c r="H71" s="46">
        <v>0</v>
      </c>
      <c r="I71" s="46">
        <v>4708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218384</v>
      </c>
      <c r="O71" s="47">
        <f t="shared" si="15"/>
        <v>5.5253516850521205</v>
      </c>
      <c r="P71" s="9"/>
    </row>
    <row r="72" spans="1:119">
      <c r="A72" s="12"/>
      <c r="B72" s="25">
        <v>368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8991791</v>
      </c>
      <c r="L72" s="46">
        <v>0</v>
      </c>
      <c r="M72" s="46">
        <v>0</v>
      </c>
      <c r="N72" s="46">
        <f t="shared" si="14"/>
        <v>8991791</v>
      </c>
      <c r="O72" s="47">
        <f t="shared" si="15"/>
        <v>227.50204938771378</v>
      </c>
      <c r="P72" s="9"/>
    </row>
    <row r="73" spans="1:119">
      <c r="A73" s="12"/>
      <c r="B73" s="25">
        <v>369.9</v>
      </c>
      <c r="C73" s="20" t="s">
        <v>79</v>
      </c>
      <c r="D73" s="46">
        <v>829874</v>
      </c>
      <c r="E73" s="46">
        <v>46325</v>
      </c>
      <c r="F73" s="46">
        <v>0</v>
      </c>
      <c r="G73" s="46">
        <v>0</v>
      </c>
      <c r="H73" s="46">
        <v>0</v>
      </c>
      <c r="I73" s="46">
        <v>299532</v>
      </c>
      <c r="J73" s="46">
        <v>657401</v>
      </c>
      <c r="K73" s="46">
        <v>0</v>
      </c>
      <c r="L73" s="46">
        <v>0</v>
      </c>
      <c r="M73" s="46">
        <v>0</v>
      </c>
      <c r="N73" s="46">
        <f t="shared" si="14"/>
        <v>1833132</v>
      </c>
      <c r="O73" s="47">
        <f t="shared" si="15"/>
        <v>46.380224673616034</v>
      </c>
      <c r="P73" s="9"/>
    </row>
    <row r="74" spans="1:119" ht="15.75">
      <c r="A74" s="29" t="s">
        <v>53</v>
      </c>
      <c r="B74" s="30"/>
      <c r="C74" s="31"/>
      <c r="D74" s="32">
        <f t="shared" ref="D74:M74" si="16">SUM(D75:D75)</f>
        <v>9178698</v>
      </c>
      <c r="E74" s="32">
        <f t="shared" si="16"/>
        <v>2101472</v>
      </c>
      <c r="F74" s="32">
        <f t="shared" si="16"/>
        <v>2355435</v>
      </c>
      <c r="G74" s="32">
        <f t="shared" si="16"/>
        <v>6931380</v>
      </c>
      <c r="H74" s="32">
        <f t="shared" si="16"/>
        <v>0</v>
      </c>
      <c r="I74" s="32">
        <f t="shared" si="16"/>
        <v>547871</v>
      </c>
      <c r="J74" s="32">
        <f t="shared" si="16"/>
        <v>300800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21415656</v>
      </c>
      <c r="O74" s="45">
        <f t="shared" si="15"/>
        <v>541.83928752150587</v>
      </c>
      <c r="P74" s="9"/>
    </row>
    <row r="75" spans="1:119" ht="15.75" thickBot="1">
      <c r="A75" s="12"/>
      <c r="B75" s="25">
        <v>381</v>
      </c>
      <c r="C75" s="20" t="s">
        <v>80</v>
      </c>
      <c r="D75" s="46">
        <v>9178698</v>
      </c>
      <c r="E75" s="46">
        <v>2101472</v>
      </c>
      <c r="F75" s="46">
        <v>2355435</v>
      </c>
      <c r="G75" s="46">
        <v>6931380</v>
      </c>
      <c r="H75" s="46">
        <v>0</v>
      </c>
      <c r="I75" s="46">
        <v>547871</v>
      </c>
      <c r="J75" s="46">
        <v>300800</v>
      </c>
      <c r="K75" s="46">
        <v>0</v>
      </c>
      <c r="L75" s="46">
        <v>0</v>
      </c>
      <c r="M75" s="46">
        <v>0</v>
      </c>
      <c r="N75" s="46">
        <f>SUM(D75:M75)</f>
        <v>21415656</v>
      </c>
      <c r="O75" s="47">
        <f t="shared" si="15"/>
        <v>541.83928752150587</v>
      </c>
      <c r="P75" s="9"/>
    </row>
    <row r="76" spans="1:119" ht="16.5" thickBot="1">
      <c r="A76" s="14" t="s">
        <v>68</v>
      </c>
      <c r="B76" s="23"/>
      <c r="C76" s="22"/>
      <c r="D76" s="15">
        <f t="shared" ref="D76:M76" si="17">SUM(D5,D16,D27,D43,D60,D65,D74)</f>
        <v>39231772</v>
      </c>
      <c r="E76" s="15">
        <f t="shared" si="17"/>
        <v>8741256</v>
      </c>
      <c r="F76" s="15">
        <f t="shared" si="17"/>
        <v>2355435</v>
      </c>
      <c r="G76" s="15">
        <f t="shared" si="17"/>
        <v>7919304</v>
      </c>
      <c r="H76" s="15">
        <f t="shared" si="17"/>
        <v>0</v>
      </c>
      <c r="I76" s="15">
        <f t="shared" si="17"/>
        <v>44354941</v>
      </c>
      <c r="J76" s="15">
        <f t="shared" si="17"/>
        <v>13270315</v>
      </c>
      <c r="K76" s="15">
        <f t="shared" si="17"/>
        <v>19068966</v>
      </c>
      <c r="L76" s="15">
        <f t="shared" si="17"/>
        <v>0</v>
      </c>
      <c r="M76" s="15">
        <f t="shared" si="17"/>
        <v>0</v>
      </c>
      <c r="N76" s="15">
        <f>SUM(D76:M76)</f>
        <v>134941989</v>
      </c>
      <c r="O76" s="38">
        <f t="shared" si="15"/>
        <v>3414.1784485375974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146</v>
      </c>
      <c r="M78" s="118"/>
      <c r="N78" s="118"/>
      <c r="O78" s="43">
        <v>39524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110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82</v>
      </c>
      <c r="B3" s="108"/>
      <c r="C3" s="109"/>
      <c r="D3" s="128" t="s">
        <v>47</v>
      </c>
      <c r="E3" s="129"/>
      <c r="F3" s="129"/>
      <c r="G3" s="129"/>
      <c r="H3" s="130"/>
      <c r="I3" s="128" t="s">
        <v>48</v>
      </c>
      <c r="J3" s="130"/>
      <c r="K3" s="128" t="s">
        <v>50</v>
      </c>
      <c r="L3" s="130"/>
      <c r="M3" s="36"/>
      <c r="N3" s="37"/>
      <c r="O3" s="131" t="s">
        <v>87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16959181</v>
      </c>
      <c r="E5" s="27">
        <f t="shared" si="0"/>
        <v>932094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17891275</v>
      </c>
      <c r="O5" s="33">
        <f t="shared" ref="O5:O36" si="1">(N5/O$83)</f>
        <v>469.77222003413419</v>
      </c>
      <c r="P5" s="6"/>
    </row>
    <row r="6" spans="1:133">
      <c r="A6" s="12"/>
      <c r="B6" s="25">
        <v>311</v>
      </c>
      <c r="C6" s="20" t="s">
        <v>3</v>
      </c>
      <c r="D6" s="46">
        <v>8579979</v>
      </c>
      <c r="E6" s="46">
        <v>932094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9512073</v>
      </c>
      <c r="O6" s="47">
        <f t="shared" si="1"/>
        <v>249.75903899172903</v>
      </c>
      <c r="P6" s="9"/>
    </row>
    <row r="7" spans="1:133">
      <c r="A7" s="12"/>
      <c r="B7" s="25">
        <v>312.3</v>
      </c>
      <c r="C7" s="20" t="s">
        <v>12</v>
      </c>
      <c r="D7" s="46">
        <v>164314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164314</v>
      </c>
      <c r="O7" s="47">
        <f t="shared" si="1"/>
        <v>4.3144019955363007</v>
      </c>
      <c r="P7" s="9"/>
    </row>
    <row r="8" spans="1:133">
      <c r="A8" s="12"/>
      <c r="B8" s="25">
        <v>312.41000000000003</v>
      </c>
      <c r="C8" s="20" t="s">
        <v>14</v>
      </c>
      <c r="D8" s="46">
        <v>1490893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1490893</v>
      </c>
      <c r="O8" s="47">
        <f t="shared" si="1"/>
        <v>39.146461861625312</v>
      </c>
      <c r="P8" s="9"/>
    </row>
    <row r="9" spans="1:133">
      <c r="A9" s="12"/>
      <c r="B9" s="25">
        <v>312.51</v>
      </c>
      <c r="C9" s="20" t="s">
        <v>116</v>
      </c>
      <c r="D9" s="46">
        <v>322575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322575</v>
      </c>
      <c r="O9" s="47">
        <f t="shared" si="1"/>
        <v>8.4698700275699093</v>
      </c>
      <c r="P9" s="9"/>
    </row>
    <row r="10" spans="1:133">
      <c r="A10" s="12"/>
      <c r="B10" s="25">
        <v>312.52</v>
      </c>
      <c r="C10" s="20" t="s">
        <v>123</v>
      </c>
      <c r="D10" s="46">
        <v>321673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321673</v>
      </c>
      <c r="O10" s="47">
        <f t="shared" si="1"/>
        <v>8.4461861625311805</v>
      </c>
      <c r="P10" s="9"/>
    </row>
    <row r="11" spans="1:133">
      <c r="A11" s="12"/>
      <c r="B11" s="25">
        <v>314.10000000000002</v>
      </c>
      <c r="C11" s="20" t="s">
        <v>15</v>
      </c>
      <c r="D11" s="46">
        <v>3378071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3378071</v>
      </c>
      <c r="O11" s="47">
        <f t="shared" si="1"/>
        <v>88.698201391623996</v>
      </c>
      <c r="P11" s="9"/>
    </row>
    <row r="12" spans="1:133">
      <c r="A12" s="12"/>
      <c r="B12" s="25">
        <v>314.3</v>
      </c>
      <c r="C12" s="20" t="s">
        <v>16</v>
      </c>
      <c r="D12" s="46">
        <v>646173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646173</v>
      </c>
      <c r="O12" s="47">
        <f t="shared" si="1"/>
        <v>16.966601024025206</v>
      </c>
      <c r="P12" s="9"/>
    </row>
    <row r="13" spans="1:133">
      <c r="A13" s="12"/>
      <c r="B13" s="25">
        <v>314.89999999999998</v>
      </c>
      <c r="C13" s="20" t="s">
        <v>93</v>
      </c>
      <c r="D13" s="46">
        <v>73362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73362</v>
      </c>
      <c r="O13" s="47">
        <f t="shared" si="1"/>
        <v>1.926270185112249</v>
      </c>
      <c r="P13" s="9"/>
    </row>
    <row r="14" spans="1:133">
      <c r="A14" s="12"/>
      <c r="B14" s="25">
        <v>315</v>
      </c>
      <c r="C14" s="20" t="s">
        <v>124</v>
      </c>
      <c r="D14" s="46">
        <v>1758285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1758285</v>
      </c>
      <c r="O14" s="47">
        <f t="shared" si="1"/>
        <v>46.167388735722724</v>
      </c>
      <c r="P14" s="9"/>
    </row>
    <row r="15" spans="1:133">
      <c r="A15" s="12"/>
      <c r="B15" s="25">
        <v>316</v>
      </c>
      <c r="C15" s="20" t="s">
        <v>125</v>
      </c>
      <c r="D15" s="46">
        <v>223856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223856</v>
      </c>
      <c r="O15" s="47">
        <f t="shared" si="1"/>
        <v>5.8777996586582644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3303500</v>
      </c>
      <c r="E16" s="32">
        <f t="shared" si="3"/>
        <v>1911371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5214871</v>
      </c>
      <c r="O16" s="45">
        <f t="shared" si="1"/>
        <v>136.9271629250361</v>
      </c>
      <c r="P16" s="10"/>
    </row>
    <row r="17" spans="1:16">
      <c r="A17" s="12"/>
      <c r="B17" s="25">
        <v>322</v>
      </c>
      <c r="C17" s="20" t="s">
        <v>0</v>
      </c>
      <c r="D17" s="46">
        <v>14286</v>
      </c>
      <c r="E17" s="46">
        <v>927954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942240</v>
      </c>
      <c r="O17" s="47">
        <f t="shared" si="1"/>
        <v>24.740448995667585</v>
      </c>
      <c r="P17" s="9"/>
    </row>
    <row r="18" spans="1:16">
      <c r="A18" s="12"/>
      <c r="B18" s="25">
        <v>323.10000000000002</v>
      </c>
      <c r="C18" s="20" t="s">
        <v>21</v>
      </c>
      <c r="D18" s="46">
        <v>3187530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3187530</v>
      </c>
      <c r="O18" s="47">
        <f t="shared" si="1"/>
        <v>83.695155573060262</v>
      </c>
      <c r="P18" s="9"/>
    </row>
    <row r="19" spans="1:16">
      <c r="A19" s="12"/>
      <c r="B19" s="25">
        <v>323.39999999999998</v>
      </c>
      <c r="C19" s="20" t="s">
        <v>22</v>
      </c>
      <c r="D19" s="46">
        <v>101684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101684</v>
      </c>
      <c r="O19" s="47">
        <f t="shared" si="1"/>
        <v>2.6699225416830772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346882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346882</v>
      </c>
      <c r="O20" s="47">
        <f t="shared" si="1"/>
        <v>9.1081003019561511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38542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38542</v>
      </c>
      <c r="O21" s="47">
        <f t="shared" si="1"/>
        <v>1.0119994748588683</v>
      </c>
      <c r="P21" s="9"/>
    </row>
    <row r="22" spans="1:16">
      <c r="A22" s="12"/>
      <c r="B22" s="25">
        <v>324.31</v>
      </c>
      <c r="C22" s="20" t="s">
        <v>25</v>
      </c>
      <c r="D22" s="46">
        <v>0</v>
      </c>
      <c r="E22" s="46">
        <v>159572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159572</v>
      </c>
      <c r="O22" s="47">
        <f t="shared" si="1"/>
        <v>4.1898910332151766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17730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17730</v>
      </c>
      <c r="O23" s="47">
        <f t="shared" si="1"/>
        <v>0.46553761323355652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375697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375697</v>
      </c>
      <c r="O24" s="47">
        <f t="shared" si="1"/>
        <v>9.8646973874228703</v>
      </c>
      <c r="P24" s="9"/>
    </row>
    <row r="25" spans="1:16">
      <c r="A25" s="12"/>
      <c r="B25" s="25">
        <v>324.62</v>
      </c>
      <c r="C25" s="20" t="s">
        <v>28</v>
      </c>
      <c r="D25" s="46">
        <v>0</v>
      </c>
      <c r="E25" s="46">
        <v>41744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41744</v>
      </c>
      <c r="O25" s="47">
        <f t="shared" si="1"/>
        <v>1.0960745700406984</v>
      </c>
      <c r="P25" s="9"/>
    </row>
    <row r="26" spans="1:16">
      <c r="A26" s="12"/>
      <c r="B26" s="25">
        <v>329</v>
      </c>
      <c r="C26" s="20" t="s">
        <v>96</v>
      </c>
      <c r="D26" s="46">
        <v>0</v>
      </c>
      <c r="E26" s="46">
        <v>3250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3250</v>
      </c>
      <c r="O26" s="47">
        <f t="shared" si="1"/>
        <v>8.5335433897860052E-2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SUM(D28:D43)</f>
        <v>3709121</v>
      </c>
      <c r="E27" s="32">
        <f t="shared" si="6"/>
        <v>884392</v>
      </c>
      <c r="F27" s="32">
        <f t="shared" si="6"/>
        <v>0</v>
      </c>
      <c r="G27" s="32">
        <f t="shared" si="6"/>
        <v>47</v>
      </c>
      <c r="H27" s="32">
        <f t="shared" si="6"/>
        <v>0</v>
      </c>
      <c r="I27" s="32">
        <f t="shared" si="6"/>
        <v>282543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4876103</v>
      </c>
      <c r="O27" s="45">
        <f t="shared" si="1"/>
        <v>128.03211238020219</v>
      </c>
      <c r="P27" s="10"/>
    </row>
    <row r="28" spans="1:16">
      <c r="A28" s="12"/>
      <c r="B28" s="25">
        <v>331.2</v>
      </c>
      <c r="C28" s="20" t="s">
        <v>29</v>
      </c>
      <c r="D28" s="46">
        <v>20025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20025</v>
      </c>
      <c r="O28" s="47">
        <f t="shared" si="1"/>
        <v>0.52579755809373774</v>
      </c>
      <c r="P28" s="9"/>
    </row>
    <row r="29" spans="1:16">
      <c r="A29" s="12"/>
      <c r="B29" s="25">
        <v>331.41</v>
      </c>
      <c r="C29" s="20" t="s">
        <v>98</v>
      </c>
      <c r="D29" s="46">
        <v>0</v>
      </c>
      <c r="E29" s="46">
        <v>107811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107811</v>
      </c>
      <c r="O29" s="47">
        <f t="shared" si="1"/>
        <v>2.8307995273729816</v>
      </c>
      <c r="P29" s="9"/>
    </row>
    <row r="30" spans="1:16">
      <c r="A30" s="12"/>
      <c r="B30" s="25">
        <v>331.62</v>
      </c>
      <c r="C30" s="20" t="s">
        <v>33</v>
      </c>
      <c r="D30" s="46">
        <v>0</v>
      </c>
      <c r="E30" s="46">
        <v>186802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186802</v>
      </c>
      <c r="O30" s="47">
        <f t="shared" si="1"/>
        <v>4.9048706839963243</v>
      </c>
      <c r="P30" s="9"/>
    </row>
    <row r="31" spans="1:16">
      <c r="A31" s="12"/>
      <c r="B31" s="25">
        <v>334.2</v>
      </c>
      <c r="C31" s="20" t="s">
        <v>31</v>
      </c>
      <c r="D31" s="46">
        <v>11045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11045</v>
      </c>
      <c r="O31" s="47">
        <f t="shared" si="1"/>
        <v>0.2900091899698044</v>
      </c>
      <c r="P31" s="9"/>
    </row>
    <row r="32" spans="1:16">
      <c r="A32" s="12"/>
      <c r="B32" s="25">
        <v>334.41</v>
      </c>
      <c r="C32" s="20" t="s">
        <v>35</v>
      </c>
      <c r="D32" s="46">
        <v>0</v>
      </c>
      <c r="E32" s="46">
        <v>198517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198517</v>
      </c>
      <c r="O32" s="47">
        <f t="shared" si="1"/>
        <v>5.2124721018773794</v>
      </c>
      <c r="P32" s="9"/>
    </row>
    <row r="33" spans="1:16">
      <c r="A33" s="12"/>
      <c r="B33" s="25">
        <v>334.49</v>
      </c>
      <c r="C33" s="20" t="s">
        <v>99</v>
      </c>
      <c r="D33" s="46">
        <v>0</v>
      </c>
      <c r="E33" s="46">
        <v>0</v>
      </c>
      <c r="F33" s="46">
        <v>0</v>
      </c>
      <c r="G33" s="46">
        <v>47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</v>
      </c>
      <c r="O33" s="47">
        <f t="shared" si="1"/>
        <v>1.2340816594459761E-3</v>
      </c>
      <c r="P33" s="9"/>
    </row>
    <row r="34" spans="1:16">
      <c r="A34" s="12"/>
      <c r="B34" s="25">
        <v>334.69</v>
      </c>
      <c r="C34" s="20" t="s">
        <v>36</v>
      </c>
      <c r="D34" s="46">
        <v>0</v>
      </c>
      <c r="E34" s="46">
        <v>46980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46980</v>
      </c>
      <c r="O34" s="47">
        <f t="shared" si="1"/>
        <v>1.2335565183142969</v>
      </c>
      <c r="P34" s="9"/>
    </row>
    <row r="35" spans="1:16">
      <c r="A35" s="12"/>
      <c r="B35" s="25">
        <v>335.12</v>
      </c>
      <c r="C35" s="20" t="s">
        <v>126</v>
      </c>
      <c r="D35" s="46">
        <v>1175294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1175294</v>
      </c>
      <c r="O35" s="47">
        <f t="shared" si="1"/>
        <v>30.859761060785086</v>
      </c>
      <c r="P35" s="9"/>
    </row>
    <row r="36" spans="1:16">
      <c r="A36" s="12"/>
      <c r="B36" s="25">
        <v>335.14</v>
      </c>
      <c r="C36" s="20" t="s">
        <v>127</v>
      </c>
      <c r="D36" s="46">
        <v>132362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132362</v>
      </c>
      <c r="O36" s="47">
        <f t="shared" si="1"/>
        <v>3.4754365235657083</v>
      </c>
      <c r="P36" s="9"/>
    </row>
    <row r="37" spans="1:16">
      <c r="A37" s="12"/>
      <c r="B37" s="25">
        <v>335.15</v>
      </c>
      <c r="C37" s="20" t="s">
        <v>128</v>
      </c>
      <c r="D37" s="46">
        <v>34992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34992</v>
      </c>
      <c r="O37" s="47">
        <f t="shared" ref="O37:O68" si="8">(N37/O$83)</f>
        <v>0.91878692398582118</v>
      </c>
      <c r="P37" s="9"/>
    </row>
    <row r="38" spans="1:16">
      <c r="A38" s="12"/>
      <c r="B38" s="25">
        <v>335.18</v>
      </c>
      <c r="C38" s="20" t="s">
        <v>129</v>
      </c>
      <c r="D38" s="46">
        <v>2087383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2087383</v>
      </c>
      <c r="O38" s="47">
        <f t="shared" si="8"/>
        <v>54.808533543389785</v>
      </c>
      <c r="P38" s="9"/>
    </row>
    <row r="39" spans="1:16">
      <c r="A39" s="12"/>
      <c r="B39" s="25">
        <v>335.29</v>
      </c>
      <c r="C39" s="20" t="s">
        <v>42</v>
      </c>
      <c r="D39" s="46">
        <v>15035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15035</v>
      </c>
      <c r="O39" s="47">
        <f t="shared" si="8"/>
        <v>0.39477484573979255</v>
      </c>
      <c r="P39" s="9"/>
    </row>
    <row r="40" spans="1:16">
      <c r="A40" s="12"/>
      <c r="B40" s="25">
        <v>335.49</v>
      </c>
      <c r="C40" s="20" t="s">
        <v>43</v>
      </c>
      <c r="D40" s="46">
        <v>21438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21438</v>
      </c>
      <c r="O40" s="47">
        <f t="shared" si="8"/>
        <v>0.5628987790468688</v>
      </c>
      <c r="P40" s="9"/>
    </row>
    <row r="41" spans="1:16">
      <c r="A41" s="12"/>
      <c r="B41" s="25">
        <v>337.2</v>
      </c>
      <c r="C41" s="20" t="s">
        <v>44</v>
      </c>
      <c r="D41" s="46">
        <v>190844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190844</v>
      </c>
      <c r="O41" s="47">
        <f t="shared" si="8"/>
        <v>5.0110017067086776</v>
      </c>
      <c r="P41" s="9"/>
    </row>
    <row r="42" spans="1:16">
      <c r="A42" s="12"/>
      <c r="B42" s="25">
        <v>337.9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282543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282543</v>
      </c>
      <c r="O42" s="47">
        <f t="shared" si="8"/>
        <v>7.4187475384009449</v>
      </c>
      <c r="P42" s="9"/>
    </row>
    <row r="43" spans="1:16">
      <c r="A43" s="12"/>
      <c r="B43" s="25">
        <v>338</v>
      </c>
      <c r="C43" s="20" t="s">
        <v>46</v>
      </c>
      <c r="D43" s="46">
        <v>20703</v>
      </c>
      <c r="E43" s="46">
        <v>344282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364985</v>
      </c>
      <c r="O43" s="47">
        <f t="shared" si="8"/>
        <v>9.583431797295523</v>
      </c>
      <c r="P43" s="9"/>
    </row>
    <row r="44" spans="1:16" ht="15.75">
      <c r="A44" s="29" t="s">
        <v>51</v>
      </c>
      <c r="B44" s="30"/>
      <c r="C44" s="31"/>
      <c r="D44" s="32">
        <f t="shared" ref="D44:M44" si="9">SUM(D45:D59)</f>
        <v>2582097</v>
      </c>
      <c r="E44" s="32">
        <f t="shared" si="9"/>
        <v>280428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36340119</v>
      </c>
      <c r="J44" s="32">
        <f t="shared" si="9"/>
        <v>11633055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50835699</v>
      </c>
      <c r="O44" s="45">
        <f t="shared" si="8"/>
        <v>1334.7958251280031</v>
      </c>
      <c r="P44" s="10"/>
    </row>
    <row r="45" spans="1:16">
      <c r="A45" s="12"/>
      <c r="B45" s="25">
        <v>341.2</v>
      </c>
      <c r="C45" s="20" t="s">
        <v>130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11633055</v>
      </c>
      <c r="K45" s="46">
        <v>0</v>
      </c>
      <c r="L45" s="46">
        <v>0</v>
      </c>
      <c r="M45" s="46">
        <v>0</v>
      </c>
      <c r="N45" s="46">
        <f t="shared" ref="N45:N59" si="10">SUM(D45:M45)</f>
        <v>11633055</v>
      </c>
      <c r="O45" s="47">
        <f t="shared" si="8"/>
        <v>305.44978337928319</v>
      </c>
      <c r="P45" s="9"/>
    </row>
    <row r="46" spans="1:16">
      <c r="A46" s="12"/>
      <c r="B46" s="25">
        <v>341.9</v>
      </c>
      <c r="C46" s="20" t="s">
        <v>131</v>
      </c>
      <c r="D46" s="46">
        <v>24350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24350</v>
      </c>
      <c r="O46" s="47">
        <f t="shared" si="8"/>
        <v>0.63935932781935145</v>
      </c>
      <c r="P46" s="9"/>
    </row>
    <row r="47" spans="1:16">
      <c r="A47" s="12"/>
      <c r="B47" s="25">
        <v>342.5</v>
      </c>
      <c r="C47" s="20" t="s">
        <v>57</v>
      </c>
      <c r="D47" s="46">
        <v>41605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41605</v>
      </c>
      <c r="O47" s="47">
        <f t="shared" si="8"/>
        <v>1.0924248391755285</v>
      </c>
      <c r="P47" s="9"/>
    </row>
    <row r="48" spans="1:16">
      <c r="A48" s="12"/>
      <c r="B48" s="25">
        <v>343.4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5371122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5371122</v>
      </c>
      <c r="O48" s="47">
        <f t="shared" si="8"/>
        <v>141.02985427333596</v>
      </c>
      <c r="P48" s="9"/>
    </row>
    <row r="49" spans="1:16">
      <c r="A49" s="12"/>
      <c r="B49" s="25">
        <v>343.6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28087943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28087943</v>
      </c>
      <c r="O49" s="47">
        <f t="shared" si="8"/>
        <v>737.50670867795725</v>
      </c>
      <c r="P49" s="9"/>
    </row>
    <row r="50" spans="1:16">
      <c r="A50" s="12"/>
      <c r="B50" s="25">
        <v>343.7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1999808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1999808</v>
      </c>
      <c r="O50" s="47">
        <f t="shared" si="8"/>
        <v>52.509071813049758</v>
      </c>
      <c r="P50" s="9"/>
    </row>
    <row r="51" spans="1:16">
      <c r="A51" s="12"/>
      <c r="B51" s="25">
        <v>343.8</v>
      </c>
      <c r="C51" s="20" t="s">
        <v>62</v>
      </c>
      <c r="D51" s="46">
        <v>0</v>
      </c>
      <c r="E51" s="46">
        <v>258813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258813</v>
      </c>
      <c r="O51" s="47">
        <f t="shared" si="8"/>
        <v>6.7956675856636473</v>
      </c>
      <c r="P51" s="9"/>
    </row>
    <row r="52" spans="1:16">
      <c r="A52" s="12"/>
      <c r="B52" s="25">
        <v>343.9</v>
      </c>
      <c r="C52" s="20" t="s">
        <v>103</v>
      </c>
      <c r="D52" s="46">
        <v>16246</v>
      </c>
      <c r="E52" s="46">
        <v>0</v>
      </c>
      <c r="F52" s="46">
        <v>0</v>
      </c>
      <c r="G52" s="46">
        <v>0</v>
      </c>
      <c r="H52" s="46">
        <v>0</v>
      </c>
      <c r="I52" s="46">
        <v>143184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159430</v>
      </c>
      <c r="O52" s="47">
        <f t="shared" si="8"/>
        <v>4.1861625311802548</v>
      </c>
      <c r="P52" s="9"/>
    </row>
    <row r="53" spans="1:16">
      <c r="A53" s="12"/>
      <c r="B53" s="25">
        <v>344.9</v>
      </c>
      <c r="C53" s="20" t="s">
        <v>132</v>
      </c>
      <c r="D53" s="46">
        <v>247042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247042</v>
      </c>
      <c r="O53" s="47">
        <f t="shared" si="8"/>
        <v>6.4865957726138896</v>
      </c>
      <c r="P53" s="9"/>
    </row>
    <row r="54" spans="1:16">
      <c r="A54" s="12"/>
      <c r="B54" s="25">
        <v>347.1</v>
      </c>
      <c r="C54" s="20" t="s">
        <v>63</v>
      </c>
      <c r="D54" s="46">
        <v>0</v>
      </c>
      <c r="E54" s="46">
        <v>21615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21615</v>
      </c>
      <c r="O54" s="47">
        <f t="shared" si="8"/>
        <v>0.56754627806222924</v>
      </c>
      <c r="P54" s="9"/>
    </row>
    <row r="55" spans="1:16">
      <c r="A55" s="12"/>
      <c r="B55" s="25">
        <v>347.2</v>
      </c>
      <c r="C55" s="20" t="s">
        <v>64</v>
      </c>
      <c r="D55" s="46">
        <v>437072</v>
      </c>
      <c r="E55" s="46">
        <v>0</v>
      </c>
      <c r="F55" s="46">
        <v>0</v>
      </c>
      <c r="G55" s="46">
        <v>0</v>
      </c>
      <c r="H55" s="46">
        <v>0</v>
      </c>
      <c r="I55" s="46">
        <v>738062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1175134</v>
      </c>
      <c r="O55" s="47">
        <f t="shared" si="8"/>
        <v>30.855559931731651</v>
      </c>
      <c r="P55" s="9"/>
    </row>
    <row r="56" spans="1:16">
      <c r="A56" s="12"/>
      <c r="B56" s="25">
        <v>347.3</v>
      </c>
      <c r="C56" s="20" t="s">
        <v>65</v>
      </c>
      <c r="D56" s="46">
        <v>30455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30455</v>
      </c>
      <c r="O56" s="47">
        <f t="shared" si="8"/>
        <v>0.79965865826440852</v>
      </c>
      <c r="P56" s="9"/>
    </row>
    <row r="57" spans="1:16">
      <c r="A57" s="12"/>
      <c r="B57" s="25">
        <v>347.4</v>
      </c>
      <c r="C57" s="20" t="s">
        <v>66</v>
      </c>
      <c r="D57" s="46">
        <v>23048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23048</v>
      </c>
      <c r="O57" s="47">
        <f t="shared" si="8"/>
        <v>0.60517264014703953</v>
      </c>
      <c r="P57" s="9"/>
    </row>
    <row r="58" spans="1:16">
      <c r="A58" s="12"/>
      <c r="B58" s="25">
        <v>347.5</v>
      </c>
      <c r="C58" s="20" t="s">
        <v>67</v>
      </c>
      <c r="D58" s="46">
        <v>14144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14144</v>
      </c>
      <c r="O58" s="47">
        <f t="shared" si="8"/>
        <v>0.37137980832348694</v>
      </c>
      <c r="P58" s="9"/>
    </row>
    <row r="59" spans="1:16">
      <c r="A59" s="12"/>
      <c r="B59" s="25">
        <v>349</v>
      </c>
      <c r="C59" s="20" t="s">
        <v>1</v>
      </c>
      <c r="D59" s="46">
        <v>1748135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1748135</v>
      </c>
      <c r="O59" s="47">
        <f t="shared" si="8"/>
        <v>45.90087961139556</v>
      </c>
      <c r="P59" s="9"/>
    </row>
    <row r="60" spans="1:16" ht="15.75">
      <c r="A60" s="29" t="s">
        <v>52</v>
      </c>
      <c r="B60" s="30"/>
      <c r="C60" s="31"/>
      <c r="D60" s="32">
        <f t="shared" ref="D60:M60" si="11">SUM(D61:D64)</f>
        <v>264315</v>
      </c>
      <c r="E60" s="32">
        <f t="shared" si="11"/>
        <v>69777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6" si="12">SUM(D60:M60)</f>
        <v>334092</v>
      </c>
      <c r="O60" s="45">
        <f t="shared" si="8"/>
        <v>8.7722725482473418</v>
      </c>
      <c r="P60" s="10"/>
    </row>
    <row r="61" spans="1:16">
      <c r="A61" s="13"/>
      <c r="B61" s="39">
        <v>351.5</v>
      </c>
      <c r="C61" s="21" t="s">
        <v>70</v>
      </c>
      <c r="D61" s="46">
        <v>17015</v>
      </c>
      <c r="E61" s="46">
        <v>33225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50240</v>
      </c>
      <c r="O61" s="47">
        <f t="shared" si="8"/>
        <v>1.3191545227779966</v>
      </c>
      <c r="P61" s="9"/>
    </row>
    <row r="62" spans="1:16">
      <c r="A62" s="13"/>
      <c r="B62" s="39">
        <v>352</v>
      </c>
      <c r="C62" s="21" t="s">
        <v>71</v>
      </c>
      <c r="D62" s="46">
        <v>0</v>
      </c>
      <c r="E62" s="46">
        <v>33515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33515</v>
      </c>
      <c r="O62" s="47">
        <f t="shared" si="8"/>
        <v>0.8800052514113168</v>
      </c>
      <c r="P62" s="9"/>
    </row>
    <row r="63" spans="1:16">
      <c r="A63" s="13"/>
      <c r="B63" s="39">
        <v>354</v>
      </c>
      <c r="C63" s="21" t="s">
        <v>72</v>
      </c>
      <c r="D63" s="46">
        <v>247300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247300</v>
      </c>
      <c r="O63" s="47">
        <f t="shared" si="8"/>
        <v>6.4933700932125511</v>
      </c>
      <c r="P63" s="9"/>
    </row>
    <row r="64" spans="1:16">
      <c r="A64" s="13"/>
      <c r="B64" s="39">
        <v>358.2</v>
      </c>
      <c r="C64" s="21" t="s">
        <v>133</v>
      </c>
      <c r="D64" s="46">
        <v>0</v>
      </c>
      <c r="E64" s="46">
        <v>3037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3037</v>
      </c>
      <c r="O64" s="47">
        <f t="shared" si="8"/>
        <v>7.9742680845477226E-2</v>
      </c>
      <c r="P64" s="9"/>
    </row>
    <row r="65" spans="1:16" ht="15.75">
      <c r="A65" s="29" t="s">
        <v>4</v>
      </c>
      <c r="B65" s="30"/>
      <c r="C65" s="31"/>
      <c r="D65" s="32">
        <f t="shared" ref="D65:M65" si="13">SUM(D66:D73)</f>
        <v>643868</v>
      </c>
      <c r="E65" s="32">
        <f t="shared" si="13"/>
        <v>931544</v>
      </c>
      <c r="F65" s="32">
        <f t="shared" si="13"/>
        <v>0</v>
      </c>
      <c r="G65" s="32">
        <f t="shared" si="13"/>
        <v>49741</v>
      </c>
      <c r="H65" s="32">
        <f t="shared" si="13"/>
        <v>0</v>
      </c>
      <c r="I65" s="32">
        <f t="shared" si="13"/>
        <v>311304</v>
      </c>
      <c r="J65" s="32">
        <f t="shared" si="13"/>
        <v>209746</v>
      </c>
      <c r="K65" s="32">
        <f t="shared" si="13"/>
        <v>9158980</v>
      </c>
      <c r="L65" s="32">
        <f t="shared" si="13"/>
        <v>0</v>
      </c>
      <c r="M65" s="32">
        <f t="shared" si="13"/>
        <v>0</v>
      </c>
      <c r="N65" s="32">
        <f t="shared" si="12"/>
        <v>11305183</v>
      </c>
      <c r="O65" s="45">
        <f t="shared" si="8"/>
        <v>296.84082972298808</v>
      </c>
      <c r="P65" s="10"/>
    </row>
    <row r="66" spans="1:16">
      <c r="A66" s="12"/>
      <c r="B66" s="25">
        <v>361.1</v>
      </c>
      <c r="C66" s="20" t="s">
        <v>73</v>
      </c>
      <c r="D66" s="46">
        <v>18904</v>
      </c>
      <c r="E66" s="46">
        <v>20474</v>
      </c>
      <c r="F66" s="46">
        <v>0</v>
      </c>
      <c r="G66" s="46">
        <v>34808</v>
      </c>
      <c r="H66" s="46">
        <v>0</v>
      </c>
      <c r="I66" s="46">
        <v>181786</v>
      </c>
      <c r="J66" s="46">
        <v>30822</v>
      </c>
      <c r="K66" s="46">
        <v>2987964</v>
      </c>
      <c r="L66" s="46">
        <v>0</v>
      </c>
      <c r="M66" s="46">
        <v>0</v>
      </c>
      <c r="N66" s="46">
        <f t="shared" si="12"/>
        <v>3274758</v>
      </c>
      <c r="O66" s="47">
        <f t="shared" si="8"/>
        <v>85.985506104765662</v>
      </c>
      <c r="P66" s="9"/>
    </row>
    <row r="67" spans="1:16">
      <c r="A67" s="12"/>
      <c r="B67" s="25">
        <v>361.3</v>
      </c>
      <c r="C67" s="20" t="s">
        <v>74</v>
      </c>
      <c r="D67" s="46">
        <v>0</v>
      </c>
      <c r="E67" s="46">
        <v>0</v>
      </c>
      <c r="F67" s="46">
        <v>0</v>
      </c>
      <c r="G67" s="46">
        <v>14933</v>
      </c>
      <c r="H67" s="46">
        <v>0</v>
      </c>
      <c r="I67" s="46">
        <v>0</v>
      </c>
      <c r="J67" s="46">
        <v>0</v>
      </c>
      <c r="K67" s="46">
        <v>-1853167</v>
      </c>
      <c r="L67" s="46">
        <v>0</v>
      </c>
      <c r="M67" s="46">
        <v>0</v>
      </c>
      <c r="N67" s="46">
        <f t="shared" ref="N67:N73" si="14">SUM(D67:M67)</f>
        <v>-1838234</v>
      </c>
      <c r="O67" s="47">
        <f t="shared" si="8"/>
        <v>-48.266614152553501</v>
      </c>
      <c r="P67" s="9"/>
    </row>
    <row r="68" spans="1:16">
      <c r="A68" s="12"/>
      <c r="B68" s="25">
        <v>362</v>
      </c>
      <c r="C68" s="20" t="s">
        <v>75</v>
      </c>
      <c r="D68" s="46">
        <v>192245</v>
      </c>
      <c r="E68" s="46">
        <v>876978</v>
      </c>
      <c r="F68" s="46">
        <v>0</v>
      </c>
      <c r="G68" s="46">
        <v>0</v>
      </c>
      <c r="H68" s="46">
        <v>0</v>
      </c>
      <c r="I68" s="46">
        <v>24927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1094150</v>
      </c>
      <c r="O68" s="47">
        <f t="shared" si="8"/>
        <v>28.729158461336485</v>
      </c>
      <c r="P68" s="9"/>
    </row>
    <row r="69" spans="1:16">
      <c r="A69" s="12"/>
      <c r="B69" s="25">
        <v>364</v>
      </c>
      <c r="C69" s="20" t="s">
        <v>134</v>
      </c>
      <c r="D69" s="46">
        <v>29362</v>
      </c>
      <c r="E69" s="46">
        <v>0</v>
      </c>
      <c r="F69" s="46">
        <v>0</v>
      </c>
      <c r="G69" s="46">
        <v>0</v>
      </c>
      <c r="H69" s="46">
        <v>0</v>
      </c>
      <c r="I69" s="46">
        <v>-105929</v>
      </c>
      <c r="J69" s="46">
        <v>71</v>
      </c>
      <c r="K69" s="46">
        <v>0</v>
      </c>
      <c r="L69" s="46">
        <v>0</v>
      </c>
      <c r="M69" s="46">
        <v>0</v>
      </c>
      <c r="N69" s="46">
        <f t="shared" si="14"/>
        <v>-76496</v>
      </c>
      <c r="O69" s="47">
        <f t="shared" ref="O69:O81" si="15">(N69/O$83)</f>
        <v>-2.0085598004463701</v>
      </c>
      <c r="P69" s="9"/>
    </row>
    <row r="70" spans="1:16">
      <c r="A70" s="12"/>
      <c r="B70" s="25">
        <v>365</v>
      </c>
      <c r="C70" s="20" t="s">
        <v>135</v>
      </c>
      <c r="D70" s="46">
        <v>6656</v>
      </c>
      <c r="E70" s="46">
        <v>0</v>
      </c>
      <c r="F70" s="46">
        <v>0</v>
      </c>
      <c r="G70" s="46">
        <v>0</v>
      </c>
      <c r="H70" s="46">
        <v>0</v>
      </c>
      <c r="I70" s="46">
        <v>875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7531</v>
      </c>
      <c r="O70" s="47">
        <f t="shared" si="15"/>
        <v>0.19774189313377971</v>
      </c>
      <c r="P70" s="9"/>
    </row>
    <row r="71" spans="1:16">
      <c r="A71" s="12"/>
      <c r="B71" s="25">
        <v>366</v>
      </c>
      <c r="C71" s="20" t="s">
        <v>77</v>
      </c>
      <c r="D71" s="46">
        <v>21986</v>
      </c>
      <c r="E71" s="46">
        <v>3072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25058</v>
      </c>
      <c r="O71" s="47">
        <f t="shared" si="15"/>
        <v>0.65794932388079297</v>
      </c>
      <c r="P71" s="9"/>
    </row>
    <row r="72" spans="1:16">
      <c r="A72" s="12"/>
      <c r="B72" s="25">
        <v>368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8024183</v>
      </c>
      <c r="L72" s="46">
        <v>0</v>
      </c>
      <c r="M72" s="46">
        <v>0</v>
      </c>
      <c r="N72" s="46">
        <f t="shared" si="14"/>
        <v>8024183</v>
      </c>
      <c r="O72" s="47">
        <f t="shared" si="15"/>
        <v>210.69142707102534</v>
      </c>
      <c r="P72" s="9"/>
    </row>
    <row r="73" spans="1:16">
      <c r="A73" s="12"/>
      <c r="B73" s="25">
        <v>369.9</v>
      </c>
      <c r="C73" s="20" t="s">
        <v>79</v>
      </c>
      <c r="D73" s="46">
        <v>374715</v>
      </c>
      <c r="E73" s="46">
        <v>31020</v>
      </c>
      <c r="F73" s="46">
        <v>0</v>
      </c>
      <c r="G73" s="46">
        <v>0</v>
      </c>
      <c r="H73" s="46">
        <v>0</v>
      </c>
      <c r="I73" s="46">
        <v>209645</v>
      </c>
      <c r="J73" s="46">
        <v>178853</v>
      </c>
      <c r="K73" s="46">
        <v>0</v>
      </c>
      <c r="L73" s="46">
        <v>0</v>
      </c>
      <c r="M73" s="46">
        <v>0</v>
      </c>
      <c r="N73" s="46">
        <f t="shared" si="14"/>
        <v>794233</v>
      </c>
      <c r="O73" s="47">
        <f t="shared" si="15"/>
        <v>20.854220821845871</v>
      </c>
      <c r="P73" s="9"/>
    </row>
    <row r="74" spans="1:16" ht="15.75">
      <c r="A74" s="29" t="s">
        <v>53</v>
      </c>
      <c r="B74" s="30"/>
      <c r="C74" s="31"/>
      <c r="D74" s="32">
        <f t="shared" ref="D74:M74" si="16">SUM(D75:D80)</f>
        <v>8781076</v>
      </c>
      <c r="E74" s="32">
        <f t="shared" si="16"/>
        <v>2355551</v>
      </c>
      <c r="F74" s="32">
        <f t="shared" si="16"/>
        <v>16104680</v>
      </c>
      <c r="G74" s="32">
        <f t="shared" si="16"/>
        <v>3305420</v>
      </c>
      <c r="H74" s="32">
        <f t="shared" si="16"/>
        <v>0</v>
      </c>
      <c r="I74" s="32">
        <f t="shared" si="16"/>
        <v>639735</v>
      </c>
      <c r="J74" s="32">
        <f t="shared" si="16"/>
        <v>72965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ref="N74:N81" si="17">SUM(D74:M74)</f>
        <v>31259427</v>
      </c>
      <c r="O74" s="45">
        <f t="shared" si="15"/>
        <v>820.78054352107131</v>
      </c>
      <c r="P74" s="9"/>
    </row>
    <row r="75" spans="1:16">
      <c r="A75" s="12"/>
      <c r="B75" s="25">
        <v>381</v>
      </c>
      <c r="C75" s="20" t="s">
        <v>80</v>
      </c>
      <c r="D75" s="46">
        <v>1387364</v>
      </c>
      <c r="E75" s="46">
        <v>2355551</v>
      </c>
      <c r="F75" s="46">
        <v>2342168</v>
      </c>
      <c r="G75" s="46">
        <v>3300406</v>
      </c>
      <c r="H75" s="46">
        <v>0</v>
      </c>
      <c r="I75" s="46">
        <v>357900</v>
      </c>
      <c r="J75" s="46">
        <v>70800</v>
      </c>
      <c r="K75" s="46">
        <v>0</v>
      </c>
      <c r="L75" s="46">
        <v>0</v>
      </c>
      <c r="M75" s="46">
        <v>0</v>
      </c>
      <c r="N75" s="46">
        <f t="shared" si="17"/>
        <v>9814189</v>
      </c>
      <c r="O75" s="47">
        <f t="shared" si="15"/>
        <v>257.69171589864777</v>
      </c>
      <c r="P75" s="9"/>
    </row>
    <row r="76" spans="1:16">
      <c r="A76" s="12"/>
      <c r="B76" s="25">
        <v>382</v>
      </c>
      <c r="C76" s="20" t="s">
        <v>106</v>
      </c>
      <c r="D76" s="46">
        <v>7393712</v>
      </c>
      <c r="E76" s="46">
        <v>0</v>
      </c>
      <c r="F76" s="46">
        <v>0</v>
      </c>
      <c r="G76" s="46">
        <v>5014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7398726</v>
      </c>
      <c r="O76" s="47">
        <f t="shared" si="15"/>
        <v>194.26876723119338</v>
      </c>
      <c r="P76" s="9"/>
    </row>
    <row r="77" spans="1:16">
      <c r="A77" s="12"/>
      <c r="B77" s="25">
        <v>385</v>
      </c>
      <c r="C77" s="20" t="s">
        <v>107</v>
      </c>
      <c r="D77" s="46">
        <v>0</v>
      </c>
      <c r="E77" s="46">
        <v>0</v>
      </c>
      <c r="F77" s="46">
        <v>13762512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13762512</v>
      </c>
      <c r="O77" s="47">
        <f t="shared" si="15"/>
        <v>361.36305632138635</v>
      </c>
      <c r="P77" s="9"/>
    </row>
    <row r="78" spans="1:16">
      <c r="A78" s="12"/>
      <c r="B78" s="25">
        <v>389.4</v>
      </c>
      <c r="C78" s="20" t="s">
        <v>140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32142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32142</v>
      </c>
      <c r="O78" s="47">
        <f t="shared" si="15"/>
        <v>0.84395431272154386</v>
      </c>
      <c r="P78" s="9"/>
    </row>
    <row r="79" spans="1:16">
      <c r="A79" s="12"/>
      <c r="B79" s="25">
        <v>389.8</v>
      </c>
      <c r="C79" s="20" t="s">
        <v>136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249693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249693</v>
      </c>
      <c r="O79" s="47">
        <f t="shared" si="15"/>
        <v>6.5562032296179602</v>
      </c>
      <c r="P79" s="9"/>
    </row>
    <row r="80" spans="1:16" ht="15.75" thickBot="1">
      <c r="A80" s="12"/>
      <c r="B80" s="25">
        <v>389.9</v>
      </c>
      <c r="C80" s="20" t="s">
        <v>137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2165</v>
      </c>
      <c r="K80" s="46">
        <v>0</v>
      </c>
      <c r="L80" s="46">
        <v>0</v>
      </c>
      <c r="M80" s="46">
        <v>0</v>
      </c>
      <c r="N80" s="46">
        <f t="shared" si="17"/>
        <v>2165</v>
      </c>
      <c r="O80" s="47">
        <f t="shared" si="15"/>
        <v>5.6846527504266775E-2</v>
      </c>
      <c r="P80" s="9"/>
    </row>
    <row r="81" spans="1:119" ht="16.5" thickBot="1">
      <c r="A81" s="14" t="s">
        <v>68</v>
      </c>
      <c r="B81" s="23"/>
      <c r="C81" s="22"/>
      <c r="D81" s="15">
        <f t="shared" ref="D81:M81" si="18">SUM(D5,D16,D27,D44,D60,D65,D74)</f>
        <v>36243158</v>
      </c>
      <c r="E81" s="15">
        <f t="shared" si="18"/>
        <v>7365157</v>
      </c>
      <c r="F81" s="15">
        <f t="shared" si="18"/>
        <v>16104680</v>
      </c>
      <c r="G81" s="15">
        <f t="shared" si="18"/>
        <v>3355208</v>
      </c>
      <c r="H81" s="15">
        <f t="shared" si="18"/>
        <v>0</v>
      </c>
      <c r="I81" s="15">
        <f t="shared" si="18"/>
        <v>37573701</v>
      </c>
      <c r="J81" s="15">
        <f t="shared" si="18"/>
        <v>11915766</v>
      </c>
      <c r="K81" s="15">
        <f t="shared" si="18"/>
        <v>9158980</v>
      </c>
      <c r="L81" s="15">
        <f t="shared" si="18"/>
        <v>0</v>
      </c>
      <c r="M81" s="15">
        <f t="shared" si="18"/>
        <v>0</v>
      </c>
      <c r="N81" s="15">
        <f t="shared" si="17"/>
        <v>121716650</v>
      </c>
      <c r="O81" s="38">
        <f t="shared" si="15"/>
        <v>3195.9209662596822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143</v>
      </c>
      <c r="M83" s="118"/>
      <c r="N83" s="118"/>
      <c r="O83" s="43">
        <v>38085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110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2025-04-16T15:32:51Z</cp:lastPrinted>
  <dcterms:created xsi:type="dcterms:W3CDTF">2000-08-31T21:26:31Z</dcterms:created>
  <dcterms:modified xsi:type="dcterms:W3CDTF">2025-04-17T19:33:42Z</dcterms:modified>
</cp:coreProperties>
</file>