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5" documentId="11_32DE8F5A9CCB8EDBF84B8FE864A3AF642406F3D2" xr6:coauthVersionLast="47" xr6:coauthVersionMax="47" xr10:uidLastSave="{24D4CF85-DA55-4774-BD08-218E58D7FE61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'2008'!$A$1:$O$43</definedName>
    <definedName name="_xlnm.Print_Area" localSheetId="14">'2009'!$A$1:$O$43</definedName>
    <definedName name="_xlnm.Print_Area" localSheetId="13">'2010'!$A$1:$O$44</definedName>
    <definedName name="_xlnm.Print_Area" localSheetId="12">'2011'!$A$1:$O$47</definedName>
    <definedName name="_xlnm.Print_Area" localSheetId="11">'2012'!$A$1:$O$41</definedName>
    <definedName name="_xlnm.Print_Area" localSheetId="10">'2013'!$A$1:$O$47</definedName>
    <definedName name="_xlnm.Print_Area" localSheetId="9">'2014'!$A$1:$O$48</definedName>
    <definedName name="_xlnm.Print_Area" localSheetId="8">'2015'!$A$1:$O$46</definedName>
    <definedName name="_xlnm.Print_Area" localSheetId="7">'2016'!$A$1:$O$47</definedName>
    <definedName name="_xlnm.Print_Area" localSheetId="6">'2017'!$A$1:$O$46</definedName>
    <definedName name="_xlnm.Print_Area" localSheetId="5">'2018'!$A$1:$O$47</definedName>
    <definedName name="_xlnm.Print_Area" localSheetId="4">'2019'!$A$1:$O$49</definedName>
    <definedName name="_xlnm.Print_Area" localSheetId="3">'2020'!$A$1:$O$48</definedName>
    <definedName name="_xlnm.Print_Area" localSheetId="2">'2021'!$A$1:$P$46</definedName>
    <definedName name="_xlnm.Print_Area" localSheetId="1">'2022'!$A$1:$P$48</definedName>
    <definedName name="_xlnm.Print_Area" localSheetId="0">'2023'!$A$1:$P$47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48" l="1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3" i="47"/>
  <c r="P43" i="47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/>
  <c r="O40" i="47"/>
  <c r="P40" i="47"/>
  <c r="O39" i="47"/>
  <c r="P39" i="47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7" i="47" s="1"/>
  <c r="P37" i="47" s="1"/>
  <c r="O36" i="47"/>
  <c r="P36" i="47"/>
  <c r="O35" i="47"/>
  <c r="P35" i="47"/>
  <c r="N34" i="47"/>
  <c r="M34" i="47"/>
  <c r="L34" i="47"/>
  <c r="K34" i="47"/>
  <c r="O34" i="47" s="1"/>
  <c r="P34" i="47" s="1"/>
  <c r="J34" i="47"/>
  <c r="I34" i="47"/>
  <c r="H34" i="47"/>
  <c r="G34" i="47"/>
  <c r="F34" i="47"/>
  <c r="E34" i="47"/>
  <c r="D34" i="47"/>
  <c r="O33" i="47"/>
  <c r="P33" i="47"/>
  <c r="O32" i="47"/>
  <c r="P32" i="47"/>
  <c r="O31" i="47"/>
  <c r="P31" i="47"/>
  <c r="N30" i="47"/>
  <c r="N44" i="47" s="1"/>
  <c r="M30" i="47"/>
  <c r="L30" i="47"/>
  <c r="K30" i="47"/>
  <c r="J30" i="47"/>
  <c r="I30" i="47"/>
  <c r="H30" i="47"/>
  <c r="O30" i="47" s="1"/>
  <c r="P30" i="47" s="1"/>
  <c r="G30" i="47"/>
  <c r="F30" i="47"/>
  <c r="E30" i="47"/>
  <c r="D30" i="47"/>
  <c r="O29" i="47"/>
  <c r="P29" i="47"/>
  <c r="O28" i="47"/>
  <c r="P28" i="47" s="1"/>
  <c r="O27" i="47"/>
  <c r="P27" i="47"/>
  <c r="O26" i="47"/>
  <c r="P26" i="47"/>
  <c r="O25" i="47"/>
  <c r="P25" i="47"/>
  <c r="O24" i="47"/>
  <c r="P24" i="47"/>
  <c r="O23" i="47"/>
  <c r="P23" i="47"/>
  <c r="O22" i="47"/>
  <c r="P22" i="47"/>
  <c r="O21" i="47"/>
  <c r="P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9" i="47" s="1"/>
  <c r="P19" i="47" s="1"/>
  <c r="O18" i="47"/>
  <c r="P18" i="47"/>
  <c r="O17" i="47"/>
  <c r="P17" i="47"/>
  <c r="O16" i="47"/>
  <c r="P16" i="47" s="1"/>
  <c r="O15" i="47"/>
  <c r="P15" i="47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/>
  <c r="O11" i="47"/>
  <c r="P11" i="47"/>
  <c r="O10" i="47"/>
  <c r="P10" i="47"/>
  <c r="O9" i="47"/>
  <c r="P9" i="47" s="1"/>
  <c r="O8" i="47"/>
  <c r="P8" i="47"/>
  <c r="O7" i="47"/>
  <c r="P7" i="47" s="1"/>
  <c r="O6" i="47"/>
  <c r="P6" i="47"/>
  <c r="N5" i="47"/>
  <c r="M5" i="47"/>
  <c r="M44" i="47" s="1"/>
  <c r="L5" i="47"/>
  <c r="L44" i="47" s="1"/>
  <c r="K5" i="47"/>
  <c r="J5" i="47"/>
  <c r="I5" i="47"/>
  <c r="I44" i="47" s="1"/>
  <c r="H5" i="47"/>
  <c r="G5" i="47"/>
  <c r="G44" i="47" s="1"/>
  <c r="F5" i="47"/>
  <c r="F44" i="47" s="1"/>
  <c r="E5" i="47"/>
  <c r="E44" i="47" s="1"/>
  <c r="D5" i="47"/>
  <c r="O41" i="46"/>
  <c r="P41" i="46"/>
  <c r="N40" i="46"/>
  <c r="M40" i="46"/>
  <c r="L40" i="46"/>
  <c r="K40" i="46"/>
  <c r="J40" i="46"/>
  <c r="I40" i="46"/>
  <c r="H40" i="46"/>
  <c r="G40" i="46"/>
  <c r="F40" i="46"/>
  <c r="E40" i="46"/>
  <c r="D40" i="46"/>
  <c r="O40" i="46" s="1"/>
  <c r="P40" i="46" s="1"/>
  <c r="O39" i="46"/>
  <c r="P39" i="46"/>
  <c r="O38" i="46"/>
  <c r="P38" i="46"/>
  <c r="O37" i="46"/>
  <c r="P37" i="46"/>
  <c r="O36" i="46"/>
  <c r="P36" i="46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/>
  <c r="O32" i="46"/>
  <c r="P32" i="46"/>
  <c r="N31" i="46"/>
  <c r="O31" i="46" s="1"/>
  <c r="P31" i="46" s="1"/>
  <c r="M31" i="46"/>
  <c r="L31" i="46"/>
  <c r="K31" i="46"/>
  <c r="J31" i="46"/>
  <c r="I31" i="46"/>
  <c r="H31" i="46"/>
  <c r="G31" i="46"/>
  <c r="F31" i="46"/>
  <c r="E31" i="46"/>
  <c r="D31" i="46"/>
  <c r="O30" i="46"/>
  <c r="P30" i="46"/>
  <c r="O29" i="46"/>
  <c r="P29" i="46"/>
  <c r="N28" i="46"/>
  <c r="N42" i="46" s="1"/>
  <c r="M28" i="46"/>
  <c r="M42" i="46" s="1"/>
  <c r="L28" i="46"/>
  <c r="L42" i="46" s="1"/>
  <c r="K28" i="46"/>
  <c r="J28" i="46"/>
  <c r="I28" i="46"/>
  <c r="O28" i="46" s="1"/>
  <c r="P28" i="46" s="1"/>
  <c r="H28" i="46"/>
  <c r="G28" i="46"/>
  <c r="F28" i="46"/>
  <c r="E28" i="46"/>
  <c r="D28" i="46"/>
  <c r="O27" i="46"/>
  <c r="P27" i="46"/>
  <c r="O26" i="46"/>
  <c r="P26" i="46"/>
  <c r="O25" i="46"/>
  <c r="P25" i="46"/>
  <c r="O24" i="46"/>
  <c r="P24" i="46"/>
  <c r="O23" i="46"/>
  <c r="P23" i="46"/>
  <c r="O22" i="46"/>
  <c r="P22" i="46"/>
  <c r="O21" i="46"/>
  <c r="P21" i="46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9" i="46" s="1"/>
  <c r="P19" i="46" s="1"/>
  <c r="O18" i="46"/>
  <c r="P18" i="46"/>
  <c r="O17" i="46"/>
  <c r="P17" i="46"/>
  <c r="O16" i="46"/>
  <c r="P16" i="46"/>
  <c r="O15" i="46"/>
  <c r="P15" i="46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3" i="46" s="1"/>
  <c r="P13" i="46" s="1"/>
  <c r="O12" i="46"/>
  <c r="P12" i="46"/>
  <c r="O11" i="46"/>
  <c r="P11" i="46"/>
  <c r="O10" i="46"/>
  <c r="P10" i="46"/>
  <c r="O9" i="46"/>
  <c r="P9" i="46" s="1"/>
  <c r="O8" i="46"/>
  <c r="P8" i="46"/>
  <c r="O7" i="46"/>
  <c r="P7" i="46"/>
  <c r="O6" i="46"/>
  <c r="P6" i="46"/>
  <c r="N5" i="46"/>
  <c r="M5" i="46"/>
  <c r="L5" i="46"/>
  <c r="K5" i="46"/>
  <c r="K42" i="46" s="1"/>
  <c r="J5" i="46"/>
  <c r="J42" i="46" s="1"/>
  <c r="I5" i="46"/>
  <c r="I42" i="46" s="1"/>
  <c r="H5" i="46"/>
  <c r="H42" i="46" s="1"/>
  <c r="G5" i="46"/>
  <c r="F5" i="46"/>
  <c r="F42" i="46" s="1"/>
  <c r="E5" i="46"/>
  <c r="E42" i="46" s="1"/>
  <c r="D5" i="46"/>
  <c r="O5" i="46" s="1"/>
  <c r="P5" i="46" s="1"/>
  <c r="N43" i="45"/>
  <c r="O43" i="45"/>
  <c r="M42" i="45"/>
  <c r="L42" i="45"/>
  <c r="K42" i="45"/>
  <c r="J42" i="45"/>
  <c r="I42" i="45"/>
  <c r="H42" i="45"/>
  <c r="G42" i="45"/>
  <c r="F42" i="45"/>
  <c r="E42" i="45"/>
  <c r="D42" i="45"/>
  <c r="N41" i="45"/>
  <c r="O41" i="45"/>
  <c r="N40" i="45"/>
  <c r="O40" i="45"/>
  <c r="N39" i="45"/>
  <c r="O39" i="45"/>
  <c r="N38" i="45"/>
  <c r="O38" i="45"/>
  <c r="N37" i="45"/>
  <c r="O37" i="45"/>
  <c r="M36" i="45"/>
  <c r="L36" i="45"/>
  <c r="K36" i="45"/>
  <c r="J36" i="45"/>
  <c r="I36" i="45"/>
  <c r="H36" i="45"/>
  <c r="G36" i="45"/>
  <c r="F36" i="45"/>
  <c r="E36" i="45"/>
  <c r="D36" i="45"/>
  <c r="N36" i="45" s="1"/>
  <c r="O36" i="45" s="1"/>
  <c r="N35" i="45"/>
  <c r="O35" i="45"/>
  <c r="M34" i="45"/>
  <c r="L34" i="45"/>
  <c r="K34" i="45"/>
  <c r="J34" i="45"/>
  <c r="I34" i="45"/>
  <c r="H34" i="45"/>
  <c r="H44" i="45" s="1"/>
  <c r="G34" i="45"/>
  <c r="F34" i="45"/>
  <c r="N34" i="45" s="1"/>
  <c r="O34" i="45" s="1"/>
  <c r="E34" i="45"/>
  <c r="D34" i="45"/>
  <c r="N33" i="45"/>
  <c r="O33" i="45" s="1"/>
  <c r="N32" i="45"/>
  <c r="O32" i="45" s="1"/>
  <c r="N31" i="45"/>
  <c r="O31" i="45" s="1"/>
  <c r="M30" i="45"/>
  <c r="L30" i="45"/>
  <c r="K30" i="45"/>
  <c r="J30" i="45"/>
  <c r="I30" i="45"/>
  <c r="I44" i="45" s="1"/>
  <c r="H30" i="45"/>
  <c r="G30" i="45"/>
  <c r="G44" i="45" s="1"/>
  <c r="F30" i="45"/>
  <c r="F44" i="45" s="1"/>
  <c r="E30" i="45"/>
  <c r="E44" i="45" s="1"/>
  <c r="D30" i="45"/>
  <c r="N30" i="45" s="1"/>
  <c r="O30" i="45" s="1"/>
  <c r="N29" i="45"/>
  <c r="O29" i="45"/>
  <c r="N28" i="45"/>
  <c r="O28" i="45"/>
  <c r="N27" i="45"/>
  <c r="O27" i="45" s="1"/>
  <c r="N26" i="45"/>
  <c r="O26" i="45"/>
  <c r="N25" i="45"/>
  <c r="O25" i="45" s="1"/>
  <c r="N24" i="45"/>
  <c r="O24" i="45"/>
  <c r="N23" i="45"/>
  <c r="O23" i="45"/>
  <c r="N22" i="45"/>
  <c r="O22" i="45"/>
  <c r="N21" i="45"/>
  <c r="O21" i="45"/>
  <c r="M20" i="45"/>
  <c r="L20" i="45"/>
  <c r="K20" i="45"/>
  <c r="K44" i="45" s="1"/>
  <c r="J20" i="45"/>
  <c r="J44" i="45" s="1"/>
  <c r="I20" i="45"/>
  <c r="H20" i="45"/>
  <c r="G20" i="45"/>
  <c r="F20" i="45"/>
  <c r="E20" i="45"/>
  <c r="D20" i="45"/>
  <c r="N19" i="45"/>
  <c r="O19" i="45" s="1"/>
  <c r="N18" i="45"/>
  <c r="O18" i="45"/>
  <c r="N17" i="45"/>
  <c r="O17" i="45"/>
  <c r="N16" i="45"/>
  <c r="O16" i="45"/>
  <c r="N15" i="45"/>
  <c r="O15" i="45"/>
  <c r="N14" i="45"/>
  <c r="O14" i="45"/>
  <c r="M13" i="45"/>
  <c r="M44" i="45" s="1"/>
  <c r="L13" i="45"/>
  <c r="L44" i="45" s="1"/>
  <c r="K13" i="45"/>
  <c r="J13" i="45"/>
  <c r="I13" i="45"/>
  <c r="H13" i="45"/>
  <c r="G13" i="45"/>
  <c r="F13" i="45"/>
  <c r="E13" i="45"/>
  <c r="D13" i="45"/>
  <c r="N12" i="45"/>
  <c r="O12" i="45"/>
  <c r="N11" i="45"/>
  <c r="O11" i="45"/>
  <c r="N10" i="45"/>
  <c r="O10" i="45"/>
  <c r="N9" i="45"/>
  <c r="O9" i="45"/>
  <c r="N8" i="45"/>
  <c r="O8" i="45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D44" i="45" s="1"/>
  <c r="N44" i="45" s="1"/>
  <c r="O44" i="45" s="1"/>
  <c r="N44" i="44"/>
  <c r="O44" i="44"/>
  <c r="M43" i="44"/>
  <c r="L43" i="44"/>
  <c r="K43" i="44"/>
  <c r="J43" i="44"/>
  <c r="I43" i="44"/>
  <c r="H43" i="44"/>
  <c r="N43" i="44" s="1"/>
  <c r="O43" i="44" s="1"/>
  <c r="G43" i="44"/>
  <c r="F43" i="44"/>
  <c r="E43" i="44"/>
  <c r="D43" i="44"/>
  <c r="N42" i="44"/>
  <c r="O42" i="44"/>
  <c r="N41" i="44"/>
  <c r="O41" i="44" s="1"/>
  <c r="N40" i="44"/>
  <c r="O40" i="44"/>
  <c r="N39" i="44"/>
  <c r="O39" i="44"/>
  <c r="N38" i="44"/>
  <c r="O38" i="44"/>
  <c r="M37" i="44"/>
  <c r="L37" i="44"/>
  <c r="K37" i="44"/>
  <c r="J37" i="44"/>
  <c r="I37" i="44"/>
  <c r="H37" i="44"/>
  <c r="N37" i="44" s="1"/>
  <c r="O37" i="44" s="1"/>
  <c r="G37" i="44"/>
  <c r="F37" i="44"/>
  <c r="E37" i="44"/>
  <c r="D37" i="44"/>
  <c r="N36" i="44"/>
  <c r="O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4" i="44" s="1"/>
  <c r="O34" i="44" s="1"/>
  <c r="N33" i="44"/>
  <c r="O33" i="44"/>
  <c r="N32" i="44"/>
  <c r="O32" i="44"/>
  <c r="N31" i="44"/>
  <c r="O31" i="44" s="1"/>
  <c r="N30" i="44"/>
  <c r="O30" i="44"/>
  <c r="N29" i="44"/>
  <c r="O29" i="44" s="1"/>
  <c r="N28" i="44"/>
  <c r="O28" i="44"/>
  <c r="M27" i="44"/>
  <c r="L27" i="44"/>
  <c r="K27" i="44"/>
  <c r="J27" i="44"/>
  <c r="I27" i="44"/>
  <c r="H27" i="44"/>
  <c r="G27" i="44"/>
  <c r="G45" i="44" s="1"/>
  <c r="F27" i="44"/>
  <c r="F45" i="44" s="1"/>
  <c r="E27" i="44"/>
  <c r="E45" i="44" s="1"/>
  <c r="D27" i="44"/>
  <c r="D45" i="44" s="1"/>
  <c r="N26" i="44"/>
  <c r="O26" i="44"/>
  <c r="N25" i="44"/>
  <c r="O25" i="44" s="1"/>
  <c r="N24" i="44"/>
  <c r="O24" i="44"/>
  <c r="N23" i="44"/>
  <c r="O23" i="44" s="1"/>
  <c r="N22" i="44"/>
  <c r="O22" i="44"/>
  <c r="N21" i="44"/>
  <c r="O21" i="44"/>
  <c r="N20" i="44"/>
  <c r="O20" i="44"/>
  <c r="M19" i="44"/>
  <c r="L19" i="44"/>
  <c r="K19" i="44"/>
  <c r="J19" i="44"/>
  <c r="I19" i="44"/>
  <c r="H19" i="44"/>
  <c r="N19" i="44" s="1"/>
  <c r="O19" i="44" s="1"/>
  <c r="G19" i="44"/>
  <c r="F19" i="44"/>
  <c r="E19" i="44"/>
  <c r="D19" i="44"/>
  <c r="N18" i="44"/>
  <c r="O18" i="44"/>
  <c r="N17" i="44"/>
  <c r="O17" i="44" s="1"/>
  <c r="N16" i="44"/>
  <c r="O16" i="44"/>
  <c r="N15" i="44"/>
  <c r="O15" i="44"/>
  <c r="N14" i="44"/>
  <c r="O14" i="44"/>
  <c r="M13" i="44"/>
  <c r="L13" i="44"/>
  <c r="K13" i="44"/>
  <c r="K45" i="44" s="1"/>
  <c r="J13" i="44"/>
  <c r="J45" i="44" s="1"/>
  <c r="I13" i="44"/>
  <c r="I45" i="44" s="1"/>
  <c r="H13" i="44"/>
  <c r="H45" i="44" s="1"/>
  <c r="G13" i="44"/>
  <c r="F13" i="44"/>
  <c r="E13" i="44"/>
  <c r="D13" i="44"/>
  <c r="N12" i="44"/>
  <c r="O12" i="44"/>
  <c r="N11" i="44"/>
  <c r="O11" i="44" s="1"/>
  <c r="N10" i="44"/>
  <c r="O10" i="44"/>
  <c r="N9" i="44"/>
  <c r="O9" i="44"/>
  <c r="N8" i="44"/>
  <c r="O8" i="44"/>
  <c r="N7" i="44"/>
  <c r="O7" i="44"/>
  <c r="N6" i="44"/>
  <c r="O6" i="44"/>
  <c r="M5" i="44"/>
  <c r="M45" i="44" s="1"/>
  <c r="L5" i="44"/>
  <c r="L45" i="44" s="1"/>
  <c r="K5" i="44"/>
  <c r="J5" i="44"/>
  <c r="I5" i="44"/>
  <c r="H5" i="44"/>
  <c r="G5" i="44"/>
  <c r="F5" i="44"/>
  <c r="E5" i="44"/>
  <c r="D5" i="44"/>
  <c r="N42" i="43"/>
  <c r="O42" i="43"/>
  <c r="M41" i="43"/>
  <c r="L41" i="43"/>
  <c r="K41" i="43"/>
  <c r="J41" i="43"/>
  <c r="I41" i="43"/>
  <c r="H41" i="43"/>
  <c r="G41" i="43"/>
  <c r="F41" i="43"/>
  <c r="E41" i="43"/>
  <c r="D41" i="43"/>
  <c r="N41" i="43" s="1"/>
  <c r="O41" i="43" s="1"/>
  <c r="N40" i="43"/>
  <c r="O40" i="43"/>
  <c r="N39" i="43"/>
  <c r="O39" i="43" s="1"/>
  <c r="N38" i="43"/>
  <c r="O38" i="43" s="1"/>
  <c r="N37" i="43"/>
  <c r="O37" i="43" s="1"/>
  <c r="N36" i="43"/>
  <c r="O36" i="43"/>
  <c r="M35" i="43"/>
  <c r="L35" i="43"/>
  <c r="K35" i="43"/>
  <c r="J35" i="43"/>
  <c r="I35" i="43"/>
  <c r="H35" i="43"/>
  <c r="G35" i="43"/>
  <c r="F35" i="43"/>
  <c r="E35" i="43"/>
  <c r="D35" i="43"/>
  <c r="N35" i="43" s="1"/>
  <c r="O35" i="43" s="1"/>
  <c r="N34" i="43"/>
  <c r="O34" i="43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/>
  <c r="N29" i="43"/>
  <c r="O29" i="43"/>
  <c r="M28" i="43"/>
  <c r="L28" i="43"/>
  <c r="K28" i="43"/>
  <c r="J28" i="43"/>
  <c r="I28" i="43"/>
  <c r="H28" i="43"/>
  <c r="G28" i="43"/>
  <c r="F28" i="43"/>
  <c r="E28" i="43"/>
  <c r="D28" i="43"/>
  <c r="N27" i="43"/>
  <c r="O27" i="43"/>
  <c r="N26" i="43"/>
  <c r="O26" i="43"/>
  <c r="N25" i="43"/>
  <c r="O25" i="43"/>
  <c r="N24" i="43"/>
  <c r="O24" i="43"/>
  <c r="N23" i="43"/>
  <c r="O23" i="43"/>
  <c r="N22" i="43"/>
  <c r="O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/>
  <c r="N17" i="43"/>
  <c r="O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L43" i="43" s="1"/>
  <c r="K5" i="43"/>
  <c r="J5" i="43"/>
  <c r="I5" i="43"/>
  <c r="H5" i="43"/>
  <c r="H43" i="43" s="1"/>
  <c r="G5" i="43"/>
  <c r="G43" i="43" s="1"/>
  <c r="F5" i="43"/>
  <c r="E5" i="43"/>
  <c r="E43" i="43" s="1"/>
  <c r="D5" i="43"/>
  <c r="N5" i="43" s="1"/>
  <c r="O5" i="43" s="1"/>
  <c r="N41" i="42"/>
  <c r="O41" i="42"/>
  <c r="M40" i="42"/>
  <c r="L40" i="42"/>
  <c r="K40" i="42"/>
  <c r="J40" i="42"/>
  <c r="I40" i="42"/>
  <c r="H40" i="42"/>
  <c r="G40" i="42"/>
  <c r="F40" i="42"/>
  <c r="E40" i="42"/>
  <c r="D40" i="42"/>
  <c r="N40" i="42" s="1"/>
  <c r="O40" i="42" s="1"/>
  <c r="N39" i="42"/>
  <c r="O39" i="42"/>
  <c r="N38" i="42"/>
  <c r="O38" i="42"/>
  <c r="N37" i="42"/>
  <c r="O37" i="42"/>
  <c r="N36" i="42"/>
  <c r="O36" i="42"/>
  <c r="N35" i="42"/>
  <c r="O35" i="42"/>
  <c r="M34" i="42"/>
  <c r="L34" i="42"/>
  <c r="K34" i="42"/>
  <c r="J34" i="42"/>
  <c r="I34" i="42"/>
  <c r="H34" i="42"/>
  <c r="G34" i="42"/>
  <c r="F34" i="42"/>
  <c r="E34" i="42"/>
  <c r="D34" i="42"/>
  <c r="N33" i="42"/>
  <c r="O33" i="42"/>
  <c r="M32" i="42"/>
  <c r="L32" i="42"/>
  <c r="K32" i="42"/>
  <c r="J32" i="42"/>
  <c r="I32" i="42"/>
  <c r="H32" i="42"/>
  <c r="N32" i="42" s="1"/>
  <c r="O32" i="42" s="1"/>
  <c r="G32" i="42"/>
  <c r="F32" i="42"/>
  <c r="E32" i="42"/>
  <c r="D32" i="42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E42" i="42" s="1"/>
  <c r="D29" i="42"/>
  <c r="D42" i="42" s="1"/>
  <c r="N28" i="42"/>
  <c r="O28" i="42"/>
  <c r="N27" i="42"/>
  <c r="O27" i="42"/>
  <c r="N26" i="42"/>
  <c r="O26" i="42" s="1"/>
  <c r="N25" i="42"/>
  <c r="O25" i="42"/>
  <c r="N24" i="42"/>
  <c r="O24" i="42" s="1"/>
  <c r="N23" i="42"/>
  <c r="O23" i="42"/>
  <c r="N22" i="42"/>
  <c r="O22" i="42"/>
  <c r="M21" i="42"/>
  <c r="L21" i="42"/>
  <c r="K21" i="42"/>
  <c r="J21" i="42"/>
  <c r="I21" i="42"/>
  <c r="I42" i="42" s="1"/>
  <c r="H21" i="42"/>
  <c r="G21" i="42"/>
  <c r="G42" i="42" s="1"/>
  <c r="F21" i="42"/>
  <c r="N21" i="42" s="1"/>
  <c r="O21" i="42" s="1"/>
  <c r="E21" i="42"/>
  <c r="D21" i="42"/>
  <c r="N20" i="42"/>
  <c r="O20" i="42" s="1"/>
  <c r="N19" i="42"/>
  <c r="O19" i="42"/>
  <c r="N18" i="42"/>
  <c r="O18" i="42" s="1"/>
  <c r="N17" i="42"/>
  <c r="O17" i="42"/>
  <c r="N16" i="42"/>
  <c r="O16" i="42"/>
  <c r="N15" i="42"/>
  <c r="O15" i="42"/>
  <c r="N14" i="42"/>
  <c r="O14" i="42"/>
  <c r="M13" i="42"/>
  <c r="M42" i="42" s="1"/>
  <c r="L13" i="42"/>
  <c r="L42" i="42" s="1"/>
  <c r="K13" i="42"/>
  <c r="K42" i="42" s="1"/>
  <c r="J13" i="42"/>
  <c r="J42" i="42" s="1"/>
  <c r="I13" i="42"/>
  <c r="H13" i="42"/>
  <c r="G13" i="42"/>
  <c r="F13" i="42"/>
  <c r="E13" i="42"/>
  <c r="D13" i="42"/>
  <c r="N12" i="42"/>
  <c r="O12" i="42" s="1"/>
  <c r="N11" i="42"/>
  <c r="O11" i="42"/>
  <c r="N10" i="42"/>
  <c r="O10" i="42"/>
  <c r="N9" i="42"/>
  <c r="O9" i="42"/>
  <c r="N8" i="42"/>
  <c r="O8" i="42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42" i="41"/>
  <c r="O42" i="41"/>
  <c r="M41" i="41"/>
  <c r="L41" i="41"/>
  <c r="K41" i="41"/>
  <c r="J41" i="41"/>
  <c r="I41" i="41"/>
  <c r="H41" i="41"/>
  <c r="G41" i="41"/>
  <c r="F41" i="41"/>
  <c r="N41" i="41" s="1"/>
  <c r="O41" i="41" s="1"/>
  <c r="E41" i="41"/>
  <c r="D41" i="41"/>
  <c r="N40" i="41"/>
  <c r="O40" i="41" s="1"/>
  <c r="N39" i="41"/>
  <c r="O39" i="41"/>
  <c r="N38" i="41"/>
  <c r="O38" i="41" s="1"/>
  <c r="N37" i="41"/>
  <c r="O37" i="41"/>
  <c r="N36" i="41"/>
  <c r="O36" i="4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2" i="41" s="1"/>
  <c r="O32" i="41" s="1"/>
  <c r="N31" i="41"/>
  <c r="O31" i="41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/>
  <c r="N27" i="41"/>
  <c r="O27" i="41"/>
  <c r="N26" i="41"/>
  <c r="O26" i="41"/>
  <c r="N25" i="41"/>
  <c r="O25" i="41"/>
  <c r="N24" i="41"/>
  <c r="O24" i="4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/>
  <c r="N18" i="41"/>
  <c r="O18" i="41"/>
  <c r="N17" i="41"/>
  <c r="O17" i="4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E43" i="41" s="1"/>
  <c r="D13" i="41"/>
  <c r="N13" i="41" s="1"/>
  <c r="O13" i="41" s="1"/>
  <c r="N12" i="41"/>
  <c r="O12" i="41"/>
  <c r="N11" i="41"/>
  <c r="O11" i="41"/>
  <c r="N10" i="41"/>
  <c r="O10" i="41" s="1"/>
  <c r="N9" i="41"/>
  <c r="O9" i="41"/>
  <c r="N8" i="41"/>
  <c r="O8" i="41" s="1"/>
  <c r="N7" i="41"/>
  <c r="O7" i="41"/>
  <c r="N6" i="41"/>
  <c r="O6" i="41"/>
  <c r="M5" i="41"/>
  <c r="M43" i="41" s="1"/>
  <c r="L5" i="41"/>
  <c r="L43" i="41" s="1"/>
  <c r="K5" i="41"/>
  <c r="K43" i="41" s="1"/>
  <c r="J5" i="41"/>
  <c r="J43" i="41" s="1"/>
  <c r="I5" i="41"/>
  <c r="I43" i="41" s="1"/>
  <c r="H5" i="41"/>
  <c r="H43" i="41" s="1"/>
  <c r="G5" i="41"/>
  <c r="G43" i="41" s="1"/>
  <c r="F5" i="41"/>
  <c r="N5" i="41" s="1"/>
  <c r="O5" i="41" s="1"/>
  <c r="E5" i="41"/>
  <c r="D5" i="41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40" i="40" s="1"/>
  <c r="O40" i="40" s="1"/>
  <c r="N39" i="40"/>
  <c r="O39" i="40"/>
  <c r="N38" i="40"/>
  <c r="O38" i="40"/>
  <c r="N37" i="40"/>
  <c r="O37" i="40"/>
  <c r="N36" i="40"/>
  <c r="O36" i="40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/>
  <c r="N32" i="40"/>
  <c r="O32" i="40"/>
  <c r="M31" i="40"/>
  <c r="L31" i="40"/>
  <c r="N31" i="40" s="1"/>
  <c r="O31" i="40" s="1"/>
  <c r="K31" i="40"/>
  <c r="J31" i="40"/>
  <c r="I31" i="40"/>
  <c r="H31" i="40"/>
  <c r="G31" i="40"/>
  <c r="F31" i="40"/>
  <c r="E31" i="40"/>
  <c r="D31" i="40"/>
  <c r="N30" i="40"/>
  <c r="O30" i="40"/>
  <c r="N29" i="40"/>
  <c r="O29" i="40"/>
  <c r="N28" i="40"/>
  <c r="O28" i="40"/>
  <c r="M27" i="40"/>
  <c r="L27" i="40"/>
  <c r="K27" i="40"/>
  <c r="J27" i="40"/>
  <c r="I27" i="40"/>
  <c r="I42" i="40" s="1"/>
  <c r="H27" i="40"/>
  <c r="H42" i="40" s="1"/>
  <c r="G27" i="40"/>
  <c r="F27" i="40"/>
  <c r="E27" i="40"/>
  <c r="D27" i="40"/>
  <c r="N26" i="40"/>
  <c r="O26" i="40"/>
  <c r="N25" i="40"/>
  <c r="O25" i="40" s="1"/>
  <c r="N24" i="40"/>
  <c r="O24" i="40"/>
  <c r="N23" i="40"/>
  <c r="O23" i="40"/>
  <c r="N22" i="40"/>
  <c r="O22" i="40"/>
  <c r="N21" i="40"/>
  <c r="O21" i="40"/>
  <c r="N20" i="40"/>
  <c r="O20" i="40"/>
  <c r="M19" i="40"/>
  <c r="L19" i="40"/>
  <c r="N19" i="40" s="1"/>
  <c r="O19" i="40" s="1"/>
  <c r="K19" i="40"/>
  <c r="J19" i="40"/>
  <c r="I19" i="40"/>
  <c r="H19" i="40"/>
  <c r="G19" i="40"/>
  <c r="F19" i="40"/>
  <c r="E19" i="40"/>
  <c r="D19" i="40"/>
  <c r="N18" i="40"/>
  <c r="O18" i="40"/>
  <c r="N17" i="40"/>
  <c r="O17" i="40"/>
  <c r="N16" i="40"/>
  <c r="O16" i="40"/>
  <c r="N15" i="40"/>
  <c r="O15" i="40"/>
  <c r="N14" i="40"/>
  <c r="O14" i="40"/>
  <c r="M13" i="40"/>
  <c r="L13" i="40"/>
  <c r="N13" i="40" s="1"/>
  <c r="O13" i="40" s="1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/>
  <c r="N9" i="40"/>
  <c r="O9" i="40"/>
  <c r="N8" i="40"/>
  <c r="O8" i="40"/>
  <c r="N7" i="40"/>
  <c r="O7" i="40"/>
  <c r="N6" i="40"/>
  <c r="O6" i="40"/>
  <c r="M5" i="40"/>
  <c r="L5" i="40"/>
  <c r="K5" i="40"/>
  <c r="J5" i="40"/>
  <c r="J42" i="40" s="1"/>
  <c r="I5" i="40"/>
  <c r="H5" i="40"/>
  <c r="G5" i="40"/>
  <c r="F5" i="40"/>
  <c r="F42" i="40" s="1"/>
  <c r="E5" i="40"/>
  <c r="D5" i="40"/>
  <c r="N5" i="40" s="1"/>
  <c r="O5" i="40" s="1"/>
  <c r="N43" i="39"/>
  <c r="O43" i="39"/>
  <c r="M42" i="39"/>
  <c r="L42" i="39"/>
  <c r="K42" i="39"/>
  <c r="J42" i="39"/>
  <c r="I42" i="39"/>
  <c r="H42" i="39"/>
  <c r="G42" i="39"/>
  <c r="F42" i="39"/>
  <c r="E42" i="39"/>
  <c r="D42" i="39"/>
  <c r="N42" i="39" s="1"/>
  <c r="O42" i="39" s="1"/>
  <c r="N41" i="39"/>
  <c r="O41" i="39" s="1"/>
  <c r="N40" i="39"/>
  <c r="O40" i="39"/>
  <c r="N39" i="39"/>
  <c r="O39" i="39"/>
  <c r="N38" i="39"/>
  <c r="O38" i="39"/>
  <c r="N37" i="39"/>
  <c r="O37" i="39"/>
  <c r="M36" i="39"/>
  <c r="L36" i="39"/>
  <c r="K36" i="39"/>
  <c r="J36" i="39"/>
  <c r="I36" i="39"/>
  <c r="H36" i="39"/>
  <c r="G36" i="39"/>
  <c r="F36" i="39"/>
  <c r="E36" i="39"/>
  <c r="N36" i="39" s="1"/>
  <c r="O36" i="39" s="1"/>
  <c r="D36" i="39"/>
  <c r="N35" i="39"/>
  <c r="O35" i="39"/>
  <c r="N34" i="39"/>
  <c r="O34" i="39"/>
  <c r="M33" i="39"/>
  <c r="L33" i="39"/>
  <c r="K33" i="39"/>
  <c r="J33" i="39"/>
  <c r="I33" i="39"/>
  <c r="H33" i="39"/>
  <c r="G33" i="39"/>
  <c r="F33" i="39"/>
  <c r="E33" i="39"/>
  <c r="D33" i="39"/>
  <c r="N33" i="39" s="1"/>
  <c r="O33" i="39" s="1"/>
  <c r="N32" i="39"/>
  <c r="O32" i="39"/>
  <c r="N31" i="39"/>
  <c r="O31" i="39" s="1"/>
  <c r="N30" i="39"/>
  <c r="O30" i="39"/>
  <c r="M29" i="39"/>
  <c r="L29" i="39"/>
  <c r="K29" i="39"/>
  <c r="J29" i="39"/>
  <c r="I29" i="39"/>
  <c r="I44" i="39" s="1"/>
  <c r="H29" i="39"/>
  <c r="G29" i="39"/>
  <c r="F29" i="39"/>
  <c r="E29" i="39"/>
  <c r="D29" i="39"/>
  <c r="N29" i="39" s="1"/>
  <c r="O29" i="39" s="1"/>
  <c r="N28" i="39"/>
  <c r="O28" i="39"/>
  <c r="N27" i="39"/>
  <c r="O27" i="39" s="1"/>
  <c r="N26" i="39"/>
  <c r="O26" i="39"/>
  <c r="N25" i="39"/>
  <c r="O25" i="39" s="1"/>
  <c r="N24" i="39"/>
  <c r="O24" i="39"/>
  <c r="N23" i="39"/>
  <c r="O23" i="39"/>
  <c r="N22" i="39"/>
  <c r="O22" i="39"/>
  <c r="N21" i="39"/>
  <c r="O21" i="39"/>
  <c r="M20" i="39"/>
  <c r="L20" i="39"/>
  <c r="K20" i="39"/>
  <c r="K44" i="39" s="1"/>
  <c r="J20" i="39"/>
  <c r="I20" i="39"/>
  <c r="H20" i="39"/>
  <c r="G20" i="39"/>
  <c r="F20" i="39"/>
  <c r="E20" i="39"/>
  <c r="N20" i="39" s="1"/>
  <c r="O20" i="39" s="1"/>
  <c r="D20" i="39"/>
  <c r="N19" i="39"/>
  <c r="O19" i="39"/>
  <c r="N18" i="39"/>
  <c r="O18" i="39"/>
  <c r="N17" i="39"/>
  <c r="O17" i="39"/>
  <c r="N16" i="39"/>
  <c r="O16" i="39"/>
  <c r="N15" i="39"/>
  <c r="O15" i="39"/>
  <c r="M14" i="39"/>
  <c r="M44" i="39" s="1"/>
  <c r="L14" i="39"/>
  <c r="L44" i="39" s="1"/>
  <c r="K14" i="39"/>
  <c r="J14" i="39"/>
  <c r="I14" i="39"/>
  <c r="H14" i="39"/>
  <c r="G14" i="39"/>
  <c r="F14" i="39"/>
  <c r="E14" i="39"/>
  <c r="D14" i="39"/>
  <c r="N14" i="39" s="1"/>
  <c r="O14" i="39" s="1"/>
  <c r="N13" i="39"/>
  <c r="O13" i="39"/>
  <c r="N12" i="39"/>
  <c r="O12" i="39"/>
  <c r="N11" i="39"/>
  <c r="O11" i="39"/>
  <c r="N10" i="39"/>
  <c r="O10" i="39"/>
  <c r="N9" i="39"/>
  <c r="O9" i="39"/>
  <c r="N8" i="39"/>
  <c r="O8" i="39"/>
  <c r="N7" i="39"/>
  <c r="O7" i="39" s="1"/>
  <c r="N6" i="39"/>
  <c r="O6" i="39"/>
  <c r="M5" i="39"/>
  <c r="L5" i="39"/>
  <c r="K5" i="39"/>
  <c r="J5" i="39"/>
  <c r="J44" i="39" s="1"/>
  <c r="I5" i="39"/>
  <c r="H5" i="39"/>
  <c r="H44" i="39" s="1"/>
  <c r="G5" i="39"/>
  <c r="G44" i="39" s="1"/>
  <c r="F5" i="39"/>
  <c r="F44" i="39" s="1"/>
  <c r="E5" i="39"/>
  <c r="E44" i="39" s="1"/>
  <c r="D5" i="39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40" i="38" s="1"/>
  <c r="O40" i="38" s="1"/>
  <c r="N39" i="38"/>
  <c r="O39" i="38"/>
  <c r="N38" i="38"/>
  <c r="O38" i="38"/>
  <c r="N37" i="38"/>
  <c r="O37" i="38"/>
  <c r="N36" i="38"/>
  <c r="O36" i="38" s="1"/>
  <c r="N35" i="38"/>
  <c r="O35" i="38" s="1"/>
  <c r="N34" i="38"/>
  <c r="O34" i="38"/>
  <c r="M33" i="38"/>
  <c r="L33" i="38"/>
  <c r="K33" i="38"/>
  <c r="J33" i="38"/>
  <c r="I33" i="38"/>
  <c r="H33" i="38"/>
  <c r="G33" i="38"/>
  <c r="F33" i="38"/>
  <c r="F43" i="38" s="1"/>
  <c r="E33" i="38"/>
  <c r="D33" i="38"/>
  <c r="N33" i="38"/>
  <c r="O33" i="38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/>
  <c r="N28" i="38"/>
  <c r="O28" i="38"/>
  <c r="M27" i="38"/>
  <c r="L27" i="38"/>
  <c r="L43" i="38" s="1"/>
  <c r="K27" i="38"/>
  <c r="N27" i="38" s="1"/>
  <c r="O27" i="38" s="1"/>
  <c r="J27" i="38"/>
  <c r="I27" i="38"/>
  <c r="H27" i="38"/>
  <c r="G27" i="38"/>
  <c r="F27" i="38"/>
  <c r="E27" i="38"/>
  <c r="D27" i="38"/>
  <c r="N26" i="38"/>
  <c r="O26" i="38"/>
  <c r="N25" i="38"/>
  <c r="O25" i="38"/>
  <c r="N24" i="38"/>
  <c r="O24" i="38"/>
  <c r="N23" i="38"/>
  <c r="O23" i="38"/>
  <c r="N22" i="38"/>
  <c r="O22" i="38"/>
  <c r="N21" i="38"/>
  <c r="O21" i="38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/>
  <c r="N18" i="38"/>
  <c r="O18" i="38"/>
  <c r="N17" i="38"/>
  <c r="O17" i="38"/>
  <c r="N16" i="38"/>
  <c r="O16" i="38"/>
  <c r="N15" i="38"/>
  <c r="O15" i="38" s="1"/>
  <c r="M14" i="38"/>
  <c r="L14" i="38"/>
  <c r="K14" i="38"/>
  <c r="J14" i="38"/>
  <c r="I14" i="38"/>
  <c r="H14" i="38"/>
  <c r="G14" i="38"/>
  <c r="G43" i="38" s="1"/>
  <c r="F14" i="38"/>
  <c r="E14" i="38"/>
  <c r="D14" i="38"/>
  <c r="N14" i="38" s="1"/>
  <c r="O14" i="38" s="1"/>
  <c r="N13" i="38"/>
  <c r="O13" i="38"/>
  <c r="N12" i="38"/>
  <c r="O12" i="38"/>
  <c r="N11" i="38"/>
  <c r="O11" i="38" s="1"/>
  <c r="N10" i="38"/>
  <c r="O10" i="38" s="1"/>
  <c r="N9" i="38"/>
  <c r="O9" i="38"/>
  <c r="N8" i="38"/>
  <c r="O8" i="38"/>
  <c r="N7" i="38"/>
  <c r="O7" i="38"/>
  <c r="N6" i="38"/>
  <c r="O6" i="38"/>
  <c r="M5" i="38"/>
  <c r="M43" i="38" s="1"/>
  <c r="L5" i="38"/>
  <c r="K5" i="38"/>
  <c r="K43" i="38" s="1"/>
  <c r="J5" i="38"/>
  <c r="J43" i="38" s="1"/>
  <c r="I5" i="38"/>
  <c r="I43" i="38"/>
  <c r="H5" i="38"/>
  <c r="N5" i="38" s="1"/>
  <c r="O5" i="38" s="1"/>
  <c r="H43" i="38"/>
  <c r="G5" i="38"/>
  <c r="F5" i="38"/>
  <c r="E5" i="38"/>
  <c r="D5" i="38"/>
  <c r="N38" i="37"/>
  <c r="O38" i="37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6" i="37"/>
  <c r="O36" i="37"/>
  <c r="N35" i="37"/>
  <c r="O35" i="37"/>
  <c r="N34" i="37"/>
  <c r="O34" i="37" s="1"/>
  <c r="N33" i="37"/>
  <c r="O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D29" i="37"/>
  <c r="N29" i="37"/>
  <c r="O29" i="37"/>
  <c r="N28" i="37"/>
  <c r="O28" i="37"/>
  <c r="N27" i="37"/>
  <c r="O27" i="37"/>
  <c r="N26" i="37"/>
  <c r="O26" i="37"/>
  <c r="M25" i="37"/>
  <c r="L25" i="37"/>
  <c r="L39" i="37" s="1"/>
  <c r="K25" i="37"/>
  <c r="J25" i="37"/>
  <c r="I25" i="37"/>
  <c r="H25" i="37"/>
  <c r="G25" i="37"/>
  <c r="F25" i="37"/>
  <c r="E25" i="37"/>
  <c r="D25" i="37"/>
  <c r="N24" i="37"/>
  <c r="O24" i="37"/>
  <c r="N23" i="37"/>
  <c r="O23" i="37"/>
  <c r="N22" i="37"/>
  <c r="O22" i="37"/>
  <c r="N21" i="37"/>
  <c r="O21" i="37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/>
  <c r="N16" i="37"/>
  <c r="O16" i="37" s="1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/>
  <c r="N11" i="37"/>
  <c r="O11" i="37"/>
  <c r="N10" i="37"/>
  <c r="O10" i="37" s="1"/>
  <c r="N9" i="37"/>
  <c r="O9" i="37" s="1"/>
  <c r="N8" i="37"/>
  <c r="O8" i="37"/>
  <c r="N7" i="37"/>
  <c r="O7" i="37"/>
  <c r="N6" i="37"/>
  <c r="O6" i="37"/>
  <c r="M5" i="37"/>
  <c r="M39" i="37" s="1"/>
  <c r="L5" i="37"/>
  <c r="K5" i="37"/>
  <c r="J5" i="37"/>
  <c r="J39" i="37" s="1"/>
  <c r="I5" i="37"/>
  <c r="I39" i="37" s="1"/>
  <c r="H5" i="37"/>
  <c r="H39" i="37" s="1"/>
  <c r="G5" i="37"/>
  <c r="G39" i="37" s="1"/>
  <c r="F5" i="37"/>
  <c r="F39" i="37" s="1"/>
  <c r="E5" i="37"/>
  <c r="E39" i="37" s="1"/>
  <c r="N5" i="37"/>
  <c r="O5" i="37" s="1"/>
  <c r="D5" i="37"/>
  <c r="N36" i="36"/>
  <c r="O36" i="36" s="1"/>
  <c r="N35" i="36"/>
  <c r="O35" i="36"/>
  <c r="N34" i="36"/>
  <c r="O34" i="36" s="1"/>
  <c r="N33" i="36"/>
  <c r="O33" i="36"/>
  <c r="M32" i="36"/>
  <c r="L32" i="36"/>
  <c r="K32" i="36"/>
  <c r="J32" i="36"/>
  <c r="I32" i="36"/>
  <c r="H32" i="36"/>
  <c r="G32" i="36"/>
  <c r="G37" i="36" s="1"/>
  <c r="F32" i="36"/>
  <c r="E32" i="36"/>
  <c r="D32" i="36"/>
  <c r="N32" i="36" s="1"/>
  <c r="O32" i="36" s="1"/>
  <c r="N31" i="36"/>
  <c r="O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9" i="36" s="1"/>
  <c r="O29" i="36" s="1"/>
  <c r="N28" i="36"/>
  <c r="O28" i="36"/>
  <c r="N27" i="36"/>
  <c r="O27" i="36"/>
  <c r="N26" i="36"/>
  <c r="O26" i="36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/>
  <c r="N23" i="36"/>
  <c r="O23" i="36"/>
  <c r="N22" i="36"/>
  <c r="O22" i="36"/>
  <c r="N21" i="36"/>
  <c r="O21" i="36"/>
  <c r="N20" i="36"/>
  <c r="O20" i="36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/>
  <c r="N17" i="36"/>
  <c r="O17" i="36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/>
  <c r="N12" i="36"/>
  <c r="O12" i="36"/>
  <c r="N11" i="36"/>
  <c r="O11" i="36"/>
  <c r="N10" i="36"/>
  <c r="O10" i="36"/>
  <c r="N9" i="36"/>
  <c r="O9" i="36" s="1"/>
  <c r="N8" i="36"/>
  <c r="O8" i="36"/>
  <c r="N7" i="36"/>
  <c r="O7" i="36" s="1"/>
  <c r="N6" i="36"/>
  <c r="O6" i="36"/>
  <c r="M5" i="36"/>
  <c r="M37" i="36"/>
  <c r="L5" i="36"/>
  <c r="L37" i="36"/>
  <c r="K5" i="36"/>
  <c r="K37" i="36" s="1"/>
  <c r="J5" i="36"/>
  <c r="J37" i="36"/>
  <c r="I5" i="36"/>
  <c r="I37" i="36" s="1"/>
  <c r="H5" i="36"/>
  <c r="H37" i="36"/>
  <c r="G5" i="36"/>
  <c r="F5" i="36"/>
  <c r="F37" i="36" s="1"/>
  <c r="E5" i="36"/>
  <c r="D5" i="36"/>
  <c r="N5" i="36" s="1"/>
  <c r="O5" i="36" s="1"/>
  <c r="N42" i="35"/>
  <c r="O42" i="35" s="1"/>
  <c r="N41" i="35"/>
  <c r="O41" i="35"/>
  <c r="M40" i="35"/>
  <c r="L40" i="35"/>
  <c r="K40" i="35"/>
  <c r="J40" i="35"/>
  <c r="I40" i="35"/>
  <c r="H40" i="35"/>
  <c r="H43" i="35" s="1"/>
  <c r="G40" i="35"/>
  <c r="F40" i="35"/>
  <c r="F43" i="35" s="1"/>
  <c r="E40" i="35"/>
  <c r="D40" i="35"/>
  <c r="N40" i="35" s="1"/>
  <c r="O40" i="35" s="1"/>
  <c r="N39" i="35"/>
  <c r="O39" i="35"/>
  <c r="N38" i="35"/>
  <c r="O38" i="35" s="1"/>
  <c r="N37" i="35"/>
  <c r="O37" i="35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5" i="35" s="1"/>
  <c r="O35" i="35" s="1"/>
  <c r="N34" i="35"/>
  <c r="O34" i="35"/>
  <c r="M33" i="35"/>
  <c r="L33" i="35"/>
  <c r="K33" i="35"/>
  <c r="J33" i="35"/>
  <c r="I33" i="35"/>
  <c r="H33" i="35"/>
  <c r="G33" i="35"/>
  <c r="F33" i="35"/>
  <c r="E33" i="35"/>
  <c r="D33" i="35"/>
  <c r="N33" i="35" s="1"/>
  <c r="O33" i="35" s="1"/>
  <c r="N32" i="35"/>
  <c r="O32" i="35"/>
  <c r="N31" i="35"/>
  <c r="O31" i="35"/>
  <c r="N30" i="35"/>
  <c r="O30" i="35"/>
  <c r="N29" i="35"/>
  <c r="O29" i="35"/>
  <c r="M28" i="35"/>
  <c r="L28" i="35"/>
  <c r="K28" i="35"/>
  <c r="J28" i="35"/>
  <c r="I28" i="35"/>
  <c r="H28" i="35"/>
  <c r="G28" i="35"/>
  <c r="F28" i="35"/>
  <c r="E28" i="35"/>
  <c r="D28" i="35"/>
  <c r="N27" i="35"/>
  <c r="O27" i="35"/>
  <c r="N26" i="35"/>
  <c r="O26" i="35"/>
  <c r="N25" i="35"/>
  <c r="O25" i="35"/>
  <c r="N24" i="35"/>
  <c r="O24" i="35"/>
  <c r="N23" i="35"/>
  <c r="O23" i="35"/>
  <c r="N22" i="35"/>
  <c r="O22" i="35" s="1"/>
  <c r="N21" i="35"/>
  <c r="O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/>
  <c r="N17" i="35"/>
  <c r="O17" i="35" s="1"/>
  <c r="N16" i="35"/>
  <c r="O16" i="35"/>
  <c r="N15" i="35"/>
  <c r="O15" i="35" s="1"/>
  <c r="M14" i="35"/>
  <c r="L14" i="35"/>
  <c r="K14" i="35"/>
  <c r="J14" i="35"/>
  <c r="J43" i="35" s="1"/>
  <c r="I14" i="35"/>
  <c r="H14" i="35"/>
  <c r="G14" i="35"/>
  <c r="G43" i="35" s="1"/>
  <c r="F14" i="35"/>
  <c r="E14" i="35"/>
  <c r="E43" i="35" s="1"/>
  <c r="D14" i="35"/>
  <c r="D43" i="35" s="1"/>
  <c r="N14" i="35"/>
  <c r="O14" i="35" s="1"/>
  <c r="N13" i="35"/>
  <c r="O13" i="35" s="1"/>
  <c r="N12" i="35"/>
  <c r="O12" i="35"/>
  <c r="N11" i="35"/>
  <c r="O11" i="35"/>
  <c r="N10" i="35"/>
  <c r="O10" i="35"/>
  <c r="N9" i="35"/>
  <c r="O9" i="35"/>
  <c r="N8" i="35"/>
  <c r="O8" i="35"/>
  <c r="N7" i="35"/>
  <c r="O7" i="35"/>
  <c r="N6" i="35"/>
  <c r="O6" i="35"/>
  <c r="M5" i="35"/>
  <c r="M43" i="35" s="1"/>
  <c r="L5" i="35"/>
  <c r="L43" i="35" s="1"/>
  <c r="K5" i="35"/>
  <c r="K43" i="35" s="1"/>
  <c r="J5" i="35"/>
  <c r="I5" i="35"/>
  <c r="I43" i="35" s="1"/>
  <c r="H5" i="35"/>
  <c r="G5" i="35"/>
  <c r="F5" i="35"/>
  <c r="E5" i="35"/>
  <c r="D5" i="35"/>
  <c r="N5" i="35" s="1"/>
  <c r="O5" i="35" s="1"/>
  <c r="N39" i="34"/>
  <c r="O39" i="34"/>
  <c r="M38" i="34"/>
  <c r="L38" i="34"/>
  <c r="K38" i="34"/>
  <c r="J38" i="34"/>
  <c r="I38" i="34"/>
  <c r="H38" i="34"/>
  <c r="G38" i="34"/>
  <c r="N38" i="34" s="1"/>
  <c r="O38" i="34" s="1"/>
  <c r="F38" i="34"/>
  <c r="E38" i="34"/>
  <c r="D38" i="34"/>
  <c r="N37" i="34"/>
  <c r="O37" i="34"/>
  <c r="N36" i="34"/>
  <c r="O36" i="34"/>
  <c r="N35" i="34"/>
  <c r="O35" i="34"/>
  <c r="N34" i="34"/>
  <c r="O34" i="34"/>
  <c r="N33" i="34"/>
  <c r="O33" i="34"/>
  <c r="M32" i="34"/>
  <c r="L32" i="34"/>
  <c r="K32" i="34"/>
  <c r="J32" i="34"/>
  <c r="I32" i="34"/>
  <c r="H32" i="34"/>
  <c r="G32" i="34"/>
  <c r="G40" i="34" s="1"/>
  <c r="F32" i="34"/>
  <c r="E32" i="34"/>
  <c r="D32" i="34"/>
  <c r="N32" i="34" s="1"/>
  <c r="O32" i="34" s="1"/>
  <c r="N31" i="34"/>
  <c r="O31" i="34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/>
  <c r="N24" i="34"/>
  <c r="O24" i="34"/>
  <c r="N23" i="34"/>
  <c r="O23" i="34" s="1"/>
  <c r="N22" i="34"/>
  <c r="O22" i="34" s="1"/>
  <c r="N21" i="34"/>
  <c r="O21" i="34"/>
  <c r="N20" i="34"/>
  <c r="O20" i="34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/>
  <c r="O18" i="34" s="1"/>
  <c r="N17" i="34"/>
  <c r="O17" i="34" s="1"/>
  <c r="N16" i="34"/>
  <c r="O16" i="34"/>
  <c r="N15" i="34"/>
  <c r="O15" i="34"/>
  <c r="N14" i="34"/>
  <c r="O14" i="34"/>
  <c r="M13" i="34"/>
  <c r="L13" i="34"/>
  <c r="K13" i="34"/>
  <c r="J13" i="34"/>
  <c r="I13" i="34"/>
  <c r="I40" i="34" s="1"/>
  <c r="H13" i="34"/>
  <c r="H40" i="34" s="1"/>
  <c r="G13" i="34"/>
  <c r="F13" i="34"/>
  <c r="F40" i="34" s="1"/>
  <c r="E13" i="34"/>
  <c r="E40" i="34" s="1"/>
  <c r="D13" i="34"/>
  <c r="N13" i="34" s="1"/>
  <c r="O13" i="34" s="1"/>
  <c r="N12" i="34"/>
  <c r="O12" i="34"/>
  <c r="N11" i="34"/>
  <c r="O11" i="34"/>
  <c r="N10" i="34"/>
  <c r="O10" i="34"/>
  <c r="N9" i="34"/>
  <c r="O9" i="34" s="1"/>
  <c r="N8" i="34"/>
  <c r="O8" i="34"/>
  <c r="N7" i="34"/>
  <c r="O7" i="34"/>
  <c r="N6" i="34"/>
  <c r="O6" i="34"/>
  <c r="M5" i="34"/>
  <c r="M40" i="34" s="1"/>
  <c r="L5" i="34"/>
  <c r="L40" i="34"/>
  <c r="K5" i="34"/>
  <c r="K40" i="34" s="1"/>
  <c r="J5" i="34"/>
  <c r="J40" i="34"/>
  <c r="I5" i="34"/>
  <c r="H5" i="34"/>
  <c r="G5" i="34"/>
  <c r="F5" i="34"/>
  <c r="E5" i="34"/>
  <c r="N5" i="34" s="1"/>
  <c r="O5" i="34" s="1"/>
  <c r="D5" i="34"/>
  <c r="N38" i="33"/>
  <c r="O38" i="33"/>
  <c r="N26" i="33"/>
  <c r="O26" i="33"/>
  <c r="N27" i="33"/>
  <c r="O27" i="33"/>
  <c r="N28" i="33"/>
  <c r="O28" i="33"/>
  <c r="N19" i="33"/>
  <c r="O19" i="33"/>
  <c r="N20" i="33"/>
  <c r="O20" i="33"/>
  <c r="N21" i="33"/>
  <c r="O21" i="33"/>
  <c r="N22" i="33"/>
  <c r="O22" i="33"/>
  <c r="N23" i="33"/>
  <c r="O23" i="33" s="1"/>
  <c r="N24" i="33"/>
  <c r="O24" i="33"/>
  <c r="E25" i="33"/>
  <c r="F25" i="33"/>
  <c r="G25" i="33"/>
  <c r="H25" i="33"/>
  <c r="I25" i="33"/>
  <c r="I39" i="33" s="1"/>
  <c r="J25" i="33"/>
  <c r="K25" i="33"/>
  <c r="L25" i="33"/>
  <c r="M25" i="33"/>
  <c r="D25" i="33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3" i="33"/>
  <c r="F13" i="33"/>
  <c r="F39" i="33" s="1"/>
  <c r="G13" i="33"/>
  <c r="N13" i="33" s="1"/>
  <c r="O13" i="33" s="1"/>
  <c r="H13" i="33"/>
  <c r="H39" i="33" s="1"/>
  <c r="I13" i="33"/>
  <c r="J13" i="33"/>
  <c r="K13" i="33"/>
  <c r="L13" i="33"/>
  <c r="M13" i="33"/>
  <c r="D13" i="33"/>
  <c r="E5" i="33"/>
  <c r="F5" i="33"/>
  <c r="G5" i="33"/>
  <c r="G39" i="33" s="1"/>
  <c r="H5" i="33"/>
  <c r="I5" i="33"/>
  <c r="J5" i="33"/>
  <c r="J39" i="33" s="1"/>
  <c r="K5" i="33"/>
  <c r="K39" i="33" s="1"/>
  <c r="L5" i="33"/>
  <c r="L39" i="33" s="1"/>
  <c r="M5" i="33"/>
  <c r="M39" i="33" s="1"/>
  <c r="D5" i="33"/>
  <c r="D39" i="33" s="1"/>
  <c r="E36" i="33"/>
  <c r="F36" i="33"/>
  <c r="G36" i="33"/>
  <c r="H36" i="33"/>
  <c r="I36" i="33"/>
  <c r="J36" i="33"/>
  <c r="K36" i="33"/>
  <c r="L36" i="33"/>
  <c r="M36" i="33"/>
  <c r="D36" i="33"/>
  <c r="N36" i="33" s="1"/>
  <c r="O36" i="33" s="1"/>
  <c r="N37" i="33"/>
  <c r="O37" i="33"/>
  <c r="N33" i="33"/>
  <c r="O33" i="33"/>
  <c r="N34" i="33"/>
  <c r="O34" i="33" s="1"/>
  <c r="N35" i="33"/>
  <c r="O35" i="33"/>
  <c r="N32" i="33"/>
  <c r="O32" i="33"/>
  <c r="E31" i="33"/>
  <c r="E39" i="33" s="1"/>
  <c r="F31" i="33"/>
  <c r="G31" i="33"/>
  <c r="H31" i="33"/>
  <c r="I31" i="33"/>
  <c r="J31" i="33"/>
  <c r="K31" i="33"/>
  <c r="L31" i="33"/>
  <c r="M31" i="33"/>
  <c r="D31" i="33"/>
  <c r="E29" i="33"/>
  <c r="F29" i="33"/>
  <c r="G29" i="33"/>
  <c r="H29" i="33"/>
  <c r="I29" i="33"/>
  <c r="J29" i="33"/>
  <c r="K29" i="33"/>
  <c r="L29" i="33"/>
  <c r="M29" i="33"/>
  <c r="D29" i="33"/>
  <c r="N29" i="33" s="1"/>
  <c r="O29" i="33" s="1"/>
  <c r="N30" i="33"/>
  <c r="O30" i="33"/>
  <c r="N15" i="33"/>
  <c r="O15" i="33"/>
  <c r="N16" i="33"/>
  <c r="O16" i="33"/>
  <c r="N17" i="33"/>
  <c r="O17" i="33"/>
  <c r="N7" i="33"/>
  <c r="O7" i="33"/>
  <c r="N8" i="33"/>
  <c r="O8" i="33"/>
  <c r="N9" i="33"/>
  <c r="O9" i="33"/>
  <c r="N10" i="33"/>
  <c r="O10" i="33" s="1"/>
  <c r="N11" i="33"/>
  <c r="O11" i="33" s="1"/>
  <c r="N12" i="33"/>
  <c r="O12" i="33"/>
  <c r="N6" i="33"/>
  <c r="O6" i="33"/>
  <c r="N14" i="33"/>
  <c r="O14" i="33"/>
  <c r="K39" i="37"/>
  <c r="D39" i="37"/>
  <c r="N39" i="37" s="1"/>
  <c r="O39" i="37" s="1"/>
  <c r="E43" i="38"/>
  <c r="N5" i="39"/>
  <c r="O5" i="39"/>
  <c r="E37" i="36"/>
  <c r="N28" i="35"/>
  <c r="O28" i="35"/>
  <c r="N5" i="33"/>
  <c r="O5" i="33"/>
  <c r="K42" i="40"/>
  <c r="G42" i="40"/>
  <c r="M42" i="40"/>
  <c r="L42" i="40"/>
  <c r="E42" i="40"/>
  <c r="N34" i="40"/>
  <c r="O34" i="40"/>
  <c r="D42" i="40"/>
  <c r="N21" i="41"/>
  <c r="O21" i="41"/>
  <c r="N29" i="41"/>
  <c r="O29" i="41"/>
  <c r="N35" i="41"/>
  <c r="O35" i="41" s="1"/>
  <c r="N34" i="42"/>
  <c r="O34" i="42"/>
  <c r="H42" i="42"/>
  <c r="N5" i="42"/>
  <c r="O5" i="42"/>
  <c r="J43" i="43"/>
  <c r="M43" i="43"/>
  <c r="K43" i="43"/>
  <c r="F43" i="43"/>
  <c r="I43" i="43"/>
  <c r="N28" i="43"/>
  <c r="O28" i="43"/>
  <c r="N32" i="43"/>
  <c r="O32" i="43"/>
  <c r="N13" i="44"/>
  <c r="O13" i="44" s="1"/>
  <c r="N42" i="45"/>
  <c r="O42" i="45"/>
  <c r="N13" i="45"/>
  <c r="O13" i="45" s="1"/>
  <c r="O34" i="46"/>
  <c r="P34" i="46"/>
  <c r="G42" i="46"/>
  <c r="O42" i="47"/>
  <c r="P42" i="47" s="1"/>
  <c r="J44" i="47"/>
  <c r="K44" i="47"/>
  <c r="G43" i="48" l="1"/>
  <c r="H43" i="48"/>
  <c r="F43" i="48"/>
  <c r="O19" i="48"/>
  <c r="P19" i="48" s="1"/>
  <c r="O40" i="48"/>
  <c r="P40" i="48" s="1"/>
  <c r="O35" i="48"/>
  <c r="P35" i="48" s="1"/>
  <c r="O5" i="48"/>
  <c r="P5" i="48" s="1"/>
  <c r="D43" i="48"/>
  <c r="E43" i="48"/>
  <c r="I43" i="48"/>
  <c r="J43" i="48"/>
  <c r="L43" i="48"/>
  <c r="K43" i="48"/>
  <c r="M43" i="48"/>
  <c r="O29" i="48"/>
  <c r="P29" i="48" s="1"/>
  <c r="O33" i="48"/>
  <c r="P33" i="48" s="1"/>
  <c r="N43" i="48"/>
  <c r="O13" i="48"/>
  <c r="P13" i="48" s="1"/>
  <c r="N42" i="40"/>
  <c r="O42" i="40" s="1"/>
  <c r="N43" i="35"/>
  <c r="O43" i="35" s="1"/>
  <c r="N39" i="33"/>
  <c r="O39" i="33" s="1"/>
  <c r="N45" i="44"/>
  <c r="O45" i="44" s="1"/>
  <c r="D42" i="46"/>
  <c r="O42" i="46" s="1"/>
  <c r="P42" i="46" s="1"/>
  <c r="D43" i="43"/>
  <c r="N43" i="43" s="1"/>
  <c r="O43" i="43" s="1"/>
  <c r="N29" i="42"/>
  <c r="O29" i="42" s="1"/>
  <c r="N25" i="33"/>
  <c r="O25" i="33" s="1"/>
  <c r="D37" i="36"/>
  <c r="N37" i="36" s="1"/>
  <c r="O37" i="36" s="1"/>
  <c r="N5" i="45"/>
  <c r="O5" i="45" s="1"/>
  <c r="F43" i="41"/>
  <c r="D40" i="34"/>
  <c r="N40" i="34" s="1"/>
  <c r="O40" i="34" s="1"/>
  <c r="N27" i="40"/>
  <c r="O27" i="40" s="1"/>
  <c r="D43" i="38"/>
  <c r="N43" i="38" s="1"/>
  <c r="O43" i="38" s="1"/>
  <c r="D44" i="47"/>
  <c r="O44" i="47" s="1"/>
  <c r="P44" i="47" s="1"/>
  <c r="N20" i="45"/>
  <c r="O20" i="45" s="1"/>
  <c r="F42" i="42"/>
  <c r="N42" i="42" s="1"/>
  <c r="O42" i="42" s="1"/>
  <c r="N31" i="33"/>
  <c r="O31" i="33" s="1"/>
  <c r="N13" i="42"/>
  <c r="O13" i="42" s="1"/>
  <c r="D44" i="39"/>
  <c r="N44" i="39" s="1"/>
  <c r="O44" i="39" s="1"/>
  <c r="H44" i="47"/>
  <c r="O5" i="47"/>
  <c r="P5" i="47" s="1"/>
  <c r="N5" i="44"/>
  <c r="O5" i="44" s="1"/>
  <c r="D43" i="41"/>
  <c r="N25" i="37"/>
  <c r="O25" i="37" s="1"/>
  <c r="N27" i="44"/>
  <c r="O27" i="44" s="1"/>
  <c r="O43" i="48" l="1"/>
  <c r="P43" i="48" s="1"/>
  <c r="N43" i="41"/>
  <c r="O43" i="41" s="1"/>
</calcChain>
</file>

<file path=xl/sharedStrings.xml><?xml version="1.0" encoding="utf-8"?>
<sst xmlns="http://schemas.openxmlformats.org/spreadsheetml/2006/main" count="932" uniqueCount="136">
  <si>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</si>
  <si>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</si>
  <si>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</si>
  <si>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</si>
  <si>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</si>
  <si>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</si>
  <si>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</si>
  <si>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</si>
  <si>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</si>
  <si>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</si>
  <si>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</si>
  <si>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</si>
  <si>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</si>
  <si>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</si>
  <si>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</si>
  <si>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</si>
  <si>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</si>
  <si>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</si>
  <si>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</si>
  <si>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Other Permits, Fees, and Special Assessments</t>
  </si>
  <si>
    <t>Intergovernmental Revenue</t>
  </si>
  <si>
    <t>Federal Grant - Physical Environment - Other Physical Environment</t>
  </si>
  <si>
    <t>State Shared Revenues - General Gov't - Revenue Sharing Proceeds</t>
  </si>
  <si>
    <t>State Shared Revenues - General Gov't - Local Gov't Half-Cent Sales Tax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</si>
  <si>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</si>
  <si>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</si>
  <si>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</si>
  <si>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</si>
  <si>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</si>
  <si>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</si>
  <si>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</si>
  <si>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</si>
  <si>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</si>
  <si>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</si>
  <si>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Public Safety - Law Enforcement Services</t>
  </si>
  <si>
    <t>Physical Environment - Garbage / Solid Waste</t>
  </si>
  <si>
    <t>Culture / Recreation - Special Events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</si>
  <si>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</si>
  <si>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</si>
  <si>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</si>
  <si>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</si>
  <si>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Rents and Royalties</t>
  </si>
  <si>
    <t>Contributions and Donations from Private Sources</t>
  </si>
  <si>
    <t>Other Miscellaneous Revenues - Other</t>
  </si>
  <si>
    <t>Non-Operating - Inter-Fund Group Transfers In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</si>
  <si>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</si>
  <si>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</si>
  <si>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</si>
  <si>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</si>
  <si>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</si>
  <si>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</si>
  <si>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</si>
  <si>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</si>
  <si>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Windermere Revenues Reported by Account Code and Fund Type</t>
  </si>
  <si>
    <t>Local Fiscal Year Ended September 30, 2010</t>
  </si>
  <si>
    <t>Franchise Fee - Water</t>
  </si>
  <si>
    <t>Federal Grant - Other Federal Grants</t>
  </si>
  <si>
    <t>State Grant - Public Safety</t>
  </si>
  <si>
    <t>State Grant - Culture / Recreation</t>
  </si>
  <si>
    <t>Disposition of Fixed Assets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</si>
  <si>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</si>
  <si>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</si>
  <si>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</si>
  <si>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Other</t>
  </si>
  <si>
    <t>State Grant - Physical Environment - Other Physical Environment</t>
  </si>
  <si>
    <t>Physical Environment - Other Physical Environment Charges</t>
  </si>
  <si>
    <t>2011 Municipal Population:</t>
  </si>
  <si>
    <t>Local Fiscal Year Ended September 30, 2012</t>
  </si>
  <si>
    <t>Local Option Taxes</t>
  </si>
  <si>
    <t>Utility Service Tax - Fuel Oil</t>
  </si>
  <si>
    <t>Federal Grant - Public Safety</t>
  </si>
  <si>
    <t>State Shared Revenues - Physical Environment - Other Physical Environment</t>
  </si>
  <si>
    <t>Culture / Recreation - Parks and Recreation</t>
  </si>
  <si>
    <t>Fines - Local Ordinance Violations</t>
  </si>
  <si>
    <t>2012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</si>
  <si>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</si>
  <si>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</si>
  <si>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</si>
  <si>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</si>
  <si>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</si>
  <si>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</si>
  <si>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</si>
  <si>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Special Assessments - Charges for Public Services</t>
  </si>
  <si>
    <t>State Shared Revenues - General Government - Revenue Sharing Proceeds</t>
  </si>
  <si>
    <t>State Shared Revenues - General Government - Local Government Half-Cent Sales Tax</t>
  </si>
  <si>
    <t>State Shared Revenues - General Government - Other General Government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</si>
  <si>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</si>
  <si>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</si>
  <si>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</si>
  <si>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</si>
  <si>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State Shared Revenues - General Government - Mobile Home License Tax</t>
  </si>
  <si>
    <t>State Shared Revenues - General Government - Alcoholic Beverage License Tax</t>
  </si>
  <si>
    <t>State Shared Revenues - Transportation - Other Transportation</t>
  </si>
  <si>
    <t>State Shared Revenues - Other</t>
  </si>
  <si>
    <t>Physical Environment - Electric Utility</t>
  </si>
  <si>
    <t>2014 Municipal Population:</t>
  </si>
  <si>
    <t>Local Fiscal Year Ended September 30, 2015</t>
  </si>
  <si>
    <t>2015 Municipal Population:</t>
  </si>
  <si>
    <t>Local Fiscal Year Ended September 30, 2016</t>
  </si>
  <si>
    <t>Impact Fees - Residential - Public Safety</t>
  </si>
  <si>
    <t>Impact Fees - Residential - Transportation</t>
  </si>
  <si>
    <t>Proceeds - Debt Proceeds</t>
  </si>
  <si>
    <t>2016 Municipal Population:</t>
  </si>
  <si>
    <t>Local Fiscal Year Ended September 30, 2017</t>
  </si>
  <si>
    <t>2017 Municipal Population:</t>
  </si>
  <si>
    <t>Local Fiscal Year Ended September 30, 2018</t>
  </si>
  <si>
    <t>Special Assessments - Capital Improvement</t>
  </si>
  <si>
    <t>2018 Municipal Population:</t>
  </si>
  <si>
    <t>Local Fiscal Year Ended September 30, 2019</t>
  </si>
  <si>
    <t>Culture / Recreation - Other Culture / Recreation Charges</t>
  </si>
  <si>
    <t>2019 Municipal Population:</t>
  </si>
  <si>
    <t>Local Fiscal Year Ended September 30, 2020</t>
  </si>
  <si>
    <t>Franchise Fee - Other</t>
  </si>
  <si>
    <t>Other Financial Assistance - Federal Source</t>
  </si>
  <si>
    <t>State Grant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</si>
  <si>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</si>
  <si>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</si>
  <si>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</si>
  <si>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</si>
  <si>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</si>
  <si>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</si>
  <si>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</si>
  <si>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</si>
  <si>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</si>
  <si>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</si>
  <si>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</si>
  <si>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</si>
  <si>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</si>
  <si>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</si>
  <si>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</si>
  <si>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Federal Grant - American Rescue Plan Act Funds</t>
  </si>
  <si>
    <t>State Grant - Physical Environment - Stormwater Management</t>
  </si>
  <si>
    <t>2022 Municipal Population:</t>
  </si>
  <si>
    <t>Local Fiscal Year Ended September 30, 2023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</si>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</sst>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D0D4-FE78-425E-B713-B9D1CFAEA83D}">
  <sheetPr>
    <pageSetUpPr fitToPage="1"/>
  </sheetPr>
  <dimension ref="A1:ED4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133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46</v>
      </c>
      <c r="B3" s="108"/>
      <c r="C3" s="109"/>
      <c r="D3" s="113" t="s">
        <v>26</v>
      </c>
      <c r="E3" s="114"/>
      <c r="F3" s="114"/>
      <c r="G3" s="114"/>
      <c r="H3" s="115"/>
      <c r="I3" s="113" t="s">
        <v>27</v>
      </c>
      <c r="J3" s="115"/>
      <c r="K3" s="113" t="s">
        <v>29</v>
      </c>
      <c r="L3" s="114"/>
      <c r="M3" s="115"/>
      <c r="N3" s="49"/>
      <c r="O3" s="50"/>
      <c r="P3" s="116" t="s">
        <v>117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47</v>
      </c>
      <c r="F4" s="52" t="s">
        <v>48</v>
      </c>
      <c r="G4" s="52" t="s">
        <v>49</v>
      </c>
      <c r="H4" s="52" t="s">
        <v>5</v>
      </c>
      <c r="I4" s="52" t="s">
        <v>6</v>
      </c>
      <c r="J4" s="53" t="s">
        <v>50</v>
      </c>
      <c r="K4" s="53" t="s">
        <v>7</v>
      </c>
      <c r="L4" s="53" t="s">
        <v>8</v>
      </c>
      <c r="M4" s="53" t="s">
        <v>118</v>
      </c>
      <c r="N4" s="53" t="s">
        <v>9</v>
      </c>
      <c r="O4" s="53" t="s">
        <v>119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120</v>
      </c>
      <c r="B5" s="57"/>
      <c r="C5" s="57"/>
      <c r="D5" s="58">
        <f>SUM(D6:D12)</f>
        <v>4187137</v>
      </c>
      <c r="E5" s="58">
        <f>SUM(E6:E12)</f>
        <v>0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4187137</v>
      </c>
      <c r="P5" s="60">
        <f>(O5/P$45)</f>
        <v>1376.8947714567576</v>
      </c>
      <c r="Q5" s="61"/>
    </row>
    <row r="6" spans="1:134">
      <c r="A6" s="63"/>
      <c r="B6" s="64">
        <v>311</v>
      </c>
      <c r="C6" s="65" t="s">
        <v>2</v>
      </c>
      <c r="D6" s="66">
        <v>3167818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3167818</v>
      </c>
      <c r="P6" s="67">
        <f>(O6/P$45)</f>
        <v>1041.7027293653402</v>
      </c>
      <c r="Q6" s="68"/>
    </row>
    <row r="7" spans="1:134">
      <c r="A7" s="63"/>
      <c r="B7" s="64">
        <v>312.41000000000003</v>
      </c>
      <c r="C7" s="65" t="s">
        <v>121</v>
      </c>
      <c r="D7" s="66">
        <v>95440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95440</v>
      </c>
      <c r="P7" s="67">
        <f>(O7/P$45)</f>
        <v>31.384413022032227</v>
      </c>
      <c r="Q7" s="68"/>
    </row>
    <row r="8" spans="1:134">
      <c r="A8" s="63"/>
      <c r="B8" s="64">
        <v>314.10000000000002</v>
      </c>
      <c r="C8" s="65" t="s">
        <v>11</v>
      </c>
      <c r="D8" s="66">
        <v>411682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411682</v>
      </c>
      <c r="P8" s="67">
        <f>(O8/P$45)</f>
        <v>135.37717855968432</v>
      </c>
      <c r="Q8" s="68"/>
    </row>
    <row r="9" spans="1:134">
      <c r="A9" s="63"/>
      <c r="B9" s="64">
        <v>314.3</v>
      </c>
      <c r="C9" s="65" t="s">
        <v>12</v>
      </c>
      <c r="D9" s="66">
        <v>32956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32956</v>
      </c>
      <c r="P9" s="67">
        <f>(O9/P$45)</f>
        <v>10.837224597171982</v>
      </c>
      <c r="Q9" s="68"/>
    </row>
    <row r="10" spans="1:134">
      <c r="A10" s="63"/>
      <c r="B10" s="64">
        <v>314.39999999999998</v>
      </c>
      <c r="C10" s="65" t="s">
        <v>13</v>
      </c>
      <c r="D10" s="66">
        <v>35576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35576</v>
      </c>
      <c r="P10" s="67">
        <f>(O10/P$45)</f>
        <v>11.698783294968761</v>
      </c>
      <c r="Q10" s="68"/>
    </row>
    <row r="11" spans="1:134">
      <c r="A11" s="63"/>
      <c r="B11" s="64">
        <v>315.10000000000002</v>
      </c>
      <c r="C11" s="65" t="s">
        <v>122</v>
      </c>
      <c r="D11" s="66">
        <v>433794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433794</v>
      </c>
      <c r="P11" s="67">
        <f>(O11/P$45)</f>
        <v>142.64847089773102</v>
      </c>
      <c r="Q11" s="68"/>
    </row>
    <row r="12" spans="1:134">
      <c r="A12" s="63"/>
      <c r="B12" s="64">
        <v>316</v>
      </c>
      <c r="C12" s="65" t="s">
        <v>81</v>
      </c>
      <c r="D12" s="66">
        <v>9871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9871</v>
      </c>
      <c r="P12" s="67">
        <f>(O12/P$45)</f>
        <v>3.2459717198290035</v>
      </c>
      <c r="Q12" s="68"/>
    </row>
    <row r="13" spans="1:134" ht="15.75">
      <c r="A13" s="69" t="s">
        <v>16</v>
      </c>
      <c r="B13" s="70"/>
      <c r="C13" s="71"/>
      <c r="D13" s="72">
        <f>SUM(D14:D18)</f>
        <v>1475108</v>
      </c>
      <c r="E13" s="72">
        <f>SUM(E14:E18)</f>
        <v>346780</v>
      </c>
      <c r="F13" s="72">
        <f>SUM(F14:F18)</f>
        <v>0</v>
      </c>
      <c r="G13" s="72">
        <f>SUM(G14:G18)</f>
        <v>0</v>
      </c>
      <c r="H13" s="72">
        <f>SUM(H14:H18)</f>
        <v>0</v>
      </c>
      <c r="I13" s="72">
        <f>SUM(I14:I18)</f>
        <v>0</v>
      </c>
      <c r="J13" s="72">
        <f>SUM(J14:J18)</f>
        <v>0</v>
      </c>
      <c r="K13" s="72">
        <f>SUM(K14:K18)</f>
        <v>0</v>
      </c>
      <c r="L13" s="72">
        <f>SUM(L14:L18)</f>
        <v>0</v>
      </c>
      <c r="M13" s="72">
        <f>SUM(M14:M18)</f>
        <v>0</v>
      </c>
      <c r="N13" s="72">
        <f>SUM(N14:N18)</f>
        <v>0</v>
      </c>
      <c r="O13" s="73">
        <f>SUM(D13:N13)</f>
        <v>1821888</v>
      </c>
      <c r="P13" s="74">
        <f>(O13/P$45)</f>
        <v>599.10818809602108</v>
      </c>
      <c r="Q13" s="75"/>
    </row>
    <row r="14" spans="1:134">
      <c r="A14" s="63"/>
      <c r="B14" s="64">
        <v>322</v>
      </c>
      <c r="C14" s="65" t="s">
        <v>123</v>
      </c>
      <c r="D14" s="66">
        <v>346410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346410</v>
      </c>
      <c r="P14" s="67">
        <f>(O14/P$45)</f>
        <v>113.91318645182506</v>
      </c>
      <c r="Q14" s="68"/>
    </row>
    <row r="15" spans="1:134">
      <c r="A15" s="63"/>
      <c r="B15" s="64">
        <v>322.89999999999998</v>
      </c>
      <c r="C15" s="65" t="s">
        <v>124</v>
      </c>
      <c r="D15" s="66">
        <v>11175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8" si="1">SUM(D15:N15)</f>
        <v>11175</v>
      </c>
      <c r="P15" s="67">
        <f>(O15/P$45)</f>
        <v>3.6747780335415983</v>
      </c>
      <c r="Q15" s="68"/>
    </row>
    <row r="16" spans="1:134">
      <c r="A16" s="63"/>
      <c r="B16" s="64">
        <v>323.10000000000002</v>
      </c>
      <c r="C16" s="65" t="s">
        <v>17</v>
      </c>
      <c r="D16" s="66">
        <v>312245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312245</v>
      </c>
      <c r="P16" s="67">
        <f>(O16/P$45)</f>
        <v>102.67839526471555</v>
      </c>
      <c r="Q16" s="68"/>
    </row>
    <row r="17" spans="1:17">
      <c r="A17" s="63"/>
      <c r="B17" s="64">
        <v>323.39999999999998</v>
      </c>
      <c r="C17" s="65" t="s">
        <v>18</v>
      </c>
      <c r="D17" s="66">
        <v>19427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19427</v>
      </c>
      <c r="P17" s="67">
        <f>(O17/P$45)</f>
        <v>6.3883590924038147</v>
      </c>
      <c r="Q17" s="68"/>
    </row>
    <row r="18" spans="1:17">
      <c r="A18" s="63"/>
      <c r="B18" s="64">
        <v>325.2</v>
      </c>
      <c r="C18" s="65" t="s">
        <v>82</v>
      </c>
      <c r="D18" s="66">
        <v>785851</v>
      </c>
      <c r="E18" s="66">
        <v>346780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1132631</v>
      </c>
      <c r="P18" s="67">
        <f>(O18/P$45)</f>
        <v>372.45346925353505</v>
      </c>
      <c r="Q18" s="68"/>
    </row>
    <row r="19" spans="1:17" ht="15.75">
      <c r="A19" s="69" t="s">
        <v>125</v>
      </c>
      <c r="B19" s="70"/>
      <c r="C19" s="71"/>
      <c r="D19" s="72">
        <f>SUM(D20:D28)</f>
        <v>1394747</v>
      </c>
      <c r="E19" s="72">
        <f>SUM(E20:E28)</f>
        <v>0</v>
      </c>
      <c r="F19" s="72">
        <f>SUM(F20:F28)</f>
        <v>0</v>
      </c>
      <c r="G19" s="72">
        <f>SUM(G20:G28)</f>
        <v>0</v>
      </c>
      <c r="H19" s="72">
        <f>SUM(H20:H28)</f>
        <v>0</v>
      </c>
      <c r="I19" s="72">
        <f>SUM(I20:I28)</f>
        <v>0</v>
      </c>
      <c r="J19" s="72">
        <f>SUM(J20:J28)</f>
        <v>0</v>
      </c>
      <c r="K19" s="72">
        <f>SUM(K20:K28)</f>
        <v>0</v>
      </c>
      <c r="L19" s="72">
        <f>SUM(L20:L28)</f>
        <v>0</v>
      </c>
      <c r="M19" s="72">
        <f>SUM(M20:M28)</f>
        <v>0</v>
      </c>
      <c r="N19" s="72">
        <f>SUM(N20:N28)</f>
        <v>0</v>
      </c>
      <c r="O19" s="73">
        <f>SUM(D19:N19)</f>
        <v>1394747</v>
      </c>
      <c r="P19" s="74">
        <f>(O19/P$45)</f>
        <v>458.64748438013811</v>
      </c>
      <c r="Q19" s="75"/>
    </row>
    <row r="20" spans="1:17">
      <c r="A20" s="63"/>
      <c r="B20" s="64">
        <v>331.51</v>
      </c>
      <c r="C20" s="65" t="s">
        <v>130</v>
      </c>
      <c r="D20" s="66">
        <v>51225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7" si="2">SUM(D20:N20)</f>
        <v>51225</v>
      </c>
      <c r="P20" s="67">
        <f>(O20/P$45)</f>
        <v>16.844787898717527</v>
      </c>
      <c r="Q20" s="68"/>
    </row>
    <row r="21" spans="1:17">
      <c r="A21" s="63"/>
      <c r="B21" s="64">
        <v>332</v>
      </c>
      <c r="C21" s="65" t="s">
        <v>113</v>
      </c>
      <c r="D21" s="66">
        <v>10000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10000</v>
      </c>
      <c r="P21" s="67">
        <f>(O21/P$45)</f>
        <v>3.2883919763235778</v>
      </c>
      <c r="Q21" s="68"/>
    </row>
    <row r="22" spans="1:17">
      <c r="A22" s="63"/>
      <c r="B22" s="64">
        <v>334.39</v>
      </c>
      <c r="C22" s="65" t="s">
        <v>64</v>
      </c>
      <c r="D22" s="66">
        <v>485590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485590</v>
      </c>
      <c r="P22" s="67">
        <f>(O22/P$45)</f>
        <v>159.68102597829662</v>
      </c>
      <c r="Q22" s="68"/>
    </row>
    <row r="23" spans="1:17">
      <c r="A23" s="63"/>
      <c r="B23" s="64">
        <v>335.125</v>
      </c>
      <c r="C23" s="65" t="s">
        <v>126</v>
      </c>
      <c r="D23" s="66">
        <v>169876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169876</v>
      </c>
      <c r="P23" s="67">
        <f>(O23/P$45)</f>
        <v>55.861887536994409</v>
      </c>
      <c r="Q23" s="68"/>
    </row>
    <row r="24" spans="1:17">
      <c r="A24" s="63"/>
      <c r="B24" s="64">
        <v>335.14</v>
      </c>
      <c r="C24" s="65" t="s">
        <v>90</v>
      </c>
      <c r="D24" s="66">
        <v>265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265</v>
      </c>
      <c r="P24" s="67">
        <f>(O24/P$45)</f>
        <v>8.7142387372574806E-2</v>
      </c>
      <c r="Q24" s="68"/>
    </row>
    <row r="25" spans="1:17">
      <c r="A25" s="63"/>
      <c r="B25" s="64">
        <v>335.15</v>
      </c>
      <c r="C25" s="65" t="s">
        <v>91</v>
      </c>
      <c r="D25" s="66">
        <v>1342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1342</v>
      </c>
      <c r="P25" s="67">
        <f>(O25/P$45)</f>
        <v>0.44130220322262415</v>
      </c>
      <c r="Q25" s="68"/>
    </row>
    <row r="26" spans="1:17">
      <c r="A26" s="63"/>
      <c r="B26" s="64">
        <v>335.18</v>
      </c>
      <c r="C26" s="65" t="s">
        <v>127</v>
      </c>
      <c r="D26" s="66">
        <v>597398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597398</v>
      </c>
      <c r="P26" s="67">
        <f>(O26/P$45)</f>
        <v>196.44787898717527</v>
      </c>
      <c r="Q26" s="68"/>
    </row>
    <row r="27" spans="1:17">
      <c r="A27" s="63"/>
      <c r="B27" s="64">
        <v>335.19</v>
      </c>
      <c r="C27" s="65" t="s">
        <v>85</v>
      </c>
      <c r="D27" s="66">
        <v>2707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2707</v>
      </c>
      <c r="P27" s="67">
        <f>(O27/P$45)</f>
        <v>0.89016770799079248</v>
      </c>
      <c r="Q27" s="68"/>
    </row>
    <row r="28" spans="1:17">
      <c r="A28" s="63"/>
      <c r="B28" s="64">
        <v>338</v>
      </c>
      <c r="C28" s="65" t="s">
        <v>25</v>
      </c>
      <c r="D28" s="66">
        <v>76344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>SUM(D28:N28)</f>
        <v>76344</v>
      </c>
      <c r="P28" s="67">
        <f>(O28/P$45)</f>
        <v>25.104899704044723</v>
      </c>
      <c r="Q28" s="68"/>
    </row>
    <row r="29" spans="1:17" ht="15.75">
      <c r="A29" s="69" t="s">
        <v>30</v>
      </c>
      <c r="B29" s="70"/>
      <c r="C29" s="71"/>
      <c r="D29" s="72">
        <f>SUM(D30:D32)</f>
        <v>656184</v>
      </c>
      <c r="E29" s="72">
        <f>SUM(E30:E32)</f>
        <v>0</v>
      </c>
      <c r="F29" s="72">
        <f>SUM(F30:F32)</f>
        <v>0</v>
      </c>
      <c r="G29" s="72">
        <f>SUM(G30:G32)</f>
        <v>0</v>
      </c>
      <c r="H29" s="72">
        <f>SUM(H30:H32)</f>
        <v>0</v>
      </c>
      <c r="I29" s="72">
        <f>SUM(I30:I32)</f>
        <v>0</v>
      </c>
      <c r="J29" s="72">
        <f>SUM(J30:J32)</f>
        <v>0</v>
      </c>
      <c r="K29" s="72">
        <f>SUM(K30:K32)</f>
        <v>0</v>
      </c>
      <c r="L29" s="72">
        <f>SUM(L30:L32)</f>
        <v>0</v>
      </c>
      <c r="M29" s="72">
        <f>SUM(M30:M32)</f>
        <v>0</v>
      </c>
      <c r="N29" s="72">
        <f>SUM(N30:N32)</f>
        <v>0</v>
      </c>
      <c r="O29" s="72">
        <f>SUM(D29:N29)</f>
        <v>656184</v>
      </c>
      <c r="P29" s="74">
        <f>(O29/P$45)</f>
        <v>215.77902005919105</v>
      </c>
      <c r="Q29" s="75"/>
    </row>
    <row r="30" spans="1:17">
      <c r="A30" s="63"/>
      <c r="B30" s="64">
        <v>342.1</v>
      </c>
      <c r="C30" s="65" t="s">
        <v>34</v>
      </c>
      <c r="D30" s="66">
        <v>55643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32" si="3">SUM(D30:N30)</f>
        <v>55643</v>
      </c>
      <c r="P30" s="67">
        <f>(O30/P$45)</f>
        <v>18.297599473857282</v>
      </c>
      <c r="Q30" s="68"/>
    </row>
    <row r="31" spans="1:17">
      <c r="A31" s="63"/>
      <c r="B31" s="64">
        <v>343.4</v>
      </c>
      <c r="C31" s="65" t="s">
        <v>35</v>
      </c>
      <c r="D31" s="66">
        <v>360289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3"/>
        <v>360289</v>
      </c>
      <c r="P31" s="67">
        <f>(O31/P$45)</f>
        <v>118.47714567576455</v>
      </c>
      <c r="Q31" s="68"/>
    </row>
    <row r="32" spans="1:17">
      <c r="A32" s="63"/>
      <c r="B32" s="64">
        <v>347.2</v>
      </c>
      <c r="C32" s="65" t="s">
        <v>72</v>
      </c>
      <c r="D32" s="66">
        <v>240252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3"/>
        <v>240252</v>
      </c>
      <c r="P32" s="67">
        <f>(O32/P$45)</f>
        <v>79.004274909569219</v>
      </c>
      <c r="Q32" s="68"/>
    </row>
    <row r="33" spans="1:120" ht="15.75">
      <c r="A33" s="69" t="s">
        <v>31</v>
      </c>
      <c r="B33" s="70"/>
      <c r="C33" s="71"/>
      <c r="D33" s="72">
        <f>SUM(D34:D34)</f>
        <v>18132</v>
      </c>
      <c r="E33" s="72">
        <f>SUM(E34:E34)</f>
        <v>0</v>
      </c>
      <c r="F33" s="72">
        <f>SUM(F34:F34)</f>
        <v>0</v>
      </c>
      <c r="G33" s="72">
        <f>SUM(G34:G34)</f>
        <v>0</v>
      </c>
      <c r="H33" s="72">
        <f>SUM(H34:H34)</f>
        <v>0</v>
      </c>
      <c r="I33" s="72">
        <f>SUM(I34:I34)</f>
        <v>0</v>
      </c>
      <c r="J33" s="72">
        <f>SUM(J34:J34)</f>
        <v>0</v>
      </c>
      <c r="K33" s="72">
        <f>SUM(K34:K34)</f>
        <v>0</v>
      </c>
      <c r="L33" s="72">
        <f>SUM(L34:L34)</f>
        <v>0</v>
      </c>
      <c r="M33" s="72">
        <f>SUM(M34:M34)</f>
        <v>0</v>
      </c>
      <c r="N33" s="72">
        <f>SUM(N34:N34)</f>
        <v>0</v>
      </c>
      <c r="O33" s="72">
        <f>SUM(D33:N33)</f>
        <v>18132</v>
      </c>
      <c r="P33" s="74">
        <f>(O33/P$45)</f>
        <v>5.9625123314699113</v>
      </c>
      <c r="Q33" s="75"/>
    </row>
    <row r="34" spans="1:120">
      <c r="A34" s="76"/>
      <c r="B34" s="77">
        <v>351.5</v>
      </c>
      <c r="C34" s="78" t="s">
        <v>39</v>
      </c>
      <c r="D34" s="66">
        <v>18132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ref="O34" si="4">SUM(D34:N34)</f>
        <v>18132</v>
      </c>
      <c r="P34" s="67">
        <f>(O34/P$45)</f>
        <v>5.9625123314699113</v>
      </c>
      <c r="Q34" s="68"/>
    </row>
    <row r="35" spans="1:120" ht="15.75">
      <c r="A35" s="69" t="s">
        <v>3</v>
      </c>
      <c r="B35" s="70"/>
      <c r="C35" s="71"/>
      <c r="D35" s="72">
        <f>SUM(D36:D39)</f>
        <v>275686</v>
      </c>
      <c r="E35" s="72">
        <f>SUM(E36:E39)</f>
        <v>2090</v>
      </c>
      <c r="F35" s="72">
        <f>SUM(F36:F39)</f>
        <v>0</v>
      </c>
      <c r="G35" s="72">
        <f>SUM(G36:G39)</f>
        <v>0</v>
      </c>
      <c r="H35" s="72">
        <f>SUM(H36:H39)</f>
        <v>0</v>
      </c>
      <c r="I35" s="72">
        <f>SUM(I36:I39)</f>
        <v>0</v>
      </c>
      <c r="J35" s="72">
        <f>SUM(J36:J39)</f>
        <v>0</v>
      </c>
      <c r="K35" s="72">
        <f>SUM(K36:K39)</f>
        <v>0</v>
      </c>
      <c r="L35" s="72">
        <f>SUM(L36:L39)</f>
        <v>0</v>
      </c>
      <c r="M35" s="72">
        <f>SUM(M36:M39)</f>
        <v>0</v>
      </c>
      <c r="N35" s="72">
        <f>SUM(N36:N39)</f>
        <v>0</v>
      </c>
      <c r="O35" s="72">
        <f>SUM(D35:N35)</f>
        <v>277776</v>
      </c>
      <c r="P35" s="74">
        <f>(O35/P$45)</f>
        <v>91.343636961525817</v>
      </c>
      <c r="Q35" s="75"/>
    </row>
    <row r="36" spans="1:120">
      <c r="A36" s="63"/>
      <c r="B36" s="64">
        <v>361.1</v>
      </c>
      <c r="C36" s="65" t="s">
        <v>40</v>
      </c>
      <c r="D36" s="66">
        <v>43449</v>
      </c>
      <c r="E36" s="66">
        <v>2090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>SUM(D36:N36)</f>
        <v>45539</v>
      </c>
      <c r="P36" s="67">
        <f>(O36/P$45)</f>
        <v>14.975008220979941</v>
      </c>
      <c r="Q36" s="68"/>
    </row>
    <row r="37" spans="1:120">
      <c r="A37" s="63"/>
      <c r="B37" s="64">
        <v>362</v>
      </c>
      <c r="C37" s="65" t="s">
        <v>41</v>
      </c>
      <c r="D37" s="66">
        <v>13975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42" si="5">SUM(D37:N37)</f>
        <v>13975</v>
      </c>
      <c r="P37" s="67">
        <f>(O37/P$45)</f>
        <v>4.5955277869122</v>
      </c>
      <c r="Q37" s="68"/>
    </row>
    <row r="38" spans="1:120">
      <c r="A38" s="63"/>
      <c r="B38" s="64">
        <v>366</v>
      </c>
      <c r="C38" s="65" t="s">
        <v>42</v>
      </c>
      <c r="D38" s="66">
        <v>4000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5"/>
        <v>4000</v>
      </c>
      <c r="P38" s="67">
        <f>(O38/P$45)</f>
        <v>1.3153567905294312</v>
      </c>
      <c r="Q38" s="68"/>
    </row>
    <row r="39" spans="1:120">
      <c r="A39" s="63"/>
      <c r="B39" s="64">
        <v>369.9</v>
      </c>
      <c r="C39" s="65" t="s">
        <v>43</v>
      </c>
      <c r="D39" s="66">
        <v>214262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5"/>
        <v>214262</v>
      </c>
      <c r="P39" s="67">
        <f>(O39/P$45)</f>
        <v>70.457744163104238</v>
      </c>
      <c r="Q39" s="68"/>
    </row>
    <row r="40" spans="1:120" ht="15.75">
      <c r="A40" s="69" t="s">
        <v>32</v>
      </c>
      <c r="B40" s="70"/>
      <c r="C40" s="71"/>
      <c r="D40" s="72">
        <f>SUM(D41:D42)</f>
        <v>144254</v>
      </c>
      <c r="E40" s="72">
        <f>SUM(E41:E42)</f>
        <v>37642</v>
      </c>
      <c r="F40" s="72">
        <f>SUM(F41:F42)</f>
        <v>0</v>
      </c>
      <c r="G40" s="72">
        <f>SUM(G41:G42)</f>
        <v>0</v>
      </c>
      <c r="H40" s="72">
        <f>SUM(H41:H42)</f>
        <v>0</v>
      </c>
      <c r="I40" s="72">
        <f>SUM(I41:I42)</f>
        <v>0</v>
      </c>
      <c r="J40" s="72">
        <f>SUM(J41:J42)</f>
        <v>0</v>
      </c>
      <c r="K40" s="72">
        <f>SUM(K41:K42)</f>
        <v>0</v>
      </c>
      <c r="L40" s="72">
        <f>SUM(L41:L42)</f>
        <v>0</v>
      </c>
      <c r="M40" s="72">
        <f>SUM(M41:M42)</f>
        <v>0</v>
      </c>
      <c r="N40" s="72">
        <f>SUM(N41:N42)</f>
        <v>0</v>
      </c>
      <c r="O40" s="72">
        <f t="shared" si="5"/>
        <v>181896</v>
      </c>
      <c r="P40" s="74">
        <f>(O40/P$45)</f>
        <v>59.814534692535354</v>
      </c>
      <c r="Q40" s="68"/>
    </row>
    <row r="41" spans="1:120">
      <c r="A41" s="63"/>
      <c r="B41" s="64">
        <v>381</v>
      </c>
      <c r="C41" s="65" t="s">
        <v>44</v>
      </c>
      <c r="D41" s="66">
        <v>0</v>
      </c>
      <c r="E41" s="66">
        <v>37642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5"/>
        <v>37642</v>
      </c>
      <c r="P41" s="67">
        <f>(O41/P$45)</f>
        <v>12.378165077277211</v>
      </c>
      <c r="Q41" s="68"/>
    </row>
    <row r="42" spans="1:120" ht="15.75" thickBot="1">
      <c r="A42" s="63"/>
      <c r="B42" s="64">
        <v>383.1</v>
      </c>
      <c r="C42" s="65" t="s">
        <v>134</v>
      </c>
      <c r="D42" s="66">
        <v>144254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5"/>
        <v>144254</v>
      </c>
      <c r="P42" s="67">
        <f>(O42/P$45)</f>
        <v>47.436369615258137</v>
      </c>
      <c r="Q42" s="68"/>
    </row>
    <row r="43" spans="1:120" ht="16.5" thickBot="1">
      <c r="A43" s="79" t="s">
        <v>37</v>
      </c>
      <c r="B43" s="80"/>
      <c r="C43" s="81"/>
      <c r="D43" s="82">
        <f>SUM(D5,D13,D19,D29,D33,D35,D40)</f>
        <v>8151248</v>
      </c>
      <c r="E43" s="82">
        <f>SUM(E5,E13,E19,E29,E33,E35,E40)</f>
        <v>386512</v>
      </c>
      <c r="F43" s="82">
        <f>SUM(F5,F13,F19,F29,F33,F35,F40)</f>
        <v>0</v>
      </c>
      <c r="G43" s="82">
        <f>SUM(G5,G13,G19,G29,G33,G35,G40)</f>
        <v>0</v>
      </c>
      <c r="H43" s="82">
        <f>SUM(H5,H13,H19,H29,H33,H35,H40)</f>
        <v>0</v>
      </c>
      <c r="I43" s="82">
        <f>SUM(I5,I13,I19,I29,I33,I35,I40)</f>
        <v>0</v>
      </c>
      <c r="J43" s="82">
        <f>SUM(J5,J13,J19,J29,J33,J35,J40)</f>
        <v>0</v>
      </c>
      <c r="K43" s="82">
        <f>SUM(K5,K13,K19,K29,K33,K35,K40)</f>
        <v>0</v>
      </c>
      <c r="L43" s="82">
        <f>SUM(L5,L13,L19,L29,L33,L35,L40)</f>
        <v>0</v>
      </c>
      <c r="M43" s="82">
        <f>SUM(M5,M13,M19,M29,M33,M35,M40)</f>
        <v>0</v>
      </c>
      <c r="N43" s="82">
        <f>SUM(N5,N13,N19,N29,N33,N35,N40)</f>
        <v>0</v>
      </c>
      <c r="O43" s="82">
        <f>SUM(D43:N43)</f>
        <v>8537760</v>
      </c>
      <c r="P43" s="83">
        <f>(O43/P$45)</f>
        <v>2807.550147977639</v>
      </c>
      <c r="Q43" s="61"/>
      <c r="R43" s="84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</row>
    <row r="44" spans="1:120">
      <c r="A44" s="85"/>
      <c r="B44" s="86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8"/>
    </row>
    <row r="45" spans="1:120">
      <c r="A45" s="89"/>
      <c r="B45" s="90"/>
      <c r="C45" s="90"/>
      <c r="D45" s="91"/>
      <c r="E45" s="91"/>
      <c r="F45" s="91"/>
      <c r="G45" s="91"/>
      <c r="H45" s="91"/>
      <c r="I45" s="91"/>
      <c r="J45" s="91"/>
      <c r="K45" s="91"/>
      <c r="L45" s="91"/>
      <c r="M45" s="94" t="s">
        <v>135</v>
      </c>
      <c r="N45" s="94"/>
      <c r="O45" s="94"/>
      <c r="P45" s="92">
        <v>3041</v>
      </c>
    </row>
    <row r="46" spans="1:120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20" ht="15.75" customHeight="1" thickBot="1">
      <c r="A47" s="98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2581986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2581986</v>
      </c>
      <c r="O5" s="33">
        <f t="shared" ref="O5:O44" si="1">(N5/O$46)</f>
        <v>902.16142557651995</v>
      </c>
      <c r="P5" s="6"/>
    </row>
    <row r="6" spans="1:133">
      <c r="A6" s="12"/>
      <c r="B6" s="25">
        <v>311</v>
      </c>
      <c r="C6" s="20" t="s">
        <v>2</v>
      </c>
      <c r="D6" s="46">
        <v>1961717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1961717</v>
      </c>
      <c r="O6" s="47">
        <f t="shared" si="1"/>
        <v>685.43570929419991</v>
      </c>
      <c r="P6" s="9"/>
    </row>
    <row r="7" spans="1:133">
      <c r="A7" s="12"/>
      <c r="B7" s="25">
        <v>312.10000000000002</v>
      </c>
      <c r="C7" s="20" t="s">
        <v>68</v>
      </c>
      <c r="D7" s="46">
        <v>95812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95812</v>
      </c>
      <c r="O7" s="47">
        <f t="shared" si="1"/>
        <v>33.477288609364081</v>
      </c>
      <c r="P7" s="9"/>
    </row>
    <row r="8" spans="1:133">
      <c r="A8" s="12"/>
      <c r="B8" s="25">
        <v>314.10000000000002</v>
      </c>
      <c r="C8" s="20" t="s">
        <v>11</v>
      </c>
      <c r="D8" s="46">
        <v>227291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227291</v>
      </c>
      <c r="O8" s="47">
        <f t="shared" si="1"/>
        <v>79.416841369671559</v>
      </c>
      <c r="P8" s="9"/>
    </row>
    <row r="9" spans="1:133">
      <c r="A9" s="12"/>
      <c r="B9" s="25">
        <v>314.3</v>
      </c>
      <c r="C9" s="20" t="s">
        <v>12</v>
      </c>
      <c r="D9" s="46">
        <v>20726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20726</v>
      </c>
      <c r="O9" s="47">
        <f t="shared" si="1"/>
        <v>7.2417889587700905</v>
      </c>
      <c r="P9" s="9"/>
    </row>
    <row r="10" spans="1:133">
      <c r="A10" s="12"/>
      <c r="B10" s="25">
        <v>314.39999999999998</v>
      </c>
      <c r="C10" s="20" t="s">
        <v>13</v>
      </c>
      <c r="D10" s="46">
        <v>17367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17367</v>
      </c>
      <c r="O10" s="47">
        <f t="shared" si="1"/>
        <v>6.0681341719077571</v>
      </c>
      <c r="P10" s="9"/>
    </row>
    <row r="11" spans="1:133">
      <c r="A11" s="12"/>
      <c r="B11" s="25">
        <v>314.7</v>
      </c>
      <c r="C11" s="20" t="s">
        <v>69</v>
      </c>
      <c r="D11" s="46">
        <v>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</v>
      </c>
      <c r="O11" s="47">
        <f t="shared" si="1"/>
        <v>1.9217330538085255E-2</v>
      </c>
      <c r="P11" s="9"/>
    </row>
    <row r="12" spans="1:133">
      <c r="A12" s="12"/>
      <c r="B12" s="25">
        <v>315</v>
      </c>
      <c r="C12" s="20" t="s">
        <v>80</v>
      </c>
      <c r="D12" s="46">
        <v>249695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249695</v>
      </c>
      <c r="O12" s="47">
        <f t="shared" si="1"/>
        <v>87.244933612858148</v>
      </c>
      <c r="P12" s="9"/>
    </row>
    <row r="13" spans="1:133">
      <c r="A13" s="12"/>
      <c r="B13" s="25">
        <v>316</v>
      </c>
      <c r="C13" s="20" t="s">
        <v>81</v>
      </c>
      <c r="D13" s="46">
        <v>9323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9323</v>
      </c>
      <c r="O13" s="47">
        <f t="shared" si="1"/>
        <v>3.2575122292103424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550463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550463</v>
      </c>
      <c r="O14" s="45">
        <f t="shared" si="1"/>
        <v>192.33508036338225</v>
      </c>
      <c r="P14" s="10"/>
    </row>
    <row r="15" spans="1:133">
      <c r="A15" s="12"/>
      <c r="B15" s="25">
        <v>322</v>
      </c>
      <c r="C15" s="20" t="s">
        <v>0</v>
      </c>
      <c r="D15" s="46">
        <v>198352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198352</v>
      </c>
      <c r="O15" s="47">
        <f t="shared" si="1"/>
        <v>69.30538085255067</v>
      </c>
      <c r="P15" s="9"/>
    </row>
    <row r="16" spans="1:133">
      <c r="A16" s="12"/>
      <c r="B16" s="25">
        <v>323.10000000000002</v>
      </c>
      <c r="C16" s="20" t="s">
        <v>17</v>
      </c>
      <c r="D16" s="46">
        <v>326130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326130</v>
      </c>
      <c r="O16" s="47">
        <f t="shared" si="1"/>
        <v>113.95178197064989</v>
      </c>
      <c r="P16" s="9"/>
    </row>
    <row r="17" spans="1:16">
      <c r="A17" s="12"/>
      <c r="B17" s="25">
        <v>323.39999999999998</v>
      </c>
      <c r="C17" s="20" t="s">
        <v>18</v>
      </c>
      <c r="D17" s="46">
        <v>12738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12738</v>
      </c>
      <c r="O17" s="47">
        <f t="shared" si="1"/>
        <v>4.450733752620545</v>
      </c>
      <c r="P17" s="9"/>
    </row>
    <row r="18" spans="1:16">
      <c r="A18" s="12"/>
      <c r="B18" s="25">
        <v>325.2</v>
      </c>
      <c r="C18" s="20" t="s">
        <v>82</v>
      </c>
      <c r="D18" s="46">
        <v>6893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6893</v>
      </c>
      <c r="O18" s="47">
        <f t="shared" si="1"/>
        <v>2.4084556254367575</v>
      </c>
      <c r="P18" s="9"/>
    </row>
    <row r="19" spans="1:16">
      <c r="A19" s="12"/>
      <c r="B19" s="25">
        <v>329</v>
      </c>
      <c r="C19" s="20" t="s">
        <v>19</v>
      </c>
      <c r="D19" s="46">
        <v>6350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6350</v>
      </c>
      <c r="O19" s="47">
        <f t="shared" si="1"/>
        <v>2.2187281621243886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SUM(D21:D28)</f>
        <v>534459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534459</v>
      </c>
      <c r="O20" s="45">
        <f t="shared" si="1"/>
        <v>186.74318658280922</v>
      </c>
      <c r="P20" s="10"/>
    </row>
    <row r="21" spans="1:16">
      <c r="A21" s="12"/>
      <c r="B21" s="25">
        <v>331.2</v>
      </c>
      <c r="C21" s="20" t="s">
        <v>70</v>
      </c>
      <c r="D21" s="46">
        <v>1126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1126</v>
      </c>
      <c r="O21" s="47">
        <f t="shared" si="1"/>
        <v>0.39343116701607267</v>
      </c>
      <c r="P21" s="9"/>
    </row>
    <row r="22" spans="1:16">
      <c r="A22" s="12"/>
      <c r="B22" s="25">
        <v>334.39</v>
      </c>
      <c r="C22" s="20" t="s">
        <v>64</v>
      </c>
      <c r="D22" s="46">
        <v>13859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13859</v>
      </c>
      <c r="O22" s="47">
        <f t="shared" si="1"/>
        <v>4.8424178895877006</v>
      </c>
      <c r="P22" s="9"/>
    </row>
    <row r="23" spans="1:16">
      <c r="A23" s="12"/>
      <c r="B23" s="25">
        <v>335.12</v>
      </c>
      <c r="C23" s="20" t="s">
        <v>83</v>
      </c>
      <c r="D23" s="46">
        <v>99257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99257</v>
      </c>
      <c r="O23" s="47">
        <f t="shared" si="1"/>
        <v>34.680992313067783</v>
      </c>
      <c r="P23" s="9"/>
    </row>
    <row r="24" spans="1:16">
      <c r="A24" s="12"/>
      <c r="B24" s="25">
        <v>335.14</v>
      </c>
      <c r="C24" s="20" t="s">
        <v>90</v>
      </c>
      <c r="D24" s="46">
        <v>103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103</v>
      </c>
      <c r="O24" s="47">
        <f t="shared" si="1"/>
        <v>3.5988819007686933E-2</v>
      </c>
      <c r="P24" s="9"/>
    </row>
    <row r="25" spans="1:16">
      <c r="A25" s="12"/>
      <c r="B25" s="25">
        <v>335.15</v>
      </c>
      <c r="C25" s="20" t="s">
        <v>91</v>
      </c>
      <c r="D25" s="46">
        <v>196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196</v>
      </c>
      <c r="O25" s="47">
        <f t="shared" si="1"/>
        <v>6.8483577917540187E-2</v>
      </c>
      <c r="P25" s="9"/>
    </row>
    <row r="26" spans="1:16">
      <c r="A26" s="12"/>
      <c r="B26" s="25">
        <v>335.18</v>
      </c>
      <c r="C26" s="20" t="s">
        <v>84</v>
      </c>
      <c r="D26" s="46">
        <v>410563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410563</v>
      </c>
      <c r="O26" s="47">
        <f t="shared" si="1"/>
        <v>143.45317959468903</v>
      </c>
      <c r="P26" s="9"/>
    </row>
    <row r="27" spans="1:16">
      <c r="A27" s="12"/>
      <c r="B27" s="25">
        <v>335.49</v>
      </c>
      <c r="C27" s="20" t="s">
        <v>92</v>
      </c>
      <c r="D27" s="46">
        <v>6875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6875</v>
      </c>
      <c r="O27" s="47">
        <f t="shared" si="1"/>
        <v>2.4021663172606571</v>
      </c>
      <c r="P27" s="9"/>
    </row>
    <row r="28" spans="1:16">
      <c r="A28" s="12"/>
      <c r="B28" s="25">
        <v>335.9</v>
      </c>
      <c r="C28" s="20" t="s">
        <v>93</v>
      </c>
      <c r="D28" s="46">
        <v>2480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2480</v>
      </c>
      <c r="O28" s="47">
        <f t="shared" si="1"/>
        <v>0.86652690426275336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SUM(D30:D32)</f>
        <v>271858</v>
      </c>
      <c r="E29" s="32">
        <f t="shared" si="7"/>
        <v>211141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44" si="8">SUM(D29:M29)</f>
        <v>482999</v>
      </c>
      <c r="O29" s="45">
        <f t="shared" si="1"/>
        <v>168.7627533193571</v>
      </c>
      <c r="P29" s="10"/>
    </row>
    <row r="30" spans="1:16">
      <c r="A30" s="12"/>
      <c r="B30" s="25">
        <v>342.1</v>
      </c>
      <c r="C30" s="20" t="s">
        <v>34</v>
      </c>
      <c r="D30" s="46">
        <v>3192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3192</v>
      </c>
      <c r="O30" s="47">
        <f t="shared" si="1"/>
        <v>1.1153039832285114</v>
      </c>
      <c r="P30" s="9"/>
    </row>
    <row r="31" spans="1:16">
      <c r="A31" s="12"/>
      <c r="B31" s="25">
        <v>343.1</v>
      </c>
      <c r="C31" s="20" t="s">
        <v>94</v>
      </c>
      <c r="D31" s="46">
        <v>13829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13829</v>
      </c>
      <c r="O31" s="47">
        <f t="shared" si="1"/>
        <v>4.8319357092941999</v>
      </c>
      <c r="P31" s="9"/>
    </row>
    <row r="32" spans="1:16">
      <c r="A32" s="12"/>
      <c r="B32" s="25">
        <v>343.4</v>
      </c>
      <c r="C32" s="20" t="s">
        <v>35</v>
      </c>
      <c r="D32" s="46">
        <v>254837</v>
      </c>
      <c r="E32" s="46">
        <v>211141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465978</v>
      </c>
      <c r="O32" s="47">
        <f t="shared" si="1"/>
        <v>162.81551362683439</v>
      </c>
      <c r="P32" s="9"/>
    </row>
    <row r="33" spans="1:119" ht="15.75">
      <c r="A33" s="29" t="s">
        <v>31</v>
      </c>
      <c r="B33" s="30"/>
      <c r="C33" s="31"/>
      <c r="D33" s="32">
        <f t="shared" ref="D33:M33" si="9">SUM(D34:D35)</f>
        <v>27967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27967</v>
      </c>
      <c r="O33" s="45">
        <f t="shared" si="1"/>
        <v>9.7718378756114603</v>
      </c>
      <c r="P33" s="10"/>
    </row>
    <row r="34" spans="1:119">
      <c r="A34" s="13"/>
      <c r="B34" s="39">
        <v>351.5</v>
      </c>
      <c r="C34" s="21" t="s">
        <v>39</v>
      </c>
      <c r="D34" s="46">
        <v>20279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20279</v>
      </c>
      <c r="O34" s="47">
        <f t="shared" si="1"/>
        <v>7.0856044723969251</v>
      </c>
      <c r="P34" s="9"/>
    </row>
    <row r="35" spans="1:119">
      <c r="A35" s="13"/>
      <c r="B35" s="39">
        <v>354</v>
      </c>
      <c r="C35" s="21" t="s">
        <v>73</v>
      </c>
      <c r="D35" s="46">
        <v>7688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7688</v>
      </c>
      <c r="O35" s="47">
        <f t="shared" si="1"/>
        <v>2.6862334032145352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SUM(D37:D41)</f>
        <v>339230</v>
      </c>
      <c r="E36" s="32">
        <f t="shared" si="10"/>
        <v>3449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342679</v>
      </c>
      <c r="O36" s="45">
        <f t="shared" si="1"/>
        <v>119.73410202655485</v>
      </c>
      <c r="P36" s="10"/>
    </row>
    <row r="37" spans="1:119">
      <c r="A37" s="12"/>
      <c r="B37" s="25">
        <v>361.1</v>
      </c>
      <c r="C37" s="20" t="s">
        <v>40</v>
      </c>
      <c r="D37" s="46">
        <v>3324</v>
      </c>
      <c r="E37" s="46">
        <v>199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3523</v>
      </c>
      <c r="O37" s="47">
        <f t="shared" si="1"/>
        <v>1.2309573724668064</v>
      </c>
      <c r="P37" s="9"/>
    </row>
    <row r="38" spans="1:119">
      <c r="A38" s="12"/>
      <c r="B38" s="25">
        <v>362</v>
      </c>
      <c r="C38" s="20" t="s">
        <v>41</v>
      </c>
      <c r="D38" s="46">
        <v>74048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74048</v>
      </c>
      <c r="O38" s="47">
        <f t="shared" si="1"/>
        <v>25.872816212438853</v>
      </c>
      <c r="P38" s="9"/>
    </row>
    <row r="39" spans="1:119">
      <c r="A39" s="12"/>
      <c r="B39" s="25">
        <v>364</v>
      </c>
      <c r="C39" s="20" t="s">
        <v>86</v>
      </c>
      <c r="D39" s="46">
        <v>31419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31419</v>
      </c>
      <c r="O39" s="47">
        <f t="shared" si="1"/>
        <v>10.977987421383649</v>
      </c>
      <c r="P39" s="9"/>
    </row>
    <row r="40" spans="1:119">
      <c r="A40" s="12"/>
      <c r="B40" s="25">
        <v>366</v>
      </c>
      <c r="C40" s="20" t="s">
        <v>42</v>
      </c>
      <c r="D40" s="46">
        <v>22548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22548</v>
      </c>
      <c r="O40" s="47">
        <f t="shared" si="1"/>
        <v>7.8784067085953877</v>
      </c>
      <c r="P40" s="9"/>
    </row>
    <row r="41" spans="1:119">
      <c r="A41" s="12"/>
      <c r="B41" s="25">
        <v>369.9</v>
      </c>
      <c r="C41" s="20" t="s">
        <v>43</v>
      </c>
      <c r="D41" s="46">
        <v>207891</v>
      </c>
      <c r="E41" s="46">
        <v>3250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211141</v>
      </c>
      <c r="O41" s="47">
        <f t="shared" si="1"/>
        <v>73.77393431167016</v>
      </c>
      <c r="P41" s="9"/>
    </row>
    <row r="42" spans="1:119" ht="15.75">
      <c r="A42" s="29" t="s">
        <v>32</v>
      </c>
      <c r="B42" s="30"/>
      <c r="C42" s="31"/>
      <c r="D42" s="32">
        <f t="shared" ref="D42:M42" si="11">SUM(D43:D43)</f>
        <v>119996</v>
      </c>
      <c r="E42" s="32">
        <f t="shared" si="11"/>
        <v>24598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8"/>
        <v>144594</v>
      </c>
      <c r="O42" s="45">
        <f t="shared" si="1"/>
        <v>50.522012578616355</v>
      </c>
      <c r="P42" s="9"/>
    </row>
    <row r="43" spans="1:119" ht="15.75" thickBot="1">
      <c r="A43" s="12"/>
      <c r="B43" s="25">
        <v>383</v>
      </c>
      <c r="C43" s="20" t="s">
        <v>45</v>
      </c>
      <c r="D43" s="46">
        <v>119996</v>
      </c>
      <c r="E43" s="46">
        <v>24598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144594</v>
      </c>
      <c r="O43" s="47">
        <f t="shared" si="1"/>
        <v>50.522012578616355</v>
      </c>
      <c r="P43" s="9"/>
    </row>
    <row r="44" spans="1:119" ht="16.5" thickBot="1">
      <c r="A44" s="14" t="s">
        <v>37</v>
      </c>
      <c r="B44" s="23"/>
      <c r="C44" s="22"/>
      <c r="D44" s="15">
        <f t="shared" ref="D44:M44" si="12">SUM(D5,D14,D20,D29,D33,D36,D42)</f>
        <v>4425959</v>
      </c>
      <c r="E44" s="15">
        <f t="shared" si="12"/>
        <v>239188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0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8"/>
        <v>4665147</v>
      </c>
      <c r="O44" s="38">
        <f t="shared" si="1"/>
        <v>1630.0303983228512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95</v>
      </c>
      <c r="M46" s="118"/>
      <c r="N46" s="118"/>
      <c r="O46" s="43">
        <v>2862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61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2532899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2532899</v>
      </c>
      <c r="O5" s="33">
        <f t="shared" ref="O5:O43" si="1">(N5/O$45)</f>
        <v>890.29841827768018</v>
      </c>
      <c r="P5" s="6"/>
    </row>
    <row r="6" spans="1:133">
      <c r="A6" s="12"/>
      <c r="B6" s="25">
        <v>311</v>
      </c>
      <c r="C6" s="20" t="s">
        <v>2</v>
      </c>
      <c r="D6" s="46">
        <v>1955227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1955227</v>
      </c>
      <c r="O6" s="47">
        <f t="shared" si="1"/>
        <v>687.25026362038659</v>
      </c>
      <c r="P6" s="9"/>
    </row>
    <row r="7" spans="1:133">
      <c r="A7" s="12"/>
      <c r="B7" s="25">
        <v>312.10000000000002</v>
      </c>
      <c r="C7" s="20" t="s">
        <v>68</v>
      </c>
      <c r="D7" s="46">
        <v>79238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79238</v>
      </c>
      <c r="O7" s="47">
        <f t="shared" si="1"/>
        <v>27.851669595782074</v>
      </c>
      <c r="P7" s="9"/>
    </row>
    <row r="8" spans="1:133">
      <c r="A8" s="12"/>
      <c r="B8" s="25">
        <v>314.10000000000002</v>
      </c>
      <c r="C8" s="20" t="s">
        <v>11</v>
      </c>
      <c r="D8" s="46">
        <v>206336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206336</v>
      </c>
      <c r="O8" s="47">
        <f t="shared" si="1"/>
        <v>72.525834797891036</v>
      </c>
      <c r="P8" s="9"/>
    </row>
    <row r="9" spans="1:133">
      <c r="A9" s="12"/>
      <c r="B9" s="25">
        <v>314.3</v>
      </c>
      <c r="C9" s="20" t="s">
        <v>12</v>
      </c>
      <c r="D9" s="46">
        <v>18239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18239</v>
      </c>
      <c r="O9" s="47">
        <f t="shared" si="1"/>
        <v>6.4108963093145874</v>
      </c>
      <c r="P9" s="9"/>
    </row>
    <row r="10" spans="1:133">
      <c r="A10" s="12"/>
      <c r="B10" s="25">
        <v>314.39999999999998</v>
      </c>
      <c r="C10" s="20" t="s">
        <v>13</v>
      </c>
      <c r="D10" s="46">
        <v>16727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16727</v>
      </c>
      <c r="O10" s="47">
        <f t="shared" si="1"/>
        <v>5.8794376098418279</v>
      </c>
      <c r="P10" s="9"/>
    </row>
    <row r="11" spans="1:133">
      <c r="A11" s="12"/>
      <c r="B11" s="25">
        <v>314.7</v>
      </c>
      <c r="C11" s="20" t="s">
        <v>69</v>
      </c>
      <c r="D11" s="46">
        <v>658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658</v>
      </c>
      <c r="O11" s="47">
        <f t="shared" si="1"/>
        <v>0.23128295254833039</v>
      </c>
      <c r="P11" s="9"/>
    </row>
    <row r="12" spans="1:133">
      <c r="A12" s="12"/>
      <c r="B12" s="25">
        <v>315</v>
      </c>
      <c r="C12" s="20" t="s">
        <v>80</v>
      </c>
      <c r="D12" s="46">
        <v>246609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246609</v>
      </c>
      <c r="O12" s="47">
        <f t="shared" si="1"/>
        <v>86.681546572934977</v>
      </c>
      <c r="P12" s="9"/>
    </row>
    <row r="13" spans="1:133">
      <c r="A13" s="12"/>
      <c r="B13" s="25">
        <v>316</v>
      </c>
      <c r="C13" s="20" t="s">
        <v>81</v>
      </c>
      <c r="D13" s="46">
        <v>9865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9865</v>
      </c>
      <c r="O13" s="47">
        <f t="shared" si="1"/>
        <v>3.4674868189806678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296367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3" si="4">SUM(D14:M14)</f>
        <v>296367</v>
      </c>
      <c r="O14" s="45">
        <f t="shared" si="1"/>
        <v>104.17117750439367</v>
      </c>
      <c r="P14" s="10"/>
    </row>
    <row r="15" spans="1:133">
      <c r="A15" s="12"/>
      <c r="B15" s="25">
        <v>322</v>
      </c>
      <c r="C15" s="20" t="s">
        <v>0</v>
      </c>
      <c r="D15" s="46">
        <v>101213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101213</v>
      </c>
      <c r="O15" s="47">
        <f t="shared" si="1"/>
        <v>35.57574692442882</v>
      </c>
      <c r="P15" s="9"/>
    </row>
    <row r="16" spans="1:133">
      <c r="A16" s="12"/>
      <c r="B16" s="25">
        <v>323.10000000000002</v>
      </c>
      <c r="C16" s="20" t="s">
        <v>17</v>
      </c>
      <c r="D16" s="46">
        <v>172648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172648</v>
      </c>
      <c r="O16" s="47">
        <f t="shared" si="1"/>
        <v>60.684710017574695</v>
      </c>
      <c r="P16" s="9"/>
    </row>
    <row r="17" spans="1:16">
      <c r="A17" s="12"/>
      <c r="B17" s="25">
        <v>323.39999999999998</v>
      </c>
      <c r="C17" s="20" t="s">
        <v>18</v>
      </c>
      <c r="D17" s="46">
        <v>12619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12619</v>
      </c>
      <c r="O17" s="47">
        <f t="shared" si="1"/>
        <v>4.4355008787346222</v>
      </c>
      <c r="P17" s="9"/>
    </row>
    <row r="18" spans="1:16">
      <c r="A18" s="12"/>
      <c r="B18" s="25">
        <v>325.2</v>
      </c>
      <c r="C18" s="20" t="s">
        <v>82</v>
      </c>
      <c r="D18" s="46">
        <v>2772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2772</v>
      </c>
      <c r="O18" s="47">
        <f t="shared" si="1"/>
        <v>0.97434094903339197</v>
      </c>
      <c r="P18" s="9"/>
    </row>
    <row r="19" spans="1:16">
      <c r="A19" s="12"/>
      <c r="B19" s="25">
        <v>329</v>
      </c>
      <c r="C19" s="20" t="s">
        <v>19</v>
      </c>
      <c r="D19" s="46">
        <v>7115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7115</v>
      </c>
      <c r="O19" s="47">
        <f t="shared" si="1"/>
        <v>2.5008787346221442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SUM(D21:D26)</f>
        <v>493303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493303</v>
      </c>
      <c r="O20" s="45">
        <f t="shared" si="1"/>
        <v>173.39297012302285</v>
      </c>
      <c r="P20" s="10"/>
    </row>
    <row r="21" spans="1:16">
      <c r="A21" s="12"/>
      <c r="B21" s="25">
        <v>331.2</v>
      </c>
      <c r="C21" s="20" t="s">
        <v>70</v>
      </c>
      <c r="D21" s="46">
        <v>554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554</v>
      </c>
      <c r="O21" s="47">
        <f t="shared" si="1"/>
        <v>0.19472759226713532</v>
      </c>
      <c r="P21" s="9"/>
    </row>
    <row r="22" spans="1:16">
      <c r="A22" s="12"/>
      <c r="B22" s="25">
        <v>334.39</v>
      </c>
      <c r="C22" s="20" t="s">
        <v>64</v>
      </c>
      <c r="D22" s="46">
        <v>3702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3702</v>
      </c>
      <c r="O22" s="47">
        <f t="shared" si="1"/>
        <v>1.3012302284710018</v>
      </c>
      <c r="P22" s="9"/>
    </row>
    <row r="23" spans="1:16">
      <c r="A23" s="12"/>
      <c r="B23" s="25">
        <v>335.12</v>
      </c>
      <c r="C23" s="20" t="s">
        <v>83</v>
      </c>
      <c r="D23" s="46">
        <v>89787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89787</v>
      </c>
      <c r="O23" s="47">
        <f t="shared" si="1"/>
        <v>31.559578207381371</v>
      </c>
      <c r="P23" s="9"/>
    </row>
    <row r="24" spans="1:16">
      <c r="A24" s="12"/>
      <c r="B24" s="25">
        <v>335.18</v>
      </c>
      <c r="C24" s="20" t="s">
        <v>84</v>
      </c>
      <c r="D24" s="46">
        <v>393355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393355</v>
      </c>
      <c r="O24" s="47">
        <f t="shared" si="1"/>
        <v>138.26186291739896</v>
      </c>
      <c r="P24" s="9"/>
    </row>
    <row r="25" spans="1:16">
      <c r="A25" s="12"/>
      <c r="B25" s="25">
        <v>335.19</v>
      </c>
      <c r="C25" s="20" t="s">
        <v>85</v>
      </c>
      <c r="D25" s="46">
        <v>405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405</v>
      </c>
      <c r="O25" s="47">
        <f t="shared" si="1"/>
        <v>0.14235500878734622</v>
      </c>
      <c r="P25" s="9"/>
    </row>
    <row r="26" spans="1:16">
      <c r="A26" s="12"/>
      <c r="B26" s="25">
        <v>338</v>
      </c>
      <c r="C26" s="20" t="s">
        <v>25</v>
      </c>
      <c r="D26" s="46">
        <v>5500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5500</v>
      </c>
      <c r="O26" s="47">
        <f t="shared" si="1"/>
        <v>1.9332161687170475</v>
      </c>
      <c r="P26" s="9"/>
    </row>
    <row r="27" spans="1:16" ht="15.75">
      <c r="A27" s="29" t="s">
        <v>30</v>
      </c>
      <c r="B27" s="30"/>
      <c r="C27" s="31"/>
      <c r="D27" s="32">
        <f t="shared" ref="D27:M27" si="6">SUM(D28:D29)</f>
        <v>261153</v>
      </c>
      <c r="E27" s="32">
        <f t="shared" si="6"/>
        <v>210630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471783</v>
      </c>
      <c r="O27" s="45">
        <f t="shared" si="1"/>
        <v>165.82882249560632</v>
      </c>
      <c r="P27" s="10"/>
    </row>
    <row r="28" spans="1:16">
      <c r="A28" s="12"/>
      <c r="B28" s="25">
        <v>342.1</v>
      </c>
      <c r="C28" s="20" t="s">
        <v>34</v>
      </c>
      <c r="D28" s="46">
        <v>6726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6726</v>
      </c>
      <c r="O28" s="47">
        <f t="shared" si="1"/>
        <v>2.3641476274165201</v>
      </c>
      <c r="P28" s="9"/>
    </row>
    <row r="29" spans="1:16">
      <c r="A29" s="12"/>
      <c r="B29" s="25">
        <v>343.9</v>
      </c>
      <c r="C29" s="20" t="s">
        <v>65</v>
      </c>
      <c r="D29" s="46">
        <v>254427</v>
      </c>
      <c r="E29" s="46">
        <v>210630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465057</v>
      </c>
      <c r="O29" s="47">
        <f t="shared" si="1"/>
        <v>163.4646748681898</v>
      </c>
      <c r="P29" s="9"/>
    </row>
    <row r="30" spans="1:16" ht="15.75">
      <c r="A30" s="29" t="s">
        <v>31</v>
      </c>
      <c r="B30" s="30"/>
      <c r="C30" s="31"/>
      <c r="D30" s="32">
        <f t="shared" ref="D30:M30" si="7">SUM(D31:D32)</f>
        <v>18148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18148</v>
      </c>
      <c r="O30" s="45">
        <f t="shared" si="1"/>
        <v>6.3789103690685414</v>
      </c>
      <c r="P30" s="10"/>
    </row>
    <row r="31" spans="1:16">
      <c r="A31" s="13"/>
      <c r="B31" s="39">
        <v>351.5</v>
      </c>
      <c r="C31" s="21" t="s">
        <v>39</v>
      </c>
      <c r="D31" s="46">
        <v>18073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18073</v>
      </c>
      <c r="O31" s="47">
        <f t="shared" si="1"/>
        <v>6.3525483304042183</v>
      </c>
      <c r="P31" s="9"/>
    </row>
    <row r="32" spans="1:16">
      <c r="A32" s="13"/>
      <c r="B32" s="39">
        <v>354</v>
      </c>
      <c r="C32" s="21" t="s">
        <v>73</v>
      </c>
      <c r="D32" s="46">
        <v>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75</v>
      </c>
      <c r="O32" s="47">
        <f t="shared" si="1"/>
        <v>2.6362038664323375E-2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SUM(D34:D39)</f>
        <v>307448</v>
      </c>
      <c r="E33" s="32">
        <f t="shared" si="8"/>
        <v>17614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325062</v>
      </c>
      <c r="O33" s="45">
        <f t="shared" si="1"/>
        <v>114.25729349736379</v>
      </c>
      <c r="P33" s="10"/>
    </row>
    <row r="34" spans="1:119">
      <c r="A34" s="12"/>
      <c r="B34" s="25">
        <v>361.1</v>
      </c>
      <c r="C34" s="20" t="s">
        <v>40</v>
      </c>
      <c r="D34" s="46">
        <v>4289</v>
      </c>
      <c r="E34" s="46">
        <v>514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4803</v>
      </c>
      <c r="O34" s="47">
        <f t="shared" si="1"/>
        <v>1.6882249560632689</v>
      </c>
      <c r="P34" s="9"/>
    </row>
    <row r="35" spans="1:119">
      <c r="A35" s="12"/>
      <c r="B35" s="25">
        <v>362</v>
      </c>
      <c r="C35" s="20" t="s">
        <v>41</v>
      </c>
      <c r="D35" s="46">
        <v>69344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69344</v>
      </c>
      <c r="O35" s="47">
        <f t="shared" si="1"/>
        <v>24.373989455184535</v>
      </c>
      <c r="P35" s="9"/>
    </row>
    <row r="36" spans="1:119">
      <c r="A36" s="12"/>
      <c r="B36" s="25">
        <v>364</v>
      </c>
      <c r="C36" s="20" t="s">
        <v>86</v>
      </c>
      <c r="D36" s="46">
        <v>20086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20086</v>
      </c>
      <c r="O36" s="47">
        <f t="shared" si="1"/>
        <v>7.0601054481546575</v>
      </c>
      <c r="P36" s="9"/>
    </row>
    <row r="37" spans="1:119">
      <c r="A37" s="12"/>
      <c r="B37" s="25">
        <v>365</v>
      </c>
      <c r="C37" s="20" t="s">
        <v>87</v>
      </c>
      <c r="D37" s="46">
        <v>0</v>
      </c>
      <c r="E37" s="46">
        <v>17100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17100</v>
      </c>
      <c r="O37" s="47">
        <f t="shared" si="1"/>
        <v>6.0105448154657291</v>
      </c>
      <c r="P37" s="9"/>
    </row>
    <row r="38" spans="1:119">
      <c r="A38" s="12"/>
      <c r="B38" s="25">
        <v>366</v>
      </c>
      <c r="C38" s="20" t="s">
        <v>42</v>
      </c>
      <c r="D38" s="46">
        <v>73174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73174</v>
      </c>
      <c r="O38" s="47">
        <f t="shared" si="1"/>
        <v>25.720210896309315</v>
      </c>
      <c r="P38" s="9"/>
    </row>
    <row r="39" spans="1:119">
      <c r="A39" s="12"/>
      <c r="B39" s="25">
        <v>369.9</v>
      </c>
      <c r="C39" s="20" t="s">
        <v>43</v>
      </c>
      <c r="D39" s="46">
        <v>140555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140555</v>
      </c>
      <c r="O39" s="47">
        <f t="shared" si="1"/>
        <v>49.404217926186291</v>
      </c>
      <c r="P39" s="9"/>
    </row>
    <row r="40" spans="1:119" ht="15.75">
      <c r="A40" s="29" t="s">
        <v>32</v>
      </c>
      <c r="B40" s="30"/>
      <c r="C40" s="31"/>
      <c r="D40" s="32">
        <f t="shared" ref="D40:M40" si="9">SUM(D41:D42)</f>
        <v>151924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151924</v>
      </c>
      <c r="O40" s="45">
        <f t="shared" si="1"/>
        <v>53.400351493848859</v>
      </c>
      <c r="P40" s="9"/>
    </row>
    <row r="41" spans="1:119">
      <c r="A41" s="12"/>
      <c r="B41" s="25">
        <v>381</v>
      </c>
      <c r="C41" s="20" t="s">
        <v>44</v>
      </c>
      <c r="D41" s="46">
        <v>63629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63629</v>
      </c>
      <c r="O41" s="47">
        <f t="shared" si="1"/>
        <v>22.365202108963093</v>
      </c>
      <c r="P41" s="9"/>
    </row>
    <row r="42" spans="1:119" ht="15.75" thickBot="1">
      <c r="A42" s="12"/>
      <c r="B42" s="25">
        <v>383</v>
      </c>
      <c r="C42" s="20" t="s">
        <v>45</v>
      </c>
      <c r="D42" s="46">
        <v>88295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88295</v>
      </c>
      <c r="O42" s="47">
        <f t="shared" si="1"/>
        <v>31.035149384885763</v>
      </c>
      <c r="P42" s="9"/>
    </row>
    <row r="43" spans="1:119" ht="16.5" thickBot="1">
      <c r="A43" s="14" t="s">
        <v>37</v>
      </c>
      <c r="B43" s="23"/>
      <c r="C43" s="22"/>
      <c r="D43" s="15">
        <f t="shared" ref="D43:M43" si="10">SUM(D5,D14,D20,D27,D30,D33,D40)</f>
        <v>4061242</v>
      </c>
      <c r="E43" s="15">
        <f t="shared" si="10"/>
        <v>228244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0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4289486</v>
      </c>
      <c r="O43" s="38">
        <f t="shared" si="1"/>
        <v>1507.7279437609841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88</v>
      </c>
      <c r="M45" s="118"/>
      <c r="N45" s="118"/>
      <c r="O45" s="43">
        <v>2845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2517462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2517462</v>
      </c>
      <c r="O5" s="33">
        <f t="shared" ref="O5:O37" si="1">(N5/O$39)</f>
        <v>881.77302977232921</v>
      </c>
      <c r="P5" s="6"/>
    </row>
    <row r="6" spans="1:133">
      <c r="A6" s="12"/>
      <c r="B6" s="25">
        <v>311</v>
      </c>
      <c r="C6" s="20" t="s">
        <v>2</v>
      </c>
      <c r="D6" s="46">
        <v>1928456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1928456</v>
      </c>
      <c r="O6" s="47">
        <f t="shared" si="1"/>
        <v>675.46619964973729</v>
      </c>
      <c r="P6" s="9"/>
    </row>
    <row r="7" spans="1:133">
      <c r="A7" s="12"/>
      <c r="B7" s="25">
        <v>312.10000000000002</v>
      </c>
      <c r="C7" s="20" t="s">
        <v>68</v>
      </c>
      <c r="D7" s="46">
        <v>86593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86593</v>
      </c>
      <c r="O7" s="47">
        <f t="shared" si="1"/>
        <v>30.330297723292471</v>
      </c>
      <c r="P7" s="9"/>
    </row>
    <row r="8" spans="1:133">
      <c r="A8" s="12"/>
      <c r="B8" s="25">
        <v>314.10000000000002</v>
      </c>
      <c r="C8" s="20" t="s">
        <v>11</v>
      </c>
      <c r="D8" s="46">
        <v>259930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259930</v>
      </c>
      <c r="O8" s="47">
        <f t="shared" si="1"/>
        <v>91.04378283712785</v>
      </c>
      <c r="P8" s="9"/>
    </row>
    <row r="9" spans="1:133">
      <c r="A9" s="12"/>
      <c r="B9" s="25">
        <v>314.3</v>
      </c>
      <c r="C9" s="20" t="s">
        <v>12</v>
      </c>
      <c r="D9" s="46">
        <v>12867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12867</v>
      </c>
      <c r="O9" s="47">
        <f t="shared" si="1"/>
        <v>4.5068301225919436</v>
      </c>
      <c r="P9" s="9"/>
    </row>
    <row r="10" spans="1:133">
      <c r="A10" s="12"/>
      <c r="B10" s="25">
        <v>314.39999999999998</v>
      </c>
      <c r="C10" s="20" t="s">
        <v>13</v>
      </c>
      <c r="D10" s="46">
        <v>14371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14371</v>
      </c>
      <c r="O10" s="47">
        <f t="shared" si="1"/>
        <v>5.0336252189141852</v>
      </c>
      <c r="P10" s="9"/>
    </row>
    <row r="11" spans="1:133">
      <c r="A11" s="12"/>
      <c r="B11" s="25">
        <v>314.7</v>
      </c>
      <c r="C11" s="20" t="s">
        <v>69</v>
      </c>
      <c r="D11" s="46">
        <v>446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446</v>
      </c>
      <c r="O11" s="47">
        <f t="shared" si="1"/>
        <v>0.15621716287215412</v>
      </c>
      <c r="P11" s="9"/>
    </row>
    <row r="12" spans="1:133">
      <c r="A12" s="12"/>
      <c r="B12" s="25">
        <v>315</v>
      </c>
      <c r="C12" s="20" t="s">
        <v>14</v>
      </c>
      <c r="D12" s="46">
        <v>203146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203146</v>
      </c>
      <c r="O12" s="47">
        <f t="shared" si="1"/>
        <v>71.154465849387037</v>
      </c>
      <c r="P12" s="9"/>
    </row>
    <row r="13" spans="1:133">
      <c r="A13" s="12"/>
      <c r="B13" s="25">
        <v>316</v>
      </c>
      <c r="C13" s="20" t="s">
        <v>15</v>
      </c>
      <c r="D13" s="46">
        <v>11653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11653</v>
      </c>
      <c r="O13" s="47">
        <f t="shared" si="1"/>
        <v>4.0816112084063043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348066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7" si="4">SUM(D14:M14)</f>
        <v>348066</v>
      </c>
      <c r="O14" s="45">
        <f t="shared" si="1"/>
        <v>121.91453590192644</v>
      </c>
      <c r="P14" s="10"/>
    </row>
    <row r="15" spans="1:133">
      <c r="A15" s="12"/>
      <c r="B15" s="25">
        <v>322</v>
      </c>
      <c r="C15" s="20" t="s">
        <v>0</v>
      </c>
      <c r="D15" s="46">
        <v>90302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90302</v>
      </c>
      <c r="O15" s="47">
        <f t="shared" si="1"/>
        <v>31.629422066549914</v>
      </c>
      <c r="P15" s="9"/>
    </row>
    <row r="16" spans="1:133">
      <c r="A16" s="12"/>
      <c r="B16" s="25">
        <v>323.10000000000002</v>
      </c>
      <c r="C16" s="20" t="s">
        <v>17</v>
      </c>
      <c r="D16" s="46">
        <v>235501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235501</v>
      </c>
      <c r="O16" s="47">
        <f t="shared" si="1"/>
        <v>82.487215411558665</v>
      </c>
      <c r="P16" s="9"/>
    </row>
    <row r="17" spans="1:16">
      <c r="A17" s="12"/>
      <c r="B17" s="25">
        <v>323.39999999999998</v>
      </c>
      <c r="C17" s="20" t="s">
        <v>18</v>
      </c>
      <c r="D17" s="46">
        <v>11551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11551</v>
      </c>
      <c r="O17" s="47">
        <f t="shared" si="1"/>
        <v>4.0458844133099827</v>
      </c>
      <c r="P17" s="9"/>
    </row>
    <row r="18" spans="1:16">
      <c r="A18" s="12"/>
      <c r="B18" s="25">
        <v>329</v>
      </c>
      <c r="C18" s="20" t="s">
        <v>19</v>
      </c>
      <c r="D18" s="46">
        <v>10712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10712</v>
      </c>
      <c r="O18" s="47">
        <f t="shared" si="1"/>
        <v>3.7520140105078807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SUM(D20:D24)</f>
        <v>413547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413547</v>
      </c>
      <c r="O19" s="45">
        <f t="shared" si="1"/>
        <v>144.85008756567424</v>
      </c>
      <c r="P19" s="10"/>
    </row>
    <row r="20" spans="1:16">
      <c r="A20" s="12"/>
      <c r="B20" s="25">
        <v>331.2</v>
      </c>
      <c r="C20" s="20" t="s">
        <v>70</v>
      </c>
      <c r="D20" s="46">
        <v>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5000</v>
      </c>
      <c r="O20" s="47">
        <f t="shared" si="1"/>
        <v>1.7513134851138354</v>
      </c>
      <c r="P20" s="9"/>
    </row>
    <row r="21" spans="1:16">
      <c r="A21" s="12"/>
      <c r="B21" s="25">
        <v>335.12</v>
      </c>
      <c r="C21" s="20" t="s">
        <v>22</v>
      </c>
      <c r="D21" s="46">
        <v>82315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82315</v>
      </c>
      <c r="O21" s="47">
        <f t="shared" si="1"/>
        <v>28.83187390542907</v>
      </c>
      <c r="P21" s="9"/>
    </row>
    <row r="22" spans="1:16">
      <c r="A22" s="12"/>
      <c r="B22" s="25">
        <v>335.18</v>
      </c>
      <c r="C22" s="20" t="s">
        <v>23</v>
      </c>
      <c r="D22" s="46">
        <v>317928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317928</v>
      </c>
      <c r="O22" s="47">
        <f t="shared" si="1"/>
        <v>111.3583187390543</v>
      </c>
      <c r="P22" s="9"/>
    </row>
    <row r="23" spans="1:16">
      <c r="A23" s="12"/>
      <c r="B23" s="25">
        <v>335.19</v>
      </c>
      <c r="C23" s="20" t="s">
        <v>33</v>
      </c>
      <c r="D23" s="46">
        <v>2804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2804</v>
      </c>
      <c r="O23" s="47">
        <f t="shared" si="1"/>
        <v>0.98213660245183887</v>
      </c>
      <c r="P23" s="9"/>
    </row>
    <row r="24" spans="1:16">
      <c r="A24" s="12"/>
      <c r="B24" s="25">
        <v>338</v>
      </c>
      <c r="C24" s="20" t="s">
        <v>25</v>
      </c>
      <c r="D24" s="46">
        <v>5500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5500</v>
      </c>
      <c r="O24" s="47">
        <f t="shared" si="1"/>
        <v>1.9264448336252189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SUM(D26:D28)</f>
        <v>268313</v>
      </c>
      <c r="E25" s="32">
        <f t="shared" si="6"/>
        <v>248746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517059</v>
      </c>
      <c r="O25" s="45">
        <f t="shared" si="1"/>
        <v>181.10647985989493</v>
      </c>
      <c r="P25" s="10"/>
    </row>
    <row r="26" spans="1:16">
      <c r="A26" s="12"/>
      <c r="B26" s="25">
        <v>342.1</v>
      </c>
      <c r="C26" s="20" t="s">
        <v>34</v>
      </c>
      <c r="D26" s="46">
        <v>5612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5612</v>
      </c>
      <c r="O26" s="47">
        <f t="shared" si="1"/>
        <v>1.9656742556917688</v>
      </c>
      <c r="P26" s="9"/>
    </row>
    <row r="27" spans="1:16">
      <c r="A27" s="12"/>
      <c r="B27" s="25">
        <v>343.9</v>
      </c>
      <c r="C27" s="20" t="s">
        <v>65</v>
      </c>
      <c r="D27" s="46">
        <v>262701</v>
      </c>
      <c r="E27" s="46">
        <v>210614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473315</v>
      </c>
      <c r="O27" s="47">
        <f t="shared" si="1"/>
        <v>165.78458844133101</v>
      </c>
      <c r="P27" s="9"/>
    </row>
    <row r="28" spans="1:16">
      <c r="A28" s="12"/>
      <c r="B28" s="25">
        <v>347.2</v>
      </c>
      <c r="C28" s="20" t="s">
        <v>72</v>
      </c>
      <c r="D28" s="46">
        <v>0</v>
      </c>
      <c r="E28" s="46">
        <v>38132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38132</v>
      </c>
      <c r="O28" s="47">
        <f t="shared" si="1"/>
        <v>13.356217162872154</v>
      </c>
      <c r="P28" s="9"/>
    </row>
    <row r="29" spans="1:16" ht="15.75">
      <c r="A29" s="29" t="s">
        <v>31</v>
      </c>
      <c r="B29" s="30"/>
      <c r="C29" s="31"/>
      <c r="D29" s="32">
        <f t="shared" ref="D29:M29" si="7">SUM(D30:D31)</f>
        <v>34062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34062</v>
      </c>
      <c r="O29" s="45">
        <f t="shared" si="1"/>
        <v>11.930647985989491</v>
      </c>
      <c r="P29" s="10"/>
    </row>
    <row r="30" spans="1:16">
      <c r="A30" s="13"/>
      <c r="B30" s="39">
        <v>351.5</v>
      </c>
      <c r="C30" s="21" t="s">
        <v>39</v>
      </c>
      <c r="D30" s="46">
        <v>22319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22319</v>
      </c>
      <c r="O30" s="47">
        <f t="shared" si="1"/>
        <v>7.8175131348511382</v>
      </c>
      <c r="P30" s="9"/>
    </row>
    <row r="31" spans="1:16">
      <c r="A31" s="13"/>
      <c r="B31" s="39">
        <v>354</v>
      </c>
      <c r="C31" s="21" t="s">
        <v>73</v>
      </c>
      <c r="D31" s="46">
        <v>11743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11743</v>
      </c>
      <c r="O31" s="47">
        <f t="shared" si="1"/>
        <v>4.1131348511383541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SUM(D33:D36)</f>
        <v>166871</v>
      </c>
      <c r="E32" s="32">
        <f t="shared" si="8"/>
        <v>459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167330</v>
      </c>
      <c r="O32" s="45">
        <f t="shared" si="1"/>
        <v>58.609457092819618</v>
      </c>
      <c r="P32" s="10"/>
    </row>
    <row r="33" spans="1:119">
      <c r="A33" s="12"/>
      <c r="B33" s="25">
        <v>361.1</v>
      </c>
      <c r="C33" s="20" t="s">
        <v>40</v>
      </c>
      <c r="D33" s="46">
        <v>2706</v>
      </c>
      <c r="E33" s="46">
        <v>459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3165</v>
      </c>
      <c r="O33" s="47">
        <f t="shared" si="1"/>
        <v>1.1085814360770578</v>
      </c>
      <c r="P33" s="9"/>
    </row>
    <row r="34" spans="1:119">
      <c r="A34" s="12"/>
      <c r="B34" s="25">
        <v>362</v>
      </c>
      <c r="C34" s="20" t="s">
        <v>41</v>
      </c>
      <c r="D34" s="46">
        <v>66559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66559</v>
      </c>
      <c r="O34" s="47">
        <f t="shared" si="1"/>
        <v>23.313134851138354</v>
      </c>
      <c r="P34" s="9"/>
    </row>
    <row r="35" spans="1:119">
      <c r="A35" s="12"/>
      <c r="B35" s="25">
        <v>366</v>
      </c>
      <c r="C35" s="20" t="s">
        <v>42</v>
      </c>
      <c r="D35" s="46">
        <v>30925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30925</v>
      </c>
      <c r="O35" s="47">
        <f t="shared" si="1"/>
        <v>10.831873905429072</v>
      </c>
      <c r="P35" s="9"/>
    </row>
    <row r="36" spans="1:119" ht="15.75" thickBot="1">
      <c r="A36" s="12"/>
      <c r="B36" s="25">
        <v>369.9</v>
      </c>
      <c r="C36" s="20" t="s">
        <v>43</v>
      </c>
      <c r="D36" s="46">
        <v>66681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66681</v>
      </c>
      <c r="O36" s="47">
        <f t="shared" si="1"/>
        <v>23.35586690017513</v>
      </c>
      <c r="P36" s="9"/>
    </row>
    <row r="37" spans="1:119" ht="16.5" thickBot="1">
      <c r="A37" s="14" t="s">
        <v>37</v>
      </c>
      <c r="B37" s="23"/>
      <c r="C37" s="22"/>
      <c r="D37" s="15">
        <f>SUM(D5,D14,D19,D25,D29,D32)</f>
        <v>3748321</v>
      </c>
      <c r="E37" s="15">
        <f t="shared" ref="E37:M37" si="9">SUM(E5,E14,E19,E25,E29,E32)</f>
        <v>249205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3997526</v>
      </c>
      <c r="O37" s="38">
        <f t="shared" si="1"/>
        <v>1400.1842381786339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74</v>
      </c>
      <c r="M39" s="118"/>
      <c r="N39" s="118"/>
      <c r="O39" s="43">
        <v>2855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61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2177852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2177852</v>
      </c>
      <c r="O5" s="33">
        <f t="shared" ref="O5:O43" si="1">(N5/O$45)</f>
        <v>877.81217251108421</v>
      </c>
      <c r="P5" s="6"/>
    </row>
    <row r="6" spans="1:133">
      <c r="A6" s="12"/>
      <c r="B6" s="25">
        <v>311</v>
      </c>
      <c r="C6" s="20" t="s">
        <v>2</v>
      </c>
      <c r="D6" s="46">
        <v>1530185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1530185</v>
      </c>
      <c r="O6" s="47">
        <f t="shared" si="1"/>
        <v>616.76138653768646</v>
      </c>
      <c r="P6" s="9"/>
    </row>
    <row r="7" spans="1:133">
      <c r="A7" s="12"/>
      <c r="B7" s="25">
        <v>312.41000000000003</v>
      </c>
      <c r="C7" s="20" t="s">
        <v>10</v>
      </c>
      <c r="D7" s="46">
        <v>86484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86484</v>
      </c>
      <c r="O7" s="47">
        <f t="shared" si="1"/>
        <v>34.858524788391776</v>
      </c>
      <c r="P7" s="9"/>
    </row>
    <row r="8" spans="1:133">
      <c r="A8" s="12"/>
      <c r="B8" s="25">
        <v>314.10000000000002</v>
      </c>
      <c r="C8" s="20" t="s">
        <v>11</v>
      </c>
      <c r="D8" s="46">
        <v>280958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280958</v>
      </c>
      <c r="O8" s="47">
        <f t="shared" si="1"/>
        <v>113.24385328496574</v>
      </c>
      <c r="P8" s="9"/>
    </row>
    <row r="9" spans="1:133">
      <c r="A9" s="12"/>
      <c r="B9" s="25">
        <v>314.3</v>
      </c>
      <c r="C9" s="20" t="s">
        <v>12</v>
      </c>
      <c r="D9" s="46">
        <v>18545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18545</v>
      </c>
      <c r="O9" s="47">
        <f t="shared" si="1"/>
        <v>7.4748085449415562</v>
      </c>
      <c r="P9" s="9"/>
    </row>
    <row r="10" spans="1:133">
      <c r="A10" s="12"/>
      <c r="B10" s="25">
        <v>314.39999999999998</v>
      </c>
      <c r="C10" s="20" t="s">
        <v>13</v>
      </c>
      <c r="D10" s="46">
        <v>14427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14427</v>
      </c>
      <c r="O10" s="47">
        <f t="shared" si="1"/>
        <v>5.8149939540507862</v>
      </c>
      <c r="P10" s="9"/>
    </row>
    <row r="11" spans="1:133">
      <c r="A11" s="12"/>
      <c r="B11" s="25">
        <v>314.89999999999998</v>
      </c>
      <c r="C11" s="20" t="s">
        <v>63</v>
      </c>
      <c r="D11" s="46">
        <v>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</v>
      </c>
      <c r="O11" s="47">
        <f t="shared" si="1"/>
        <v>2.8214429665457477E-2</v>
      </c>
      <c r="P11" s="9"/>
    </row>
    <row r="12" spans="1:133">
      <c r="A12" s="12"/>
      <c r="B12" s="25">
        <v>315</v>
      </c>
      <c r="C12" s="20" t="s">
        <v>14</v>
      </c>
      <c r="D12" s="46">
        <v>235290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235290</v>
      </c>
      <c r="O12" s="47">
        <f t="shared" si="1"/>
        <v>94.836759371221277</v>
      </c>
      <c r="P12" s="9"/>
    </row>
    <row r="13" spans="1:133">
      <c r="A13" s="12"/>
      <c r="B13" s="25">
        <v>316</v>
      </c>
      <c r="C13" s="20" t="s">
        <v>15</v>
      </c>
      <c r="D13" s="46">
        <v>11893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11893</v>
      </c>
      <c r="O13" s="47">
        <f t="shared" si="1"/>
        <v>4.7936316001612251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308825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3" si="4">SUM(D14:M14)</f>
        <v>308825</v>
      </c>
      <c r="O14" s="45">
        <f t="shared" si="1"/>
        <v>124.47601773478436</v>
      </c>
      <c r="P14" s="10"/>
    </row>
    <row r="15" spans="1:133">
      <c r="A15" s="12"/>
      <c r="B15" s="25">
        <v>322</v>
      </c>
      <c r="C15" s="20" t="s">
        <v>0</v>
      </c>
      <c r="D15" s="46">
        <v>37792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37792</v>
      </c>
      <c r="O15" s="47">
        <f t="shared" si="1"/>
        <v>15.232567513099557</v>
      </c>
      <c r="P15" s="9"/>
    </row>
    <row r="16" spans="1:133">
      <c r="A16" s="12"/>
      <c r="B16" s="25">
        <v>323.10000000000002</v>
      </c>
      <c r="C16" s="20" t="s">
        <v>17</v>
      </c>
      <c r="D16" s="46">
        <v>249753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249753</v>
      </c>
      <c r="O16" s="47">
        <f t="shared" si="1"/>
        <v>100.66626360338573</v>
      </c>
      <c r="P16" s="9"/>
    </row>
    <row r="17" spans="1:16">
      <c r="A17" s="12"/>
      <c r="B17" s="25">
        <v>323.39999999999998</v>
      </c>
      <c r="C17" s="20" t="s">
        <v>18</v>
      </c>
      <c r="D17" s="46">
        <v>11694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11694</v>
      </c>
      <c r="O17" s="47">
        <f t="shared" si="1"/>
        <v>4.7134220072551392</v>
      </c>
      <c r="P17" s="9"/>
    </row>
    <row r="18" spans="1:16">
      <c r="A18" s="12"/>
      <c r="B18" s="25">
        <v>329</v>
      </c>
      <c r="C18" s="20" t="s">
        <v>19</v>
      </c>
      <c r="D18" s="46">
        <v>9586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9586</v>
      </c>
      <c r="O18" s="47">
        <f t="shared" si="1"/>
        <v>3.8637646110439339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SUM(D20:D27)</f>
        <v>447187</v>
      </c>
      <c r="E19" s="32">
        <f t="shared" si="5"/>
        <v>122287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569474</v>
      </c>
      <c r="O19" s="45">
        <f t="shared" si="1"/>
        <v>229.53405884723901</v>
      </c>
      <c r="P19" s="10"/>
    </row>
    <row r="20" spans="1:16">
      <c r="A20" s="12"/>
      <c r="B20" s="25">
        <v>331.39</v>
      </c>
      <c r="C20" s="20" t="s">
        <v>21</v>
      </c>
      <c r="D20" s="46">
        <v>0</v>
      </c>
      <c r="E20" s="46">
        <v>57032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57032</v>
      </c>
      <c r="O20" s="47">
        <f t="shared" si="1"/>
        <v>22.987505038291012</v>
      </c>
      <c r="P20" s="9"/>
    </row>
    <row r="21" spans="1:16">
      <c r="A21" s="12"/>
      <c r="B21" s="25">
        <v>334.2</v>
      </c>
      <c r="C21" s="20" t="s">
        <v>57</v>
      </c>
      <c r="D21" s="46">
        <v>17175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17175</v>
      </c>
      <c r="O21" s="47">
        <f t="shared" si="1"/>
        <v>6.9226118500604592</v>
      </c>
      <c r="P21" s="9"/>
    </row>
    <row r="22" spans="1:16">
      <c r="A22" s="12"/>
      <c r="B22" s="25">
        <v>334.39</v>
      </c>
      <c r="C22" s="20" t="s">
        <v>64</v>
      </c>
      <c r="D22" s="46">
        <v>0</v>
      </c>
      <c r="E22" s="46">
        <v>18781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18781</v>
      </c>
      <c r="O22" s="47">
        <f t="shared" si="1"/>
        <v>7.569931479242241</v>
      </c>
      <c r="P22" s="9"/>
    </row>
    <row r="23" spans="1:16">
      <c r="A23" s="12"/>
      <c r="B23" s="25">
        <v>334.7</v>
      </c>
      <c r="C23" s="20" t="s">
        <v>58</v>
      </c>
      <c r="D23" s="46">
        <v>0</v>
      </c>
      <c r="E23" s="46">
        <v>46474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46474</v>
      </c>
      <c r="O23" s="47">
        <f t="shared" si="1"/>
        <v>18.731962918178155</v>
      </c>
      <c r="P23" s="9"/>
    </row>
    <row r="24" spans="1:16">
      <c r="A24" s="12"/>
      <c r="B24" s="25">
        <v>335.12</v>
      </c>
      <c r="C24" s="20" t="s">
        <v>22</v>
      </c>
      <c r="D24" s="46">
        <v>78929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78929</v>
      </c>
      <c r="O24" s="47">
        <f t="shared" si="1"/>
        <v>31.813381700927046</v>
      </c>
      <c r="P24" s="9"/>
    </row>
    <row r="25" spans="1:16">
      <c r="A25" s="12"/>
      <c r="B25" s="25">
        <v>335.18</v>
      </c>
      <c r="C25" s="20" t="s">
        <v>23</v>
      </c>
      <c r="D25" s="46">
        <v>343958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343958</v>
      </c>
      <c r="O25" s="47">
        <f t="shared" si="1"/>
        <v>138.63683998387748</v>
      </c>
      <c r="P25" s="9"/>
    </row>
    <row r="26" spans="1:16">
      <c r="A26" s="12"/>
      <c r="B26" s="25">
        <v>335.19</v>
      </c>
      <c r="C26" s="20" t="s">
        <v>33</v>
      </c>
      <c r="D26" s="46">
        <v>1625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1625</v>
      </c>
      <c r="O26" s="47">
        <f t="shared" si="1"/>
        <v>0.65497783151954858</v>
      </c>
      <c r="P26" s="9"/>
    </row>
    <row r="27" spans="1:16">
      <c r="A27" s="12"/>
      <c r="B27" s="25">
        <v>338</v>
      </c>
      <c r="C27" s="20" t="s">
        <v>25</v>
      </c>
      <c r="D27" s="46">
        <v>5500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5500</v>
      </c>
      <c r="O27" s="47">
        <f t="shared" si="1"/>
        <v>2.2168480451430876</v>
      </c>
      <c r="P27" s="9"/>
    </row>
    <row r="28" spans="1:16" ht="15.75">
      <c r="A28" s="29" t="s">
        <v>30</v>
      </c>
      <c r="B28" s="30"/>
      <c r="C28" s="31"/>
      <c r="D28" s="32">
        <f t="shared" ref="D28:M28" si="6">SUM(D29:D32)</f>
        <v>243009</v>
      </c>
      <c r="E28" s="32">
        <f t="shared" si="6"/>
        <v>220630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463639</v>
      </c>
      <c r="O28" s="45">
        <f t="shared" si="1"/>
        <v>186.87585650947199</v>
      </c>
      <c r="P28" s="10"/>
    </row>
    <row r="29" spans="1:16">
      <c r="A29" s="12"/>
      <c r="B29" s="25">
        <v>342.1</v>
      </c>
      <c r="C29" s="20" t="s">
        <v>34</v>
      </c>
      <c r="D29" s="46">
        <v>8007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8007</v>
      </c>
      <c r="O29" s="47">
        <f t="shared" si="1"/>
        <v>3.2273276904474004</v>
      </c>
      <c r="P29" s="9"/>
    </row>
    <row r="30" spans="1:16">
      <c r="A30" s="12"/>
      <c r="B30" s="25">
        <v>343.4</v>
      </c>
      <c r="C30" s="20" t="s">
        <v>35</v>
      </c>
      <c r="D30" s="46">
        <v>235002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235002</v>
      </c>
      <c r="O30" s="47">
        <f t="shared" si="1"/>
        <v>94.720677146311971</v>
      </c>
      <c r="P30" s="9"/>
    </row>
    <row r="31" spans="1:16">
      <c r="A31" s="12"/>
      <c r="B31" s="25">
        <v>343.9</v>
      </c>
      <c r="C31" s="20" t="s">
        <v>65</v>
      </c>
      <c r="D31" s="46">
        <v>0</v>
      </c>
      <c r="E31" s="46">
        <v>186990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186990</v>
      </c>
      <c r="O31" s="47">
        <f t="shared" si="1"/>
        <v>75.36880290205562</v>
      </c>
      <c r="P31" s="9"/>
    </row>
    <row r="32" spans="1:16">
      <c r="A32" s="12"/>
      <c r="B32" s="25">
        <v>347.4</v>
      </c>
      <c r="C32" s="20" t="s">
        <v>36</v>
      </c>
      <c r="D32" s="46">
        <v>0</v>
      </c>
      <c r="E32" s="46">
        <v>33640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33640</v>
      </c>
      <c r="O32" s="47">
        <f t="shared" si="1"/>
        <v>13.559048770656993</v>
      </c>
      <c r="P32" s="9"/>
    </row>
    <row r="33" spans="1:119" ht="15.75">
      <c r="A33" s="29" t="s">
        <v>31</v>
      </c>
      <c r="B33" s="30"/>
      <c r="C33" s="31"/>
      <c r="D33" s="32">
        <f t="shared" ref="D33:M33" si="7">SUM(D34:D34)</f>
        <v>16292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16292</v>
      </c>
      <c r="O33" s="45">
        <f t="shared" si="1"/>
        <v>6.5667069729947602</v>
      </c>
      <c r="P33" s="10"/>
    </row>
    <row r="34" spans="1:119">
      <c r="A34" s="13"/>
      <c r="B34" s="39">
        <v>351.5</v>
      </c>
      <c r="C34" s="21" t="s">
        <v>39</v>
      </c>
      <c r="D34" s="46">
        <v>16292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16292</v>
      </c>
      <c r="O34" s="47">
        <f t="shared" si="1"/>
        <v>6.5667069729947602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SUM(D36:D39)</f>
        <v>133568</v>
      </c>
      <c r="E35" s="32">
        <f t="shared" si="8"/>
        <v>450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134018</v>
      </c>
      <c r="O35" s="45">
        <f t="shared" si="1"/>
        <v>54.017734784361146</v>
      </c>
      <c r="P35" s="10"/>
    </row>
    <row r="36" spans="1:119">
      <c r="A36" s="12"/>
      <c r="B36" s="25">
        <v>361.1</v>
      </c>
      <c r="C36" s="20" t="s">
        <v>40</v>
      </c>
      <c r="D36" s="46">
        <v>3087</v>
      </c>
      <c r="E36" s="46">
        <v>450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3537</v>
      </c>
      <c r="O36" s="47">
        <f t="shared" si="1"/>
        <v>1.4256348246674728</v>
      </c>
      <c r="P36" s="9"/>
    </row>
    <row r="37" spans="1:119">
      <c r="A37" s="12"/>
      <c r="B37" s="25">
        <v>362</v>
      </c>
      <c r="C37" s="20" t="s">
        <v>41</v>
      </c>
      <c r="D37" s="46">
        <v>60353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60353</v>
      </c>
      <c r="O37" s="47">
        <f t="shared" si="1"/>
        <v>24.326078194276501</v>
      </c>
      <c r="P37" s="9"/>
    </row>
    <row r="38" spans="1:119">
      <c r="A38" s="12"/>
      <c r="B38" s="25">
        <v>366</v>
      </c>
      <c r="C38" s="20" t="s">
        <v>42</v>
      </c>
      <c r="D38" s="46">
        <v>39093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39093</v>
      </c>
      <c r="O38" s="47">
        <f t="shared" si="1"/>
        <v>15.75695284159613</v>
      </c>
      <c r="P38" s="9"/>
    </row>
    <row r="39" spans="1:119">
      <c r="A39" s="12"/>
      <c r="B39" s="25">
        <v>369.9</v>
      </c>
      <c r="C39" s="20" t="s">
        <v>43</v>
      </c>
      <c r="D39" s="46">
        <v>31035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31035</v>
      </c>
      <c r="O39" s="47">
        <f t="shared" si="1"/>
        <v>12.50906892382104</v>
      </c>
      <c r="P39" s="9"/>
    </row>
    <row r="40" spans="1:119" ht="15.75">
      <c r="A40" s="29" t="s">
        <v>32</v>
      </c>
      <c r="B40" s="30"/>
      <c r="C40" s="31"/>
      <c r="D40" s="32">
        <f t="shared" ref="D40:M40" si="9">SUM(D41:D42)</f>
        <v>45268</v>
      </c>
      <c r="E40" s="32">
        <f t="shared" si="9"/>
        <v>327553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372821</v>
      </c>
      <c r="O40" s="45">
        <f t="shared" si="1"/>
        <v>150.27045546150745</v>
      </c>
      <c r="P40" s="9"/>
    </row>
    <row r="41" spans="1:119">
      <c r="A41" s="12"/>
      <c r="B41" s="25">
        <v>381</v>
      </c>
      <c r="C41" s="20" t="s">
        <v>44</v>
      </c>
      <c r="D41" s="46">
        <v>0</v>
      </c>
      <c r="E41" s="46">
        <v>289223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289223</v>
      </c>
      <c r="O41" s="47">
        <f t="shared" si="1"/>
        <v>116.5751713018944</v>
      </c>
      <c r="P41" s="9"/>
    </row>
    <row r="42" spans="1:119" ht="15.75" thickBot="1">
      <c r="A42" s="12"/>
      <c r="B42" s="25">
        <v>383</v>
      </c>
      <c r="C42" s="20" t="s">
        <v>45</v>
      </c>
      <c r="D42" s="46">
        <v>45268</v>
      </c>
      <c r="E42" s="46">
        <v>38330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83598</v>
      </c>
      <c r="O42" s="47">
        <f t="shared" si="1"/>
        <v>33.69528415961306</v>
      </c>
      <c r="P42" s="9"/>
    </row>
    <row r="43" spans="1:119" ht="16.5" thickBot="1">
      <c r="A43" s="14" t="s">
        <v>37</v>
      </c>
      <c r="B43" s="23"/>
      <c r="C43" s="22"/>
      <c r="D43" s="15">
        <f t="shared" ref="D43:M43" si="10">SUM(D5,D14,D19,D28,D33,D35,D40)</f>
        <v>3372001</v>
      </c>
      <c r="E43" s="15">
        <f t="shared" si="10"/>
        <v>670920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0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4042921</v>
      </c>
      <c r="O43" s="38">
        <f t="shared" si="1"/>
        <v>1629.553002821443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66</v>
      </c>
      <c r="M45" s="118"/>
      <c r="N45" s="118"/>
      <c r="O45" s="43">
        <v>2481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2275577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2275577</v>
      </c>
      <c r="O5" s="33">
        <f t="shared" ref="O5:O40" si="1">(N5/O$42)</f>
        <v>924.27985377741675</v>
      </c>
      <c r="P5" s="6"/>
    </row>
    <row r="6" spans="1:133">
      <c r="A6" s="12"/>
      <c r="B6" s="25">
        <v>311</v>
      </c>
      <c r="C6" s="20" t="s">
        <v>2</v>
      </c>
      <c r="D6" s="46">
        <v>1626581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1626581</v>
      </c>
      <c r="O6" s="47">
        <f t="shared" si="1"/>
        <v>660.67465475223401</v>
      </c>
      <c r="P6" s="9"/>
    </row>
    <row r="7" spans="1:133">
      <c r="A7" s="12"/>
      <c r="B7" s="25">
        <v>312.41000000000003</v>
      </c>
      <c r="C7" s="20" t="s">
        <v>10</v>
      </c>
      <c r="D7" s="46">
        <v>88633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88633</v>
      </c>
      <c r="O7" s="47">
        <f t="shared" si="1"/>
        <v>36.000406173842407</v>
      </c>
      <c r="P7" s="9"/>
    </row>
    <row r="8" spans="1:133">
      <c r="A8" s="12"/>
      <c r="B8" s="25">
        <v>314.10000000000002</v>
      </c>
      <c r="C8" s="20" t="s">
        <v>11</v>
      </c>
      <c r="D8" s="46">
        <v>291280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291280</v>
      </c>
      <c r="O8" s="47">
        <f t="shared" si="1"/>
        <v>118.31031681559708</v>
      </c>
      <c r="P8" s="9"/>
    </row>
    <row r="9" spans="1:133">
      <c r="A9" s="12"/>
      <c r="B9" s="25">
        <v>314.3</v>
      </c>
      <c r="C9" s="20" t="s">
        <v>12</v>
      </c>
      <c r="D9" s="46">
        <v>13403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13403</v>
      </c>
      <c r="O9" s="47">
        <f t="shared" si="1"/>
        <v>5.4439480097481718</v>
      </c>
      <c r="P9" s="9"/>
    </row>
    <row r="10" spans="1:133">
      <c r="A10" s="12"/>
      <c r="B10" s="25">
        <v>314.39999999999998</v>
      </c>
      <c r="C10" s="20" t="s">
        <v>13</v>
      </c>
      <c r="D10" s="46">
        <v>11869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11869</v>
      </c>
      <c r="O10" s="47">
        <f t="shared" si="1"/>
        <v>4.8208773354995937</v>
      </c>
      <c r="P10" s="9"/>
    </row>
    <row r="11" spans="1:133">
      <c r="A11" s="12"/>
      <c r="B11" s="25">
        <v>315</v>
      </c>
      <c r="C11" s="20" t="s">
        <v>14</v>
      </c>
      <c r="D11" s="46">
        <v>230779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230779</v>
      </c>
      <c r="O11" s="47">
        <f t="shared" si="1"/>
        <v>93.736393176279449</v>
      </c>
      <c r="P11" s="9"/>
    </row>
    <row r="12" spans="1:133">
      <c r="A12" s="12"/>
      <c r="B12" s="25">
        <v>316</v>
      </c>
      <c r="C12" s="20" t="s">
        <v>15</v>
      </c>
      <c r="D12" s="46">
        <v>13032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13032</v>
      </c>
      <c r="O12" s="47">
        <f t="shared" si="1"/>
        <v>5.2932575142160845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312866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312866</v>
      </c>
      <c r="O13" s="45">
        <f t="shared" si="1"/>
        <v>127.07798537774167</v>
      </c>
      <c r="P13" s="10"/>
    </row>
    <row r="14" spans="1:133">
      <c r="A14" s="12"/>
      <c r="B14" s="25">
        <v>322</v>
      </c>
      <c r="C14" s="20" t="s">
        <v>0</v>
      </c>
      <c r="D14" s="46">
        <v>23382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23382</v>
      </c>
      <c r="O14" s="47">
        <f t="shared" si="1"/>
        <v>9.4971567831031685</v>
      </c>
      <c r="P14" s="9"/>
    </row>
    <row r="15" spans="1:133">
      <c r="A15" s="12"/>
      <c r="B15" s="25">
        <v>323.10000000000002</v>
      </c>
      <c r="C15" s="20" t="s">
        <v>17</v>
      </c>
      <c r="D15" s="46">
        <v>268003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268003</v>
      </c>
      <c r="O15" s="47">
        <f t="shared" si="1"/>
        <v>108.85580828594638</v>
      </c>
      <c r="P15" s="9"/>
    </row>
    <row r="16" spans="1:133">
      <c r="A16" s="12"/>
      <c r="B16" s="25">
        <v>323.3</v>
      </c>
      <c r="C16" s="20" t="s">
        <v>55</v>
      </c>
      <c r="D16" s="46">
        <v>12114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12114</v>
      </c>
      <c r="O16" s="47">
        <f t="shared" si="1"/>
        <v>4.9203899268887081</v>
      </c>
      <c r="P16" s="9"/>
    </row>
    <row r="17" spans="1:16">
      <c r="A17" s="12"/>
      <c r="B17" s="25">
        <v>329</v>
      </c>
      <c r="C17" s="20" t="s">
        <v>19</v>
      </c>
      <c r="D17" s="46">
        <v>9367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9367</v>
      </c>
      <c r="O17" s="47">
        <f t="shared" si="1"/>
        <v>3.804630381803412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399190</v>
      </c>
      <c r="E18" s="32">
        <f t="shared" si="5"/>
        <v>776953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1176143</v>
      </c>
      <c r="O18" s="45">
        <f t="shared" si="1"/>
        <v>477.71852152721362</v>
      </c>
      <c r="P18" s="10"/>
    </row>
    <row r="19" spans="1:16">
      <c r="A19" s="12"/>
      <c r="B19" s="25">
        <v>331.9</v>
      </c>
      <c r="C19" s="20" t="s">
        <v>56</v>
      </c>
      <c r="D19" s="46">
        <v>0</v>
      </c>
      <c r="E19" s="46">
        <v>679019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679019</v>
      </c>
      <c r="O19" s="47">
        <f t="shared" si="1"/>
        <v>275.79975629569458</v>
      </c>
      <c r="P19" s="9"/>
    </row>
    <row r="20" spans="1:16">
      <c r="A20" s="12"/>
      <c r="B20" s="25">
        <v>334.2</v>
      </c>
      <c r="C20" s="20" t="s">
        <v>57</v>
      </c>
      <c r="D20" s="46">
        <v>858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858</v>
      </c>
      <c r="O20" s="47">
        <f t="shared" si="1"/>
        <v>0.34849715678310317</v>
      </c>
      <c r="P20" s="9"/>
    </row>
    <row r="21" spans="1:16">
      <c r="A21" s="12"/>
      <c r="B21" s="25">
        <v>334.7</v>
      </c>
      <c r="C21" s="20" t="s">
        <v>58</v>
      </c>
      <c r="D21" s="46">
        <v>0</v>
      </c>
      <c r="E21" s="46">
        <v>97934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97934</v>
      </c>
      <c r="O21" s="47">
        <f t="shared" si="1"/>
        <v>39.778229082047119</v>
      </c>
      <c r="P21" s="9"/>
    </row>
    <row r="22" spans="1:16">
      <c r="A22" s="12"/>
      <c r="B22" s="25">
        <v>335.12</v>
      </c>
      <c r="C22" s="20" t="s">
        <v>22</v>
      </c>
      <c r="D22" s="46">
        <v>75751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75751</v>
      </c>
      <c r="O22" s="47">
        <f t="shared" si="1"/>
        <v>30.768074735987003</v>
      </c>
      <c r="P22" s="9"/>
    </row>
    <row r="23" spans="1:16">
      <c r="A23" s="12"/>
      <c r="B23" s="25">
        <v>335.18</v>
      </c>
      <c r="C23" s="20" t="s">
        <v>23</v>
      </c>
      <c r="D23" s="46">
        <v>314834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314834</v>
      </c>
      <c r="O23" s="47">
        <f t="shared" si="1"/>
        <v>127.87733549959383</v>
      </c>
      <c r="P23" s="9"/>
    </row>
    <row r="24" spans="1:16">
      <c r="A24" s="12"/>
      <c r="B24" s="25">
        <v>335.19</v>
      </c>
      <c r="C24" s="20" t="s">
        <v>33</v>
      </c>
      <c r="D24" s="46">
        <v>2247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2247</v>
      </c>
      <c r="O24" s="47">
        <f t="shared" si="1"/>
        <v>0.91267262388302195</v>
      </c>
      <c r="P24" s="9"/>
    </row>
    <row r="25" spans="1:16">
      <c r="A25" s="12"/>
      <c r="B25" s="25">
        <v>338</v>
      </c>
      <c r="C25" s="20" t="s">
        <v>25</v>
      </c>
      <c r="D25" s="46">
        <v>5500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5500</v>
      </c>
      <c r="O25" s="47">
        <f t="shared" si="1"/>
        <v>2.2339561332250204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SUM(D27:D29)</f>
        <v>245825</v>
      </c>
      <c r="E26" s="32">
        <f t="shared" si="6"/>
        <v>33667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279492</v>
      </c>
      <c r="O26" s="45">
        <f t="shared" si="1"/>
        <v>113.52233956133225</v>
      </c>
      <c r="P26" s="10"/>
    </row>
    <row r="27" spans="1:16">
      <c r="A27" s="12"/>
      <c r="B27" s="25">
        <v>342.1</v>
      </c>
      <c r="C27" s="20" t="s">
        <v>34</v>
      </c>
      <c r="D27" s="46">
        <v>6850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6850</v>
      </c>
      <c r="O27" s="47">
        <f t="shared" si="1"/>
        <v>2.7822908204711618</v>
      </c>
      <c r="P27" s="9"/>
    </row>
    <row r="28" spans="1:16">
      <c r="A28" s="12"/>
      <c r="B28" s="25">
        <v>343.4</v>
      </c>
      <c r="C28" s="20" t="s">
        <v>35</v>
      </c>
      <c r="D28" s="46">
        <v>238975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238975</v>
      </c>
      <c r="O28" s="47">
        <f t="shared" si="1"/>
        <v>97.065393988627136</v>
      </c>
      <c r="P28" s="9"/>
    </row>
    <row r="29" spans="1:16">
      <c r="A29" s="12"/>
      <c r="B29" s="25">
        <v>347.4</v>
      </c>
      <c r="C29" s="20" t="s">
        <v>36</v>
      </c>
      <c r="D29" s="46">
        <v>0</v>
      </c>
      <c r="E29" s="46">
        <v>33667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33667</v>
      </c>
      <c r="O29" s="47">
        <f t="shared" si="1"/>
        <v>13.674654752233955</v>
      </c>
      <c r="P29" s="9"/>
    </row>
    <row r="30" spans="1:16" ht="15.75">
      <c r="A30" s="29" t="s">
        <v>31</v>
      </c>
      <c r="B30" s="30"/>
      <c r="C30" s="31"/>
      <c r="D30" s="32">
        <f t="shared" ref="D30:M30" si="7">SUM(D31:D31)</f>
        <v>23937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23937</v>
      </c>
      <c r="O30" s="45">
        <f t="shared" si="1"/>
        <v>9.7225832656376934</v>
      </c>
      <c r="P30" s="10"/>
    </row>
    <row r="31" spans="1:16">
      <c r="A31" s="13"/>
      <c r="B31" s="39">
        <v>351.5</v>
      </c>
      <c r="C31" s="21" t="s">
        <v>39</v>
      </c>
      <c r="D31" s="46">
        <v>23937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23937</v>
      </c>
      <c r="O31" s="47">
        <f t="shared" si="1"/>
        <v>9.7225832656376934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SUM(D33:D37)</f>
        <v>123923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123923</v>
      </c>
      <c r="O32" s="45">
        <f t="shared" si="1"/>
        <v>50.334281072298943</v>
      </c>
      <c r="P32" s="10"/>
    </row>
    <row r="33" spans="1:119">
      <c r="A33" s="12"/>
      <c r="B33" s="25">
        <v>361.1</v>
      </c>
      <c r="C33" s="20" t="s">
        <v>40</v>
      </c>
      <c r="D33" s="46">
        <v>7687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7687</v>
      </c>
      <c r="O33" s="47">
        <f t="shared" si="1"/>
        <v>3.1222583265637693</v>
      </c>
      <c r="P33" s="9"/>
    </row>
    <row r="34" spans="1:119">
      <c r="A34" s="12"/>
      <c r="B34" s="25">
        <v>362</v>
      </c>
      <c r="C34" s="20" t="s">
        <v>41</v>
      </c>
      <c r="D34" s="46">
        <v>64435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64435</v>
      </c>
      <c r="O34" s="47">
        <f t="shared" si="1"/>
        <v>26.171811535337124</v>
      </c>
      <c r="P34" s="9"/>
    </row>
    <row r="35" spans="1:119">
      <c r="A35" s="12"/>
      <c r="B35" s="25">
        <v>364</v>
      </c>
      <c r="C35" s="20" t="s">
        <v>59</v>
      </c>
      <c r="D35" s="46">
        <v>8425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8425</v>
      </c>
      <c r="O35" s="47">
        <f t="shared" si="1"/>
        <v>3.4220146222583265</v>
      </c>
      <c r="P35" s="9"/>
    </row>
    <row r="36" spans="1:119">
      <c r="A36" s="12"/>
      <c r="B36" s="25">
        <v>366</v>
      </c>
      <c r="C36" s="20" t="s">
        <v>42</v>
      </c>
      <c r="D36" s="46">
        <v>2076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2076</v>
      </c>
      <c r="O36" s="47">
        <f t="shared" si="1"/>
        <v>0.84321689683184398</v>
      </c>
      <c r="P36" s="9"/>
    </row>
    <row r="37" spans="1:119">
      <c r="A37" s="12"/>
      <c r="B37" s="25">
        <v>369.9</v>
      </c>
      <c r="C37" s="20" t="s">
        <v>43</v>
      </c>
      <c r="D37" s="46">
        <v>41300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41300</v>
      </c>
      <c r="O37" s="47">
        <f t="shared" si="1"/>
        <v>16.77497969130788</v>
      </c>
      <c r="P37" s="9"/>
    </row>
    <row r="38" spans="1:119" ht="15.75">
      <c r="A38" s="29" t="s">
        <v>32</v>
      </c>
      <c r="B38" s="30"/>
      <c r="C38" s="31"/>
      <c r="D38" s="32">
        <f t="shared" ref="D38:M38" si="9">SUM(D39:D39)</f>
        <v>0</v>
      </c>
      <c r="E38" s="32">
        <f t="shared" si="9"/>
        <v>254577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254577</v>
      </c>
      <c r="O38" s="45">
        <f t="shared" si="1"/>
        <v>103.40251827782291</v>
      </c>
      <c r="P38" s="9"/>
    </row>
    <row r="39" spans="1:119" ht="15.75" thickBot="1">
      <c r="A39" s="12"/>
      <c r="B39" s="25">
        <v>381</v>
      </c>
      <c r="C39" s="20" t="s">
        <v>44</v>
      </c>
      <c r="D39" s="46">
        <v>0</v>
      </c>
      <c r="E39" s="46">
        <v>254577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254577</v>
      </c>
      <c r="O39" s="47">
        <f t="shared" si="1"/>
        <v>103.40251827782291</v>
      </c>
      <c r="P39" s="9"/>
    </row>
    <row r="40" spans="1:119" ht="16.5" thickBot="1">
      <c r="A40" s="14" t="s">
        <v>37</v>
      </c>
      <c r="B40" s="23"/>
      <c r="C40" s="22"/>
      <c r="D40" s="15">
        <f t="shared" ref="D40:M40" si="10">SUM(D5,D13,D18,D26,D30,D32,D38)</f>
        <v>3381318</v>
      </c>
      <c r="E40" s="15">
        <f t="shared" si="10"/>
        <v>1065197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4446515</v>
      </c>
      <c r="O40" s="38">
        <f t="shared" si="1"/>
        <v>1806.0580828594639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60</v>
      </c>
      <c r="M42" s="118"/>
      <c r="N42" s="118"/>
      <c r="O42" s="43">
        <v>2462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thickBot="1">
      <c r="A44" s="120" t="s">
        <v>61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2353953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2353953</v>
      </c>
      <c r="O5" s="33">
        <f t="shared" ref="O5:O39" si="1">(N5/O$41)</f>
        <v>869.25886262924666</v>
      </c>
      <c r="P5" s="6"/>
    </row>
    <row r="6" spans="1:133">
      <c r="A6" s="12"/>
      <c r="B6" s="25">
        <v>311</v>
      </c>
      <c r="C6" s="20" t="s">
        <v>2</v>
      </c>
      <c r="D6" s="46">
        <v>1676783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1676783</v>
      </c>
      <c r="O6" s="47">
        <f t="shared" si="1"/>
        <v>619.19608567208275</v>
      </c>
      <c r="P6" s="9"/>
    </row>
    <row r="7" spans="1:133">
      <c r="A7" s="12"/>
      <c r="B7" s="25">
        <v>312.41000000000003</v>
      </c>
      <c r="C7" s="20" t="s">
        <v>10</v>
      </c>
      <c r="D7" s="46">
        <v>89210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89210</v>
      </c>
      <c r="O7" s="47">
        <f t="shared" si="1"/>
        <v>32.943131462333824</v>
      </c>
      <c r="P7" s="9"/>
    </row>
    <row r="8" spans="1:133">
      <c r="A8" s="12"/>
      <c r="B8" s="25">
        <v>314.10000000000002</v>
      </c>
      <c r="C8" s="20" t="s">
        <v>11</v>
      </c>
      <c r="D8" s="46">
        <v>243060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243060</v>
      </c>
      <c r="O8" s="47">
        <f t="shared" si="1"/>
        <v>89.756277695716392</v>
      </c>
      <c r="P8" s="9"/>
    </row>
    <row r="9" spans="1:133">
      <c r="A9" s="12"/>
      <c r="B9" s="25">
        <v>314.3</v>
      </c>
      <c r="C9" s="20" t="s">
        <v>12</v>
      </c>
      <c r="D9" s="46">
        <v>12423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12423</v>
      </c>
      <c r="O9" s="47">
        <f t="shared" si="1"/>
        <v>4.5875184638109303</v>
      </c>
      <c r="P9" s="9"/>
    </row>
    <row r="10" spans="1:133">
      <c r="A10" s="12"/>
      <c r="B10" s="25">
        <v>314.39999999999998</v>
      </c>
      <c r="C10" s="20" t="s">
        <v>13</v>
      </c>
      <c r="D10" s="46">
        <v>11128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11128</v>
      </c>
      <c r="O10" s="47">
        <f t="shared" si="1"/>
        <v>4.1093057607090104</v>
      </c>
      <c r="P10" s="9"/>
    </row>
    <row r="11" spans="1:133">
      <c r="A11" s="12"/>
      <c r="B11" s="25">
        <v>315</v>
      </c>
      <c r="C11" s="20" t="s">
        <v>14</v>
      </c>
      <c r="D11" s="46">
        <v>309613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309613</v>
      </c>
      <c r="O11" s="47">
        <f t="shared" si="1"/>
        <v>114.33271787296898</v>
      </c>
      <c r="P11" s="9"/>
    </row>
    <row r="12" spans="1:133">
      <c r="A12" s="12"/>
      <c r="B12" s="25">
        <v>316</v>
      </c>
      <c r="C12" s="20" t="s">
        <v>15</v>
      </c>
      <c r="D12" s="46">
        <v>11736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11736</v>
      </c>
      <c r="O12" s="47">
        <f t="shared" si="1"/>
        <v>4.3338257016248152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265618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265618</v>
      </c>
      <c r="O13" s="45">
        <f t="shared" si="1"/>
        <v>98.08641063515509</v>
      </c>
      <c r="P13" s="10"/>
    </row>
    <row r="14" spans="1:133">
      <c r="A14" s="12"/>
      <c r="B14" s="25">
        <v>322</v>
      </c>
      <c r="C14" s="20" t="s">
        <v>0</v>
      </c>
      <c r="D14" s="46">
        <v>2395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2395</v>
      </c>
      <c r="O14" s="47">
        <f t="shared" si="1"/>
        <v>0.88441654357459376</v>
      </c>
      <c r="P14" s="9"/>
    </row>
    <row r="15" spans="1:133">
      <c r="A15" s="12"/>
      <c r="B15" s="25">
        <v>323.10000000000002</v>
      </c>
      <c r="C15" s="20" t="s">
        <v>17</v>
      </c>
      <c r="D15" s="46">
        <v>243127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243127</v>
      </c>
      <c r="O15" s="47">
        <f t="shared" si="1"/>
        <v>89.781019202363368</v>
      </c>
      <c r="P15" s="9"/>
    </row>
    <row r="16" spans="1:133">
      <c r="A16" s="12"/>
      <c r="B16" s="25">
        <v>323.39999999999998</v>
      </c>
      <c r="C16" s="20" t="s">
        <v>18</v>
      </c>
      <c r="D16" s="46">
        <v>14081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14081</v>
      </c>
      <c r="O16" s="47">
        <f t="shared" si="1"/>
        <v>5.1997784342688327</v>
      </c>
      <c r="P16" s="9"/>
    </row>
    <row r="17" spans="1:16">
      <c r="A17" s="12"/>
      <c r="B17" s="25">
        <v>329</v>
      </c>
      <c r="C17" s="20" t="s">
        <v>19</v>
      </c>
      <c r="D17" s="46">
        <v>6015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6015</v>
      </c>
      <c r="O17" s="47">
        <f t="shared" si="1"/>
        <v>2.2211964549483012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SUM(D19:D24)</f>
        <v>452447</v>
      </c>
      <c r="E18" s="32">
        <f t="shared" si="5"/>
        <v>273288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725735</v>
      </c>
      <c r="O18" s="45">
        <f t="shared" si="1"/>
        <v>267.99667651403252</v>
      </c>
      <c r="P18" s="10"/>
    </row>
    <row r="19" spans="1:16">
      <c r="A19" s="12"/>
      <c r="B19" s="25">
        <v>331.39</v>
      </c>
      <c r="C19" s="20" t="s">
        <v>21</v>
      </c>
      <c r="D19" s="46">
        <v>0</v>
      </c>
      <c r="E19" s="46">
        <v>273288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273288</v>
      </c>
      <c r="O19" s="47">
        <f t="shared" si="1"/>
        <v>100.91875923190547</v>
      </c>
      <c r="P19" s="9"/>
    </row>
    <row r="20" spans="1:16">
      <c r="A20" s="12"/>
      <c r="B20" s="25">
        <v>335.12</v>
      </c>
      <c r="C20" s="20" t="s">
        <v>22</v>
      </c>
      <c r="D20" s="46">
        <v>75568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75568</v>
      </c>
      <c r="O20" s="47">
        <f t="shared" si="1"/>
        <v>27.905465288035451</v>
      </c>
      <c r="P20" s="9"/>
    </row>
    <row r="21" spans="1:16">
      <c r="A21" s="12"/>
      <c r="B21" s="25">
        <v>335.18</v>
      </c>
      <c r="C21" s="20" t="s">
        <v>23</v>
      </c>
      <c r="D21" s="46">
        <v>331252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331252</v>
      </c>
      <c r="O21" s="47">
        <f t="shared" si="1"/>
        <v>122.32348596750369</v>
      </c>
      <c r="P21" s="9"/>
    </row>
    <row r="22" spans="1:16">
      <c r="A22" s="12"/>
      <c r="B22" s="25">
        <v>335.19</v>
      </c>
      <c r="C22" s="20" t="s">
        <v>33</v>
      </c>
      <c r="D22" s="46">
        <v>2012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2012</v>
      </c>
      <c r="O22" s="47">
        <f t="shared" si="1"/>
        <v>0.7429837518463811</v>
      </c>
      <c r="P22" s="9"/>
    </row>
    <row r="23" spans="1:16">
      <c r="A23" s="12"/>
      <c r="B23" s="25">
        <v>337.2</v>
      </c>
      <c r="C23" s="20" t="s">
        <v>24</v>
      </c>
      <c r="D23" s="46">
        <v>38115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38115</v>
      </c>
      <c r="O23" s="47">
        <f t="shared" si="1"/>
        <v>14.074963072378139</v>
      </c>
      <c r="P23" s="9"/>
    </row>
    <row r="24" spans="1:16">
      <c r="A24" s="12"/>
      <c r="B24" s="25">
        <v>338</v>
      </c>
      <c r="C24" s="20" t="s">
        <v>25</v>
      </c>
      <c r="D24" s="46">
        <v>5500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5500</v>
      </c>
      <c r="O24" s="47">
        <f t="shared" si="1"/>
        <v>2.031019202363368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SUM(D26:D28)</f>
        <v>247255</v>
      </c>
      <c r="E25" s="32">
        <f t="shared" si="6"/>
        <v>36792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284047</v>
      </c>
      <c r="O25" s="45">
        <f t="shared" si="1"/>
        <v>104.89180206794683</v>
      </c>
      <c r="P25" s="10"/>
    </row>
    <row r="26" spans="1:16">
      <c r="A26" s="12"/>
      <c r="B26" s="25">
        <v>342.1</v>
      </c>
      <c r="C26" s="20" t="s">
        <v>34</v>
      </c>
      <c r="D26" s="46">
        <v>14828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14828</v>
      </c>
      <c r="O26" s="47">
        <f t="shared" si="1"/>
        <v>5.4756277695716395</v>
      </c>
      <c r="P26" s="9"/>
    </row>
    <row r="27" spans="1:16">
      <c r="A27" s="12"/>
      <c r="B27" s="25">
        <v>343.4</v>
      </c>
      <c r="C27" s="20" t="s">
        <v>35</v>
      </c>
      <c r="D27" s="46">
        <v>232427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232427</v>
      </c>
      <c r="O27" s="47">
        <f t="shared" si="1"/>
        <v>85.829763663220092</v>
      </c>
      <c r="P27" s="9"/>
    </row>
    <row r="28" spans="1:16">
      <c r="A28" s="12"/>
      <c r="B28" s="25">
        <v>347.4</v>
      </c>
      <c r="C28" s="20" t="s">
        <v>36</v>
      </c>
      <c r="D28" s="46">
        <v>0</v>
      </c>
      <c r="E28" s="46">
        <v>36792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36792</v>
      </c>
      <c r="O28" s="47">
        <f t="shared" si="1"/>
        <v>13.586410635155096</v>
      </c>
      <c r="P28" s="9"/>
    </row>
    <row r="29" spans="1:16" ht="15.75">
      <c r="A29" s="29" t="s">
        <v>31</v>
      </c>
      <c r="B29" s="30"/>
      <c r="C29" s="31"/>
      <c r="D29" s="32">
        <f t="shared" ref="D29:M29" si="7">SUM(D30:D30)</f>
        <v>25930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25930</v>
      </c>
      <c r="O29" s="45">
        <f t="shared" si="1"/>
        <v>9.575332348596751</v>
      </c>
      <c r="P29" s="10"/>
    </row>
    <row r="30" spans="1:16">
      <c r="A30" s="13"/>
      <c r="B30" s="39">
        <v>351.5</v>
      </c>
      <c r="C30" s="21" t="s">
        <v>39</v>
      </c>
      <c r="D30" s="46">
        <v>25930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25930</v>
      </c>
      <c r="O30" s="47">
        <f t="shared" si="1"/>
        <v>9.575332348596751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SUM(D32:D35)</f>
        <v>149360</v>
      </c>
      <c r="E31" s="32">
        <f t="shared" si="8"/>
        <v>597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149957</v>
      </c>
      <c r="O31" s="45">
        <f t="shared" si="1"/>
        <v>55.375553914327917</v>
      </c>
      <c r="P31" s="10"/>
    </row>
    <row r="32" spans="1:16">
      <c r="A32" s="12"/>
      <c r="B32" s="25">
        <v>361.1</v>
      </c>
      <c r="C32" s="20" t="s">
        <v>40</v>
      </c>
      <c r="D32" s="46">
        <v>8028</v>
      </c>
      <c r="E32" s="46">
        <v>597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8625</v>
      </c>
      <c r="O32" s="47">
        <f t="shared" si="1"/>
        <v>3.1850073855243721</v>
      </c>
      <c r="P32" s="9"/>
    </row>
    <row r="33" spans="1:119">
      <c r="A33" s="12"/>
      <c r="B33" s="25">
        <v>362</v>
      </c>
      <c r="C33" s="20" t="s">
        <v>41</v>
      </c>
      <c r="D33" s="46">
        <v>50872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50872</v>
      </c>
      <c r="O33" s="47">
        <f t="shared" si="1"/>
        <v>18.785819793205317</v>
      </c>
      <c r="P33" s="9"/>
    </row>
    <row r="34" spans="1:119">
      <c r="A34" s="12"/>
      <c r="B34" s="25">
        <v>366</v>
      </c>
      <c r="C34" s="20" t="s">
        <v>42</v>
      </c>
      <c r="D34" s="46">
        <v>3482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3482</v>
      </c>
      <c r="O34" s="47">
        <f t="shared" si="1"/>
        <v>1.2858197932053175</v>
      </c>
      <c r="P34" s="9"/>
    </row>
    <row r="35" spans="1:119">
      <c r="A35" s="12"/>
      <c r="B35" s="25">
        <v>369.9</v>
      </c>
      <c r="C35" s="20" t="s">
        <v>43</v>
      </c>
      <c r="D35" s="46">
        <v>86978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86978</v>
      </c>
      <c r="O35" s="47">
        <f t="shared" si="1"/>
        <v>32.118906942392911</v>
      </c>
      <c r="P35" s="9"/>
    </row>
    <row r="36" spans="1:119" ht="15.75">
      <c r="A36" s="29" t="s">
        <v>32</v>
      </c>
      <c r="B36" s="30"/>
      <c r="C36" s="31"/>
      <c r="D36" s="32">
        <f t="shared" ref="D36:M36" si="9">SUM(D37:D38)</f>
        <v>41119</v>
      </c>
      <c r="E36" s="32">
        <f t="shared" si="9"/>
        <v>514445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555564</v>
      </c>
      <c r="O36" s="45">
        <f t="shared" si="1"/>
        <v>205.15657311669128</v>
      </c>
      <c r="P36" s="9"/>
    </row>
    <row r="37" spans="1:119">
      <c r="A37" s="12"/>
      <c r="B37" s="25">
        <v>381</v>
      </c>
      <c r="C37" s="20" t="s">
        <v>44</v>
      </c>
      <c r="D37" s="46">
        <v>0</v>
      </c>
      <c r="E37" s="46">
        <v>514445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514445</v>
      </c>
      <c r="O37" s="47">
        <f t="shared" si="1"/>
        <v>189.97230428360413</v>
      </c>
      <c r="P37" s="9"/>
    </row>
    <row r="38" spans="1:119" ht="15.75" thickBot="1">
      <c r="A38" s="12"/>
      <c r="B38" s="25">
        <v>383</v>
      </c>
      <c r="C38" s="20" t="s">
        <v>45</v>
      </c>
      <c r="D38" s="46">
        <v>41119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41119</v>
      </c>
      <c r="O38" s="47">
        <f t="shared" si="1"/>
        <v>15.184268833087149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SUM(D5,D13,D18,D25,D29,D31,D36)</f>
        <v>3535682</v>
      </c>
      <c r="E39" s="15">
        <f t="shared" si="10"/>
        <v>825122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0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4360804</v>
      </c>
      <c r="O39" s="38">
        <f t="shared" si="1"/>
        <v>1610.3412112259971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52</v>
      </c>
      <c r="M41" s="118"/>
      <c r="N41" s="118"/>
      <c r="O41" s="43">
        <v>2708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thickBot="1">
      <c r="A43" s="120" t="s">
        <v>61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2189668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2189668</v>
      </c>
      <c r="O5" s="33">
        <f t="shared" ref="O5:O39" si="1">(N5/O$41)</f>
        <v>817.65048543689318</v>
      </c>
      <c r="P5" s="6"/>
    </row>
    <row r="6" spans="1:133">
      <c r="A6" s="12"/>
      <c r="B6" s="25">
        <v>311</v>
      </c>
      <c r="C6" s="20" t="s">
        <v>2</v>
      </c>
      <c r="D6" s="46">
        <v>1582938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1582938</v>
      </c>
      <c r="O6" s="47">
        <f t="shared" si="1"/>
        <v>591.0896191187453</v>
      </c>
      <c r="P6" s="9"/>
    </row>
    <row r="7" spans="1:133">
      <c r="A7" s="12"/>
      <c r="B7" s="25">
        <v>312.41000000000003</v>
      </c>
      <c r="C7" s="20" t="s">
        <v>10</v>
      </c>
      <c r="D7" s="46">
        <v>94186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94186</v>
      </c>
      <c r="O7" s="47">
        <f t="shared" si="1"/>
        <v>35.170276325616129</v>
      </c>
      <c r="P7" s="9"/>
    </row>
    <row r="8" spans="1:133">
      <c r="A8" s="12"/>
      <c r="B8" s="25">
        <v>314.10000000000002</v>
      </c>
      <c r="C8" s="20" t="s">
        <v>11</v>
      </c>
      <c r="D8" s="46">
        <v>225128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225128</v>
      </c>
      <c r="O8" s="47">
        <f t="shared" si="1"/>
        <v>84.065720687079917</v>
      </c>
      <c r="P8" s="9"/>
    </row>
    <row r="9" spans="1:133">
      <c r="A9" s="12"/>
      <c r="B9" s="25">
        <v>314.3</v>
      </c>
      <c r="C9" s="20" t="s">
        <v>12</v>
      </c>
      <c r="D9" s="46">
        <v>20131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20131</v>
      </c>
      <c r="O9" s="47">
        <f t="shared" si="1"/>
        <v>7.5171769977595222</v>
      </c>
      <c r="P9" s="9"/>
    </row>
    <row r="10" spans="1:133">
      <c r="A10" s="12"/>
      <c r="B10" s="25">
        <v>314.39999999999998</v>
      </c>
      <c r="C10" s="20" t="s">
        <v>13</v>
      </c>
      <c r="D10" s="46">
        <v>9806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9806</v>
      </c>
      <c r="O10" s="47">
        <f t="shared" si="1"/>
        <v>3.6616878267363706</v>
      </c>
      <c r="P10" s="9"/>
    </row>
    <row r="11" spans="1:133">
      <c r="A11" s="12"/>
      <c r="B11" s="25">
        <v>315</v>
      </c>
      <c r="C11" s="20" t="s">
        <v>14</v>
      </c>
      <c r="D11" s="46">
        <v>246061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246061</v>
      </c>
      <c r="O11" s="47">
        <f t="shared" si="1"/>
        <v>91.882374906646746</v>
      </c>
      <c r="P11" s="9"/>
    </row>
    <row r="12" spans="1:133">
      <c r="A12" s="12"/>
      <c r="B12" s="25">
        <v>316</v>
      </c>
      <c r="C12" s="20" t="s">
        <v>15</v>
      </c>
      <c r="D12" s="46">
        <v>11418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11418</v>
      </c>
      <c r="O12" s="47">
        <f t="shared" si="1"/>
        <v>4.2636295743091859</v>
      </c>
      <c r="P12" s="9"/>
    </row>
    <row r="13" spans="1:133" ht="15.75">
      <c r="A13" s="29" t="s">
        <v>76</v>
      </c>
      <c r="B13" s="30"/>
      <c r="C13" s="31"/>
      <c r="D13" s="32">
        <f t="shared" ref="D13:M13" si="3">SUM(D14:D17)</f>
        <v>234682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234682</v>
      </c>
      <c r="O13" s="45">
        <f t="shared" si="1"/>
        <v>87.633308439133685</v>
      </c>
      <c r="P13" s="10"/>
    </row>
    <row r="14" spans="1:133">
      <c r="A14" s="12"/>
      <c r="B14" s="25">
        <v>322</v>
      </c>
      <c r="C14" s="20" t="s">
        <v>0</v>
      </c>
      <c r="D14" s="46">
        <v>2630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2630</v>
      </c>
      <c r="O14" s="47">
        <f t="shared" si="1"/>
        <v>0.98207617625093357</v>
      </c>
      <c r="P14" s="9"/>
    </row>
    <row r="15" spans="1:133">
      <c r="A15" s="12"/>
      <c r="B15" s="25">
        <v>323.10000000000002</v>
      </c>
      <c r="C15" s="20" t="s">
        <v>17</v>
      </c>
      <c r="D15" s="46">
        <v>212929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212929</v>
      </c>
      <c r="O15" s="47">
        <f t="shared" si="1"/>
        <v>79.510455563853625</v>
      </c>
      <c r="P15" s="9"/>
    </row>
    <row r="16" spans="1:133">
      <c r="A16" s="12"/>
      <c r="B16" s="25">
        <v>323.39999999999998</v>
      </c>
      <c r="C16" s="20" t="s">
        <v>18</v>
      </c>
      <c r="D16" s="46">
        <v>11718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11718</v>
      </c>
      <c r="O16" s="47">
        <f t="shared" si="1"/>
        <v>4.3756534727408516</v>
      </c>
      <c r="P16" s="9"/>
    </row>
    <row r="17" spans="1:16">
      <c r="A17" s="12"/>
      <c r="B17" s="25">
        <v>329</v>
      </c>
      <c r="C17" s="20" t="s">
        <v>77</v>
      </c>
      <c r="D17" s="46">
        <v>7405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7405</v>
      </c>
      <c r="O17" s="47">
        <f t="shared" si="1"/>
        <v>2.7651232262882748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SUM(D19:D24)</f>
        <v>477978</v>
      </c>
      <c r="E18" s="32">
        <f t="shared" si="5"/>
        <v>475794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953772</v>
      </c>
      <c r="O18" s="45">
        <f t="shared" si="1"/>
        <v>356.15085884988798</v>
      </c>
      <c r="P18" s="10"/>
    </row>
    <row r="19" spans="1:16">
      <c r="A19" s="12"/>
      <c r="B19" s="25">
        <v>334.2</v>
      </c>
      <c r="C19" s="20" t="s">
        <v>57</v>
      </c>
      <c r="D19" s="46">
        <v>21099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21099</v>
      </c>
      <c r="O19" s="47">
        <f t="shared" si="1"/>
        <v>7.8786407766990294</v>
      </c>
      <c r="P19" s="9"/>
    </row>
    <row r="20" spans="1:16">
      <c r="A20" s="12"/>
      <c r="B20" s="25">
        <v>335.12</v>
      </c>
      <c r="C20" s="20" t="s">
        <v>22</v>
      </c>
      <c r="D20" s="46">
        <v>82097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82097</v>
      </c>
      <c r="O20" s="47">
        <f t="shared" si="1"/>
        <v>30.656086631814787</v>
      </c>
      <c r="P20" s="9"/>
    </row>
    <row r="21" spans="1:16">
      <c r="A21" s="12"/>
      <c r="B21" s="25">
        <v>335.18</v>
      </c>
      <c r="C21" s="20" t="s">
        <v>23</v>
      </c>
      <c r="D21" s="46">
        <v>358170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358170</v>
      </c>
      <c r="O21" s="47">
        <f t="shared" si="1"/>
        <v>133.74533233756534</v>
      </c>
      <c r="P21" s="9"/>
    </row>
    <row r="22" spans="1:16">
      <c r="A22" s="12"/>
      <c r="B22" s="25">
        <v>335.19</v>
      </c>
      <c r="C22" s="20" t="s">
        <v>33</v>
      </c>
      <c r="D22" s="46">
        <v>11112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11112</v>
      </c>
      <c r="O22" s="47">
        <f t="shared" si="1"/>
        <v>4.149365197908887</v>
      </c>
      <c r="P22" s="9"/>
    </row>
    <row r="23" spans="1:16">
      <c r="A23" s="12"/>
      <c r="B23" s="25">
        <v>335.39</v>
      </c>
      <c r="C23" s="20" t="s">
        <v>71</v>
      </c>
      <c r="D23" s="46">
        <v>0</v>
      </c>
      <c r="E23" s="46">
        <v>475794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475794</v>
      </c>
      <c r="O23" s="47">
        <f t="shared" si="1"/>
        <v>177.66766243465273</v>
      </c>
      <c r="P23" s="9"/>
    </row>
    <row r="24" spans="1:16">
      <c r="A24" s="12"/>
      <c r="B24" s="25">
        <v>338</v>
      </c>
      <c r="C24" s="20" t="s">
        <v>25</v>
      </c>
      <c r="D24" s="46">
        <v>5500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5500</v>
      </c>
      <c r="O24" s="47">
        <f t="shared" si="1"/>
        <v>2.0537714712471993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SUM(D26:D28)</f>
        <v>210146</v>
      </c>
      <c r="E25" s="32">
        <f t="shared" si="6"/>
        <v>37767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247913</v>
      </c>
      <c r="O25" s="45">
        <f t="shared" si="1"/>
        <v>92.573935772964902</v>
      </c>
      <c r="P25" s="10"/>
    </row>
    <row r="26" spans="1:16">
      <c r="A26" s="12"/>
      <c r="B26" s="25">
        <v>342.1</v>
      </c>
      <c r="C26" s="20" t="s">
        <v>34</v>
      </c>
      <c r="D26" s="46">
        <v>8928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8928</v>
      </c>
      <c r="O26" s="47">
        <f t="shared" si="1"/>
        <v>3.3338312173263631</v>
      </c>
      <c r="P26" s="9"/>
    </row>
    <row r="27" spans="1:16">
      <c r="A27" s="12"/>
      <c r="B27" s="25">
        <v>343.4</v>
      </c>
      <c r="C27" s="20" t="s">
        <v>35</v>
      </c>
      <c r="D27" s="46">
        <v>201218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201218</v>
      </c>
      <c r="O27" s="47">
        <f t="shared" si="1"/>
        <v>75.137415982076178</v>
      </c>
      <c r="P27" s="9"/>
    </row>
    <row r="28" spans="1:16">
      <c r="A28" s="12"/>
      <c r="B28" s="25">
        <v>347.4</v>
      </c>
      <c r="C28" s="20" t="s">
        <v>36</v>
      </c>
      <c r="D28" s="46">
        <v>0</v>
      </c>
      <c r="E28" s="46">
        <v>37767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37767</v>
      </c>
      <c r="O28" s="47">
        <f t="shared" si="1"/>
        <v>14.102688573562361</v>
      </c>
      <c r="P28" s="9"/>
    </row>
    <row r="29" spans="1:16" ht="15.75">
      <c r="A29" s="29" t="s">
        <v>31</v>
      </c>
      <c r="B29" s="30"/>
      <c r="C29" s="31"/>
      <c r="D29" s="32">
        <f t="shared" ref="D29:M29" si="7">SUM(D30:D30)</f>
        <v>36527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36527</v>
      </c>
      <c r="O29" s="45">
        <f t="shared" si="1"/>
        <v>13.63965646004481</v>
      </c>
      <c r="P29" s="10"/>
    </row>
    <row r="30" spans="1:16">
      <c r="A30" s="13"/>
      <c r="B30" s="39">
        <v>351.5</v>
      </c>
      <c r="C30" s="21" t="s">
        <v>39</v>
      </c>
      <c r="D30" s="46">
        <v>36527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36527</v>
      </c>
      <c r="O30" s="47">
        <f t="shared" si="1"/>
        <v>13.63965646004481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SUM(D32:D35)</f>
        <v>121028</v>
      </c>
      <c r="E31" s="32">
        <f t="shared" si="8"/>
        <v>7401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128429</v>
      </c>
      <c r="O31" s="45">
        <f t="shared" si="1"/>
        <v>47.957057505601192</v>
      </c>
      <c r="P31" s="10"/>
    </row>
    <row r="32" spans="1:16">
      <c r="A32" s="12"/>
      <c r="B32" s="25">
        <v>361.1</v>
      </c>
      <c r="C32" s="20" t="s">
        <v>40</v>
      </c>
      <c r="D32" s="46">
        <v>40022</v>
      </c>
      <c r="E32" s="46">
        <v>4741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44763</v>
      </c>
      <c r="O32" s="47">
        <f t="shared" si="1"/>
        <v>16.715085884988799</v>
      </c>
      <c r="P32" s="9"/>
    </row>
    <row r="33" spans="1:119">
      <c r="A33" s="12"/>
      <c r="B33" s="25">
        <v>362</v>
      </c>
      <c r="C33" s="20" t="s">
        <v>41</v>
      </c>
      <c r="D33" s="46">
        <v>61479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61479</v>
      </c>
      <c r="O33" s="47">
        <f t="shared" si="1"/>
        <v>22.957057505601195</v>
      </c>
      <c r="P33" s="9"/>
    </row>
    <row r="34" spans="1:119">
      <c r="A34" s="12"/>
      <c r="B34" s="25">
        <v>366</v>
      </c>
      <c r="C34" s="20" t="s">
        <v>42</v>
      </c>
      <c r="D34" s="46">
        <v>4685</v>
      </c>
      <c r="E34" s="46">
        <v>2660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7345</v>
      </c>
      <c r="O34" s="47">
        <f t="shared" si="1"/>
        <v>2.7427184466019416</v>
      </c>
      <c r="P34" s="9"/>
    </row>
    <row r="35" spans="1:119">
      <c r="A35" s="12"/>
      <c r="B35" s="25">
        <v>369.9</v>
      </c>
      <c r="C35" s="20" t="s">
        <v>43</v>
      </c>
      <c r="D35" s="46">
        <v>14842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14842</v>
      </c>
      <c r="O35" s="47">
        <f t="shared" si="1"/>
        <v>5.5421956684092608</v>
      </c>
      <c r="P35" s="9"/>
    </row>
    <row r="36" spans="1:119" ht="15.75">
      <c r="A36" s="29" t="s">
        <v>32</v>
      </c>
      <c r="B36" s="30"/>
      <c r="C36" s="31"/>
      <c r="D36" s="32">
        <f t="shared" ref="D36:M36" si="9">SUM(D37:D38)</f>
        <v>21990</v>
      </c>
      <c r="E36" s="32">
        <f t="shared" si="9"/>
        <v>490641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512631</v>
      </c>
      <c r="O36" s="45">
        <f t="shared" si="1"/>
        <v>191.42307692307693</v>
      </c>
      <c r="P36" s="9"/>
    </row>
    <row r="37" spans="1:119">
      <c r="A37" s="12"/>
      <c r="B37" s="25">
        <v>381</v>
      </c>
      <c r="C37" s="20" t="s">
        <v>44</v>
      </c>
      <c r="D37" s="46">
        <v>0</v>
      </c>
      <c r="E37" s="46">
        <v>490641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490641</v>
      </c>
      <c r="O37" s="47">
        <f t="shared" si="1"/>
        <v>183.21172516803585</v>
      </c>
      <c r="P37" s="9"/>
    </row>
    <row r="38" spans="1:119" ht="15.75" thickBot="1">
      <c r="A38" s="12"/>
      <c r="B38" s="25">
        <v>383</v>
      </c>
      <c r="C38" s="20" t="s">
        <v>45</v>
      </c>
      <c r="D38" s="46">
        <v>21990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21990</v>
      </c>
      <c r="O38" s="47">
        <f t="shared" si="1"/>
        <v>8.2113517550410755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SUM(D5,D13,D18,D25,D29,D31,D36)</f>
        <v>3292019</v>
      </c>
      <c r="E39" s="15">
        <f t="shared" si="10"/>
        <v>1011603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0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4303622</v>
      </c>
      <c r="O39" s="38">
        <f t="shared" si="1"/>
        <v>1607.0283793876026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78</v>
      </c>
      <c r="M41" s="118"/>
      <c r="N41" s="118"/>
      <c r="O41" s="43">
        <v>2678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61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6"/>
      <c r="O3" s="37"/>
      <c r="P3" s="131" t="s">
        <v>117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118</v>
      </c>
      <c r="N4" s="35" t="s">
        <v>9</v>
      </c>
      <c r="O4" s="35" t="s">
        <v>119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120</v>
      </c>
      <c r="B5" s="26"/>
      <c r="C5" s="26"/>
      <c r="D5" s="27">
        <f t="shared" ref="D5:N5" si="0">SUM(D6:D12)</f>
        <v>3866848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3866848</v>
      </c>
      <c r="P5" s="33">
        <f t="shared" ref="P5:P44" si="1">(O5/P$46)</f>
        <v>1272.8268597761685</v>
      </c>
      <c r="Q5" s="6"/>
    </row>
    <row r="6" spans="1:134">
      <c r="A6" s="12"/>
      <c r="B6" s="25">
        <v>311</v>
      </c>
      <c r="C6" s="20" t="s">
        <v>2</v>
      </c>
      <c r="D6" s="46">
        <v>2943000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2943000</v>
      </c>
      <c r="P6" s="47">
        <f t="shared" si="1"/>
        <v>968.72942725477287</v>
      </c>
      <c r="Q6" s="9"/>
    </row>
    <row r="7" spans="1:134">
      <c r="A7" s="12"/>
      <c r="B7" s="25">
        <v>312.41000000000003</v>
      </c>
      <c r="C7" s="20" t="s">
        <v>121</v>
      </c>
      <c r="D7" s="46">
        <v>95279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95279</v>
      </c>
      <c r="P7" s="47">
        <f t="shared" si="1"/>
        <v>31.362409479921002</v>
      </c>
      <c r="Q7" s="9"/>
    </row>
    <row r="8" spans="1:134">
      <c r="A8" s="12"/>
      <c r="B8" s="25">
        <v>314.10000000000002</v>
      </c>
      <c r="C8" s="20" t="s">
        <v>11</v>
      </c>
      <c r="D8" s="46">
        <v>376742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376742</v>
      </c>
      <c r="P8" s="47">
        <f t="shared" si="1"/>
        <v>124.00987491770901</v>
      </c>
      <c r="Q8" s="9"/>
    </row>
    <row r="9" spans="1:134">
      <c r="A9" s="12"/>
      <c r="B9" s="25">
        <v>314.3</v>
      </c>
      <c r="C9" s="20" t="s">
        <v>12</v>
      </c>
      <c r="D9" s="46">
        <v>33086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33086</v>
      </c>
      <c r="P9" s="47">
        <f t="shared" si="1"/>
        <v>10.890717577353522</v>
      </c>
      <c r="Q9" s="9"/>
    </row>
    <row r="10" spans="1:134">
      <c r="A10" s="12"/>
      <c r="B10" s="25">
        <v>314.39999999999998</v>
      </c>
      <c r="C10" s="20" t="s">
        <v>13</v>
      </c>
      <c r="D10" s="46">
        <v>30027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30027</v>
      </c>
      <c r="P10" s="47">
        <f t="shared" si="1"/>
        <v>9.8838051349572087</v>
      </c>
      <c r="Q10" s="9"/>
    </row>
    <row r="11" spans="1:134">
      <c r="A11" s="12"/>
      <c r="B11" s="25">
        <v>315.10000000000002</v>
      </c>
      <c r="C11" s="20" t="s">
        <v>122</v>
      </c>
      <c r="D11" s="46">
        <v>378883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378883</v>
      </c>
      <c r="P11" s="47">
        <f t="shared" si="1"/>
        <v>124.71461487820935</v>
      </c>
      <c r="Q11" s="9"/>
    </row>
    <row r="12" spans="1:134">
      <c r="A12" s="12"/>
      <c r="B12" s="25">
        <v>316</v>
      </c>
      <c r="C12" s="20" t="s">
        <v>81</v>
      </c>
      <c r="D12" s="46">
        <v>9831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9831</v>
      </c>
      <c r="P12" s="47">
        <f t="shared" si="1"/>
        <v>3.2360105332455564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SUM(D14:D18)</f>
        <v>1302598</v>
      </c>
      <c r="E13" s="32">
        <f t="shared" si="3"/>
        <v>344502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19" si="4">SUM(D13:N13)</f>
        <v>1647100</v>
      </c>
      <c r="P13" s="45">
        <f t="shared" si="1"/>
        <v>542.16589861751152</v>
      </c>
      <c r="Q13" s="10"/>
    </row>
    <row r="14" spans="1:134">
      <c r="A14" s="12"/>
      <c r="B14" s="25">
        <v>322</v>
      </c>
      <c r="C14" s="20" t="s">
        <v>123</v>
      </c>
      <c r="D14" s="46">
        <v>233348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233348</v>
      </c>
      <c r="P14" s="47">
        <f t="shared" si="1"/>
        <v>76.809743252139569</v>
      </c>
      <c r="Q14" s="9"/>
    </row>
    <row r="15" spans="1:134">
      <c r="A15" s="12"/>
      <c r="B15" s="25">
        <v>322.89999999999998</v>
      </c>
      <c r="C15" s="20" t="s">
        <v>124</v>
      </c>
      <c r="D15" s="46">
        <v>12711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12711</v>
      </c>
      <c r="P15" s="47">
        <f t="shared" si="1"/>
        <v>4.1840026333113887</v>
      </c>
      <c r="Q15" s="9"/>
    </row>
    <row r="16" spans="1:134">
      <c r="A16" s="12"/>
      <c r="B16" s="25">
        <v>323.10000000000002</v>
      </c>
      <c r="C16" s="20" t="s">
        <v>17</v>
      </c>
      <c r="D16" s="46">
        <v>313053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313053</v>
      </c>
      <c r="P16" s="47">
        <f t="shared" si="1"/>
        <v>103.04575378538512</v>
      </c>
      <c r="Q16" s="9"/>
    </row>
    <row r="17" spans="1:17">
      <c r="A17" s="12"/>
      <c r="B17" s="25">
        <v>323.39999999999998</v>
      </c>
      <c r="C17" s="20" t="s">
        <v>18</v>
      </c>
      <c r="D17" s="46">
        <v>19190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19190</v>
      </c>
      <c r="P17" s="47">
        <f t="shared" si="1"/>
        <v>6.3166556945358785</v>
      </c>
      <c r="Q17" s="9"/>
    </row>
    <row r="18" spans="1:17">
      <c r="A18" s="12"/>
      <c r="B18" s="25">
        <v>325.2</v>
      </c>
      <c r="C18" s="20" t="s">
        <v>82</v>
      </c>
      <c r="D18" s="46">
        <v>724296</v>
      </c>
      <c r="E18" s="46">
        <v>344502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1068798</v>
      </c>
      <c r="P18" s="47">
        <f t="shared" si="1"/>
        <v>351.80974325213958</v>
      </c>
      <c r="Q18" s="9"/>
    </row>
    <row r="19" spans="1:17" ht="15.75">
      <c r="A19" s="29" t="s">
        <v>125</v>
      </c>
      <c r="B19" s="30"/>
      <c r="C19" s="31"/>
      <c r="D19" s="32">
        <f t="shared" ref="D19:N19" si="5">SUM(D20:D29)</f>
        <v>985851</v>
      </c>
      <c r="E19" s="32">
        <f t="shared" si="5"/>
        <v>4742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990593</v>
      </c>
      <c r="P19" s="45">
        <f t="shared" si="1"/>
        <v>326.06747860434496</v>
      </c>
      <c r="Q19" s="10"/>
    </row>
    <row r="20" spans="1:17">
      <c r="A20" s="12"/>
      <c r="B20" s="25">
        <v>331.51</v>
      </c>
      <c r="C20" s="20" t="s">
        <v>130</v>
      </c>
      <c r="D20" s="46">
        <v>166215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8" si="6">SUM(D20:N20)</f>
        <v>166215</v>
      </c>
      <c r="P20" s="47">
        <f t="shared" si="1"/>
        <v>54.711981566820278</v>
      </c>
      <c r="Q20" s="9"/>
    </row>
    <row r="21" spans="1:17">
      <c r="A21" s="12"/>
      <c r="B21" s="25">
        <v>332</v>
      </c>
      <c r="C21" s="20" t="s">
        <v>113</v>
      </c>
      <c r="D21" s="46">
        <v>12535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12535</v>
      </c>
      <c r="P21" s="47">
        <f t="shared" si="1"/>
        <v>4.1260697827518102</v>
      </c>
      <c r="Q21" s="9"/>
    </row>
    <row r="22" spans="1:17">
      <c r="A22" s="12"/>
      <c r="B22" s="25">
        <v>334.36</v>
      </c>
      <c r="C22" s="20" t="s">
        <v>131</v>
      </c>
      <c r="D22" s="46">
        <v>0</v>
      </c>
      <c r="E22" s="46">
        <v>4742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4742</v>
      </c>
      <c r="P22" s="47">
        <f t="shared" si="1"/>
        <v>1.5608953258722844</v>
      </c>
      <c r="Q22" s="9"/>
    </row>
    <row r="23" spans="1:17">
      <c r="A23" s="12"/>
      <c r="B23" s="25">
        <v>334.39</v>
      </c>
      <c r="C23" s="20" t="s">
        <v>64</v>
      </c>
      <c r="D23" s="46">
        <v>29916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29916</v>
      </c>
      <c r="P23" s="47">
        <f t="shared" si="1"/>
        <v>9.8472679394338378</v>
      </c>
      <c r="Q23" s="9"/>
    </row>
    <row r="24" spans="1:17">
      <c r="A24" s="12"/>
      <c r="B24" s="25">
        <v>335.125</v>
      </c>
      <c r="C24" s="20" t="s">
        <v>126</v>
      </c>
      <c r="D24" s="46">
        <v>148656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148656</v>
      </c>
      <c r="P24" s="47">
        <f t="shared" si="1"/>
        <v>48.932192231731399</v>
      </c>
      <c r="Q24" s="9"/>
    </row>
    <row r="25" spans="1:17">
      <c r="A25" s="12"/>
      <c r="B25" s="25">
        <v>335.14</v>
      </c>
      <c r="C25" s="20" t="s">
        <v>90</v>
      </c>
      <c r="D25" s="46">
        <v>308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308</v>
      </c>
      <c r="P25" s="47">
        <f t="shared" si="1"/>
        <v>0.10138248847926268</v>
      </c>
      <c r="Q25" s="9"/>
    </row>
    <row r="26" spans="1:17">
      <c r="A26" s="12"/>
      <c r="B26" s="25">
        <v>335.15</v>
      </c>
      <c r="C26" s="20" t="s">
        <v>91</v>
      </c>
      <c r="D26" s="46">
        <v>269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269</v>
      </c>
      <c r="P26" s="47">
        <f t="shared" si="1"/>
        <v>8.8545095457537859E-2</v>
      </c>
      <c r="Q26" s="9"/>
    </row>
    <row r="27" spans="1:17">
      <c r="A27" s="12"/>
      <c r="B27" s="25">
        <v>335.18</v>
      </c>
      <c r="C27" s="20" t="s">
        <v>127</v>
      </c>
      <c r="D27" s="46">
        <v>561189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561189</v>
      </c>
      <c r="P27" s="47">
        <f t="shared" si="1"/>
        <v>184.72317314022382</v>
      </c>
      <c r="Q27" s="9"/>
    </row>
    <row r="28" spans="1:17">
      <c r="A28" s="12"/>
      <c r="B28" s="25">
        <v>335.19</v>
      </c>
      <c r="C28" s="20" t="s">
        <v>85</v>
      </c>
      <c r="D28" s="46">
        <v>3142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3142</v>
      </c>
      <c r="P28" s="47">
        <f t="shared" si="1"/>
        <v>1.0342330480579329</v>
      </c>
      <c r="Q28" s="9"/>
    </row>
    <row r="29" spans="1:17">
      <c r="A29" s="12"/>
      <c r="B29" s="25">
        <v>338</v>
      </c>
      <c r="C29" s="20" t="s">
        <v>25</v>
      </c>
      <c r="D29" s="46">
        <v>63621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44" si="7">SUM(D29:N29)</f>
        <v>63621</v>
      </c>
      <c r="P29" s="47">
        <f t="shared" si="1"/>
        <v>20.941737985516788</v>
      </c>
      <c r="Q29" s="9"/>
    </row>
    <row r="30" spans="1:17" ht="15.75">
      <c r="A30" s="29" t="s">
        <v>30</v>
      </c>
      <c r="B30" s="30"/>
      <c r="C30" s="31"/>
      <c r="D30" s="32">
        <f t="shared" ref="D30:N30" si="8">SUM(D31:D33)</f>
        <v>394609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 t="shared" si="7"/>
        <v>394609</v>
      </c>
      <c r="P30" s="45">
        <f t="shared" si="1"/>
        <v>129.89104674127717</v>
      </c>
      <c r="Q30" s="10"/>
    </row>
    <row r="31" spans="1:17">
      <c r="A31" s="12"/>
      <c r="B31" s="25">
        <v>342.1</v>
      </c>
      <c r="C31" s="20" t="s">
        <v>34</v>
      </c>
      <c r="D31" s="46">
        <v>42632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42632</v>
      </c>
      <c r="P31" s="47">
        <f t="shared" si="1"/>
        <v>14.032916392363397</v>
      </c>
      <c r="Q31" s="9"/>
    </row>
    <row r="32" spans="1:17">
      <c r="A32" s="12"/>
      <c r="B32" s="25">
        <v>343.4</v>
      </c>
      <c r="C32" s="20" t="s">
        <v>35</v>
      </c>
      <c r="D32" s="46">
        <v>325829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325829</v>
      </c>
      <c r="P32" s="47">
        <f t="shared" si="1"/>
        <v>107.25115207373273</v>
      </c>
      <c r="Q32" s="9"/>
    </row>
    <row r="33" spans="1:120">
      <c r="A33" s="12"/>
      <c r="B33" s="25">
        <v>347.2</v>
      </c>
      <c r="C33" s="20" t="s">
        <v>72</v>
      </c>
      <c r="D33" s="46">
        <v>26148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26148</v>
      </c>
      <c r="P33" s="47">
        <f t="shared" si="1"/>
        <v>8.6069782751810404</v>
      </c>
      <c r="Q33" s="9"/>
    </row>
    <row r="34" spans="1:120" ht="15.75">
      <c r="A34" s="29" t="s">
        <v>31</v>
      </c>
      <c r="B34" s="30"/>
      <c r="C34" s="31"/>
      <c r="D34" s="32">
        <f t="shared" ref="D34:N34" si="9">SUM(D35:D36)</f>
        <v>23374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9"/>
        <v>0</v>
      </c>
      <c r="O34" s="32">
        <f t="shared" si="7"/>
        <v>23374</v>
      </c>
      <c r="P34" s="45">
        <f t="shared" si="1"/>
        <v>7.6938775510204085</v>
      </c>
      <c r="Q34" s="10"/>
    </row>
    <row r="35" spans="1:120">
      <c r="A35" s="13"/>
      <c r="B35" s="39">
        <v>351.5</v>
      </c>
      <c r="C35" s="21" t="s">
        <v>39</v>
      </c>
      <c r="D35" s="46">
        <v>17591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17591</v>
      </c>
      <c r="P35" s="47">
        <f t="shared" si="1"/>
        <v>5.790322580645161</v>
      </c>
      <c r="Q35" s="9"/>
    </row>
    <row r="36" spans="1:120">
      <c r="A36" s="13"/>
      <c r="B36" s="39">
        <v>354</v>
      </c>
      <c r="C36" s="21" t="s">
        <v>73</v>
      </c>
      <c r="D36" s="46">
        <v>5783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5783</v>
      </c>
      <c r="P36" s="47">
        <f t="shared" si="1"/>
        <v>1.9035549703752468</v>
      </c>
      <c r="Q36" s="9"/>
    </row>
    <row r="37" spans="1:120" ht="15.75">
      <c r="A37" s="29" t="s">
        <v>3</v>
      </c>
      <c r="B37" s="30"/>
      <c r="C37" s="31"/>
      <c r="D37" s="32">
        <f t="shared" ref="D37:N37" si="10">SUM(D38:D41)</f>
        <v>260575</v>
      </c>
      <c r="E37" s="32">
        <f t="shared" si="10"/>
        <v>91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 t="shared" si="7"/>
        <v>260666</v>
      </c>
      <c r="P37" s="45">
        <f t="shared" si="1"/>
        <v>85.801843317972356</v>
      </c>
      <c r="Q37" s="10"/>
    </row>
    <row r="38" spans="1:120">
      <c r="A38" s="12"/>
      <c r="B38" s="25">
        <v>361.1</v>
      </c>
      <c r="C38" s="20" t="s">
        <v>40</v>
      </c>
      <c r="D38" s="46">
        <v>8402</v>
      </c>
      <c r="E38" s="46">
        <v>91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8493</v>
      </c>
      <c r="P38" s="47">
        <f t="shared" si="1"/>
        <v>2.795589203423305</v>
      </c>
      <c r="Q38" s="9"/>
    </row>
    <row r="39" spans="1:120">
      <c r="A39" s="12"/>
      <c r="B39" s="25">
        <v>362</v>
      </c>
      <c r="C39" s="20" t="s">
        <v>41</v>
      </c>
      <c r="D39" s="46">
        <v>27675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27675</v>
      </c>
      <c r="P39" s="47">
        <f t="shared" si="1"/>
        <v>9.1096115865701126</v>
      </c>
      <c r="Q39" s="9"/>
    </row>
    <row r="40" spans="1:120">
      <c r="A40" s="12"/>
      <c r="B40" s="25">
        <v>366</v>
      </c>
      <c r="C40" s="20" t="s">
        <v>42</v>
      </c>
      <c r="D40" s="46">
        <v>3000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3000</v>
      </c>
      <c r="P40" s="47">
        <f t="shared" si="1"/>
        <v>0.9874917709019092</v>
      </c>
      <c r="Q40" s="9"/>
    </row>
    <row r="41" spans="1:120">
      <c r="A41" s="12"/>
      <c r="B41" s="25">
        <v>369.9</v>
      </c>
      <c r="C41" s="20" t="s">
        <v>43</v>
      </c>
      <c r="D41" s="46">
        <v>221498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221498</v>
      </c>
      <c r="P41" s="47">
        <f t="shared" si="1"/>
        <v>72.909150757077029</v>
      </c>
      <c r="Q41" s="9"/>
    </row>
    <row r="42" spans="1:120" ht="15.75">
      <c r="A42" s="29" t="s">
        <v>32</v>
      </c>
      <c r="B42" s="30"/>
      <c r="C42" s="31"/>
      <c r="D42" s="32">
        <f t="shared" ref="D42:N42" si="11">SUM(D43:D43)</f>
        <v>0</v>
      </c>
      <c r="E42" s="32">
        <f t="shared" si="11"/>
        <v>93150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1"/>
        <v>0</v>
      </c>
      <c r="O42" s="32">
        <f t="shared" si="7"/>
        <v>93150</v>
      </c>
      <c r="P42" s="45">
        <f t="shared" si="1"/>
        <v>30.661619486504279</v>
      </c>
      <c r="Q42" s="9"/>
    </row>
    <row r="43" spans="1:120" ht="15.75" thickBot="1">
      <c r="A43" s="12"/>
      <c r="B43" s="25">
        <v>381</v>
      </c>
      <c r="C43" s="20" t="s">
        <v>44</v>
      </c>
      <c r="D43" s="46">
        <v>0</v>
      </c>
      <c r="E43" s="46">
        <v>93150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93150</v>
      </c>
      <c r="P43" s="47">
        <f t="shared" si="1"/>
        <v>30.661619486504279</v>
      </c>
      <c r="Q43" s="9"/>
    </row>
    <row r="44" spans="1:120" ht="16.5" thickBot="1">
      <c r="A44" s="14" t="s">
        <v>37</v>
      </c>
      <c r="B44" s="23"/>
      <c r="C44" s="22"/>
      <c r="D44" s="15">
        <f t="shared" ref="D44:N44" si="12">SUM(D5,D13,D19,D30,D34,D37,D42)</f>
        <v>6833855</v>
      </c>
      <c r="E44" s="15">
        <f t="shared" si="12"/>
        <v>442485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0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12"/>
        <v>0</v>
      </c>
      <c r="O44" s="15">
        <f t="shared" si="7"/>
        <v>7276340</v>
      </c>
      <c r="P44" s="38">
        <f t="shared" si="1"/>
        <v>2395.1086240947993</v>
      </c>
      <c r="Q44" s="6"/>
      <c r="R44" s="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9"/>
    </row>
    <row r="46" spans="1:120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118" t="s">
        <v>132</v>
      </c>
      <c r="N46" s="118"/>
      <c r="O46" s="118"/>
      <c r="P46" s="43">
        <v>3038</v>
      </c>
    </row>
    <row r="47" spans="1:120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120" t="s">
        <v>61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6"/>
      <c r="O3" s="37"/>
      <c r="P3" s="131" t="s">
        <v>117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118</v>
      </c>
      <c r="N4" s="35" t="s">
        <v>9</v>
      </c>
      <c r="O4" s="35" t="s">
        <v>119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120</v>
      </c>
      <c r="B5" s="26"/>
      <c r="C5" s="26"/>
      <c r="D5" s="27">
        <f t="shared" ref="D5:N5" si="0">SUM(D6:D12)</f>
        <v>3607768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3607768</v>
      </c>
      <c r="P5" s="33">
        <f t="shared" ref="P5:P42" si="1">(O5/P$44)</f>
        <v>1182.4870534251065</v>
      </c>
      <c r="Q5" s="6"/>
    </row>
    <row r="6" spans="1:134">
      <c r="A6" s="12"/>
      <c r="B6" s="25">
        <v>311</v>
      </c>
      <c r="C6" s="20" t="s">
        <v>2</v>
      </c>
      <c r="D6" s="46">
        <v>2765047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2765047</v>
      </c>
      <c r="P6" s="47">
        <f t="shared" si="1"/>
        <v>906.27564732874464</v>
      </c>
      <c r="Q6" s="9"/>
    </row>
    <row r="7" spans="1:134">
      <c r="A7" s="12"/>
      <c r="B7" s="25">
        <v>312.41000000000003</v>
      </c>
      <c r="C7" s="20" t="s">
        <v>121</v>
      </c>
      <c r="D7" s="46">
        <v>87589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87589</v>
      </c>
      <c r="P7" s="47">
        <f t="shared" si="1"/>
        <v>28.708292363159618</v>
      </c>
      <c r="Q7" s="9"/>
    </row>
    <row r="8" spans="1:134">
      <c r="A8" s="12"/>
      <c r="B8" s="25">
        <v>314.10000000000002</v>
      </c>
      <c r="C8" s="20" t="s">
        <v>11</v>
      </c>
      <c r="D8" s="46">
        <v>363581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363581</v>
      </c>
      <c r="P8" s="47">
        <f t="shared" si="1"/>
        <v>119.16781383153065</v>
      </c>
      <c r="Q8" s="9"/>
    </row>
    <row r="9" spans="1:134">
      <c r="A9" s="12"/>
      <c r="B9" s="25">
        <v>314.3</v>
      </c>
      <c r="C9" s="20" t="s">
        <v>12</v>
      </c>
      <c r="D9" s="46">
        <v>31464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31464</v>
      </c>
      <c r="P9" s="47">
        <f t="shared" si="1"/>
        <v>10.312684365781712</v>
      </c>
      <c r="Q9" s="9"/>
    </row>
    <row r="10" spans="1:134">
      <c r="A10" s="12"/>
      <c r="B10" s="25">
        <v>314.39999999999998</v>
      </c>
      <c r="C10" s="20" t="s">
        <v>13</v>
      </c>
      <c r="D10" s="46">
        <v>27662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27662</v>
      </c>
      <c r="P10" s="47">
        <f t="shared" si="1"/>
        <v>9.0665355621107828</v>
      </c>
      <c r="Q10" s="9"/>
    </row>
    <row r="11" spans="1:134">
      <c r="A11" s="12"/>
      <c r="B11" s="25">
        <v>315.10000000000002</v>
      </c>
      <c r="C11" s="20" t="s">
        <v>122</v>
      </c>
      <c r="D11" s="46">
        <v>321912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321912</v>
      </c>
      <c r="P11" s="47">
        <f t="shared" si="1"/>
        <v>105.51032448377582</v>
      </c>
      <c r="Q11" s="9"/>
    </row>
    <row r="12" spans="1:134">
      <c r="A12" s="12"/>
      <c r="B12" s="25">
        <v>316</v>
      </c>
      <c r="C12" s="20" t="s">
        <v>81</v>
      </c>
      <c r="D12" s="46">
        <v>10513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10513</v>
      </c>
      <c r="P12" s="47">
        <f t="shared" si="1"/>
        <v>3.4457554900032776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SUM(D14:D18)</f>
        <v>1334863</v>
      </c>
      <c r="E13" s="32">
        <f t="shared" si="3"/>
        <v>566423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19" si="4">SUM(D13:N13)</f>
        <v>1901286</v>
      </c>
      <c r="P13" s="45">
        <f t="shared" si="1"/>
        <v>623.16814159292039</v>
      </c>
      <c r="Q13" s="10"/>
    </row>
    <row r="14" spans="1:134">
      <c r="A14" s="12"/>
      <c r="B14" s="25">
        <v>322</v>
      </c>
      <c r="C14" s="20" t="s">
        <v>123</v>
      </c>
      <c r="D14" s="46">
        <v>319264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319264</v>
      </c>
      <c r="P14" s="47">
        <f t="shared" si="1"/>
        <v>104.64241232382825</v>
      </c>
      <c r="Q14" s="9"/>
    </row>
    <row r="15" spans="1:134">
      <c r="A15" s="12"/>
      <c r="B15" s="25">
        <v>322.89999999999998</v>
      </c>
      <c r="C15" s="20" t="s">
        <v>124</v>
      </c>
      <c r="D15" s="46">
        <v>11141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11141</v>
      </c>
      <c r="P15" s="47">
        <f t="shared" si="1"/>
        <v>3.6515896427400851</v>
      </c>
      <c r="Q15" s="9"/>
    </row>
    <row r="16" spans="1:134">
      <c r="A16" s="12"/>
      <c r="B16" s="25">
        <v>323.10000000000002</v>
      </c>
      <c r="C16" s="20" t="s">
        <v>17</v>
      </c>
      <c r="D16" s="46">
        <v>288066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288066</v>
      </c>
      <c r="P16" s="47">
        <f t="shared" si="1"/>
        <v>94.416912487708942</v>
      </c>
      <c r="Q16" s="9"/>
    </row>
    <row r="17" spans="1:17">
      <c r="A17" s="12"/>
      <c r="B17" s="25">
        <v>323.39999999999998</v>
      </c>
      <c r="C17" s="20" t="s">
        <v>18</v>
      </c>
      <c r="D17" s="46">
        <v>13792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13792</v>
      </c>
      <c r="P17" s="47">
        <f t="shared" si="1"/>
        <v>4.5204850868567679</v>
      </c>
      <c r="Q17" s="9"/>
    </row>
    <row r="18" spans="1:17">
      <c r="A18" s="12"/>
      <c r="B18" s="25">
        <v>325.2</v>
      </c>
      <c r="C18" s="20" t="s">
        <v>82</v>
      </c>
      <c r="D18" s="46">
        <v>702600</v>
      </c>
      <c r="E18" s="46">
        <v>566423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1269023</v>
      </c>
      <c r="P18" s="47">
        <f t="shared" si="1"/>
        <v>415.93674205178633</v>
      </c>
      <c r="Q18" s="9"/>
    </row>
    <row r="19" spans="1:17" ht="15.75">
      <c r="A19" s="29" t="s">
        <v>125</v>
      </c>
      <c r="B19" s="30"/>
      <c r="C19" s="31"/>
      <c r="D19" s="32">
        <f t="shared" ref="D19:N19" si="5">SUM(D20:D27)</f>
        <v>794675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794675</v>
      </c>
      <c r="P19" s="45">
        <f t="shared" si="1"/>
        <v>260.46378236643721</v>
      </c>
      <c r="Q19" s="10"/>
    </row>
    <row r="20" spans="1:17">
      <c r="A20" s="12"/>
      <c r="B20" s="25">
        <v>332</v>
      </c>
      <c r="C20" s="20" t="s">
        <v>113</v>
      </c>
      <c r="D20" s="46">
        <v>128761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6" si="6">SUM(D20:N20)</f>
        <v>128761</v>
      </c>
      <c r="P20" s="47">
        <f t="shared" si="1"/>
        <v>42.202884300229435</v>
      </c>
      <c r="Q20" s="9"/>
    </row>
    <row r="21" spans="1:17">
      <c r="A21" s="12"/>
      <c r="B21" s="25">
        <v>334.39</v>
      </c>
      <c r="C21" s="20" t="s">
        <v>64</v>
      </c>
      <c r="D21" s="46">
        <v>53880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53880</v>
      </c>
      <c r="P21" s="47">
        <f t="shared" si="1"/>
        <v>17.659783677482793</v>
      </c>
      <c r="Q21" s="9"/>
    </row>
    <row r="22" spans="1:17">
      <c r="A22" s="12"/>
      <c r="B22" s="25">
        <v>335.125</v>
      </c>
      <c r="C22" s="20" t="s">
        <v>126</v>
      </c>
      <c r="D22" s="46">
        <v>133470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133470</v>
      </c>
      <c r="P22" s="47">
        <f t="shared" si="1"/>
        <v>43.746312684365783</v>
      </c>
      <c r="Q22" s="9"/>
    </row>
    <row r="23" spans="1:17">
      <c r="A23" s="12"/>
      <c r="B23" s="25">
        <v>335.14</v>
      </c>
      <c r="C23" s="20" t="s">
        <v>90</v>
      </c>
      <c r="D23" s="46">
        <v>181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181</v>
      </c>
      <c r="P23" s="47">
        <f t="shared" si="1"/>
        <v>5.9324811537200921E-2</v>
      </c>
      <c r="Q23" s="9"/>
    </row>
    <row r="24" spans="1:17">
      <c r="A24" s="12"/>
      <c r="B24" s="25">
        <v>335.15</v>
      </c>
      <c r="C24" s="20" t="s">
        <v>91</v>
      </c>
      <c r="D24" s="46">
        <v>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98</v>
      </c>
      <c r="P24" s="47">
        <f t="shared" si="1"/>
        <v>3.2120616191412654E-2</v>
      </c>
      <c r="Q24" s="9"/>
    </row>
    <row r="25" spans="1:17">
      <c r="A25" s="12"/>
      <c r="B25" s="25">
        <v>335.18</v>
      </c>
      <c r="C25" s="20" t="s">
        <v>127</v>
      </c>
      <c r="D25" s="46">
        <v>412233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412233</v>
      </c>
      <c r="P25" s="47">
        <f t="shared" si="1"/>
        <v>135.1140609636185</v>
      </c>
      <c r="Q25" s="9"/>
    </row>
    <row r="26" spans="1:17">
      <c r="A26" s="12"/>
      <c r="B26" s="25">
        <v>335.19</v>
      </c>
      <c r="C26" s="20" t="s">
        <v>85</v>
      </c>
      <c r="D26" s="46">
        <v>3552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3552</v>
      </c>
      <c r="P26" s="47">
        <f t="shared" si="1"/>
        <v>1.1642084562438544</v>
      </c>
      <c r="Q26" s="9"/>
    </row>
    <row r="27" spans="1:17">
      <c r="A27" s="12"/>
      <c r="B27" s="25">
        <v>338</v>
      </c>
      <c r="C27" s="20" t="s">
        <v>25</v>
      </c>
      <c r="D27" s="46">
        <v>62500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42" si="7">SUM(D27:N27)</f>
        <v>62500</v>
      </c>
      <c r="P27" s="47">
        <f t="shared" si="1"/>
        <v>20.485086856768273</v>
      </c>
      <c r="Q27" s="9"/>
    </row>
    <row r="28" spans="1:17" ht="15.75">
      <c r="A28" s="29" t="s">
        <v>30</v>
      </c>
      <c r="B28" s="30"/>
      <c r="C28" s="31"/>
      <c r="D28" s="32">
        <f t="shared" ref="D28:N28" si="8">SUM(D29:D30)</f>
        <v>359427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 t="shared" si="7"/>
        <v>359427</v>
      </c>
      <c r="P28" s="45">
        <f t="shared" si="1"/>
        <v>117.8062930186824</v>
      </c>
      <c r="Q28" s="10"/>
    </row>
    <row r="29" spans="1:17">
      <c r="A29" s="12"/>
      <c r="B29" s="25">
        <v>342.1</v>
      </c>
      <c r="C29" s="20" t="s">
        <v>34</v>
      </c>
      <c r="D29" s="46">
        <v>42010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42010</v>
      </c>
      <c r="P29" s="47">
        <f t="shared" si="1"/>
        <v>13.769255981645362</v>
      </c>
      <c r="Q29" s="9"/>
    </row>
    <row r="30" spans="1:17">
      <c r="A30" s="12"/>
      <c r="B30" s="25">
        <v>343.4</v>
      </c>
      <c r="C30" s="20" t="s">
        <v>35</v>
      </c>
      <c r="D30" s="46">
        <v>317417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317417</v>
      </c>
      <c r="P30" s="47">
        <f t="shared" si="1"/>
        <v>104.03703703703704</v>
      </c>
      <c r="Q30" s="9"/>
    </row>
    <row r="31" spans="1:17" ht="15.75">
      <c r="A31" s="29" t="s">
        <v>31</v>
      </c>
      <c r="B31" s="30"/>
      <c r="C31" s="31"/>
      <c r="D31" s="32">
        <f t="shared" ref="D31:N31" si="9">SUM(D32:D33)</f>
        <v>18719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9"/>
        <v>0</v>
      </c>
      <c r="O31" s="32">
        <f t="shared" si="7"/>
        <v>18719</v>
      </c>
      <c r="P31" s="45">
        <f t="shared" si="1"/>
        <v>6.1353654539495244</v>
      </c>
      <c r="Q31" s="10"/>
    </row>
    <row r="32" spans="1:17">
      <c r="A32" s="13"/>
      <c r="B32" s="39">
        <v>351.5</v>
      </c>
      <c r="C32" s="21" t="s">
        <v>39</v>
      </c>
      <c r="D32" s="46">
        <v>14819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14819</v>
      </c>
      <c r="P32" s="47">
        <f t="shared" si="1"/>
        <v>4.8570960340871849</v>
      </c>
      <c r="Q32" s="9"/>
    </row>
    <row r="33" spans="1:120">
      <c r="A33" s="13"/>
      <c r="B33" s="39">
        <v>354</v>
      </c>
      <c r="C33" s="21" t="s">
        <v>73</v>
      </c>
      <c r="D33" s="46">
        <v>3900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3900</v>
      </c>
      <c r="P33" s="47">
        <f t="shared" si="1"/>
        <v>1.2782694198623401</v>
      </c>
      <c r="Q33" s="9"/>
    </row>
    <row r="34" spans="1:120" ht="15.75">
      <c r="A34" s="29" t="s">
        <v>3</v>
      </c>
      <c r="B34" s="30"/>
      <c r="C34" s="31"/>
      <c r="D34" s="32">
        <f t="shared" ref="D34:N34" si="10">SUM(D35:D39)</f>
        <v>164419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10"/>
        <v>0</v>
      </c>
      <c r="O34" s="32">
        <f t="shared" si="7"/>
        <v>164419</v>
      </c>
      <c r="P34" s="45">
        <f t="shared" si="1"/>
        <v>53.890199934447722</v>
      </c>
      <c r="Q34" s="10"/>
    </row>
    <row r="35" spans="1:120">
      <c r="A35" s="12"/>
      <c r="B35" s="25">
        <v>361.1</v>
      </c>
      <c r="C35" s="20" t="s">
        <v>40</v>
      </c>
      <c r="D35" s="46">
        <v>15611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15611</v>
      </c>
      <c r="P35" s="47">
        <f t="shared" si="1"/>
        <v>5.1166830547361517</v>
      </c>
      <c r="Q35" s="9"/>
    </row>
    <row r="36" spans="1:120">
      <c r="A36" s="12"/>
      <c r="B36" s="25">
        <v>362</v>
      </c>
      <c r="C36" s="20" t="s">
        <v>41</v>
      </c>
      <c r="D36" s="46">
        <v>7444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7444</v>
      </c>
      <c r="P36" s="47">
        <f t="shared" si="1"/>
        <v>2.4398557849885285</v>
      </c>
      <c r="Q36" s="9"/>
    </row>
    <row r="37" spans="1:120">
      <c r="A37" s="12"/>
      <c r="B37" s="25">
        <v>364</v>
      </c>
      <c r="C37" s="20" t="s">
        <v>86</v>
      </c>
      <c r="D37" s="46">
        <v>5624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5624</v>
      </c>
      <c r="P37" s="47">
        <f t="shared" si="1"/>
        <v>1.8433300557194363</v>
      </c>
      <c r="Q37" s="9"/>
    </row>
    <row r="38" spans="1:120">
      <c r="A38" s="12"/>
      <c r="B38" s="25">
        <v>366</v>
      </c>
      <c r="C38" s="20" t="s">
        <v>42</v>
      </c>
      <c r="D38" s="46">
        <v>10125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10125</v>
      </c>
      <c r="P38" s="47">
        <f t="shared" si="1"/>
        <v>3.3185840707964602</v>
      </c>
      <c r="Q38" s="9"/>
    </row>
    <row r="39" spans="1:120">
      <c r="A39" s="12"/>
      <c r="B39" s="25">
        <v>369.9</v>
      </c>
      <c r="C39" s="20" t="s">
        <v>43</v>
      </c>
      <c r="D39" s="46">
        <v>125615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125615</v>
      </c>
      <c r="P39" s="47">
        <f t="shared" si="1"/>
        <v>41.171746968207145</v>
      </c>
      <c r="Q39" s="9"/>
    </row>
    <row r="40" spans="1:120" ht="15.75">
      <c r="A40" s="29" t="s">
        <v>32</v>
      </c>
      <c r="B40" s="30"/>
      <c r="C40" s="31"/>
      <c r="D40" s="32">
        <f t="shared" ref="D40:N40" si="11">SUM(D41:D41)</f>
        <v>60733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1"/>
        <v>0</v>
      </c>
      <c r="O40" s="32">
        <f t="shared" si="7"/>
        <v>60733</v>
      </c>
      <c r="P40" s="45">
        <f t="shared" si="1"/>
        <v>19.905932481153719</v>
      </c>
      <c r="Q40" s="9"/>
    </row>
    <row r="41" spans="1:120" ht="15.75" thickBot="1">
      <c r="A41" s="12"/>
      <c r="B41" s="25">
        <v>383</v>
      </c>
      <c r="C41" s="20" t="s">
        <v>45</v>
      </c>
      <c r="D41" s="46">
        <v>60733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60733</v>
      </c>
      <c r="P41" s="47">
        <f t="shared" si="1"/>
        <v>19.905932481153719</v>
      </c>
      <c r="Q41" s="9"/>
    </row>
    <row r="42" spans="1:120" ht="16.5" thickBot="1">
      <c r="A42" s="14" t="s">
        <v>37</v>
      </c>
      <c r="B42" s="23"/>
      <c r="C42" s="22"/>
      <c r="D42" s="15">
        <f t="shared" ref="D42:N42" si="12">SUM(D5,D13,D19,D28,D31,D34,D40)</f>
        <v>6340604</v>
      </c>
      <c r="E42" s="15">
        <f t="shared" si="12"/>
        <v>566423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0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12"/>
        <v>0</v>
      </c>
      <c r="O42" s="15">
        <f t="shared" si="7"/>
        <v>6907027</v>
      </c>
      <c r="P42" s="38">
        <f t="shared" si="1"/>
        <v>2263.8567682726975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118" t="s">
        <v>128</v>
      </c>
      <c r="N44" s="118"/>
      <c r="O44" s="118"/>
      <c r="P44" s="43">
        <v>3051</v>
      </c>
    </row>
    <row r="45" spans="1:120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120" t="s">
        <v>61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3412225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3412225</v>
      </c>
      <c r="O5" s="33">
        <f t="shared" ref="O5:O44" si="1">(N5/O$46)</f>
        <v>1128.381283068783</v>
      </c>
      <c r="P5" s="6"/>
    </row>
    <row r="6" spans="1:133">
      <c r="A6" s="12"/>
      <c r="B6" s="25">
        <v>311</v>
      </c>
      <c r="C6" s="20" t="s">
        <v>2</v>
      </c>
      <c r="D6" s="46">
        <v>2593484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2593484</v>
      </c>
      <c r="O6" s="47">
        <f t="shared" si="1"/>
        <v>857.63359788359787</v>
      </c>
      <c r="P6" s="9"/>
    </row>
    <row r="7" spans="1:133">
      <c r="A7" s="12"/>
      <c r="B7" s="25">
        <v>312.41000000000003</v>
      </c>
      <c r="C7" s="20" t="s">
        <v>10</v>
      </c>
      <c r="D7" s="46">
        <v>89149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89149</v>
      </c>
      <c r="O7" s="47">
        <f t="shared" si="1"/>
        <v>29.480489417989418</v>
      </c>
      <c r="P7" s="9"/>
    </row>
    <row r="8" spans="1:133">
      <c r="A8" s="12"/>
      <c r="B8" s="25">
        <v>314.10000000000002</v>
      </c>
      <c r="C8" s="20" t="s">
        <v>11</v>
      </c>
      <c r="D8" s="46">
        <v>364267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364267</v>
      </c>
      <c r="O8" s="47">
        <f t="shared" si="1"/>
        <v>120.45866402116403</v>
      </c>
      <c r="P8" s="9"/>
    </row>
    <row r="9" spans="1:133">
      <c r="A9" s="12"/>
      <c r="B9" s="25">
        <v>314.3</v>
      </c>
      <c r="C9" s="20" t="s">
        <v>12</v>
      </c>
      <c r="D9" s="46">
        <v>31436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31436</v>
      </c>
      <c r="O9" s="47">
        <f t="shared" si="1"/>
        <v>10.395502645502646</v>
      </c>
      <c r="P9" s="9"/>
    </row>
    <row r="10" spans="1:133">
      <c r="A10" s="12"/>
      <c r="B10" s="25">
        <v>314.39999999999998</v>
      </c>
      <c r="C10" s="20" t="s">
        <v>13</v>
      </c>
      <c r="D10" s="46">
        <v>27407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27407</v>
      </c>
      <c r="O10" s="47">
        <f t="shared" si="1"/>
        <v>9.0631613756613749</v>
      </c>
      <c r="P10" s="9"/>
    </row>
    <row r="11" spans="1:133">
      <c r="A11" s="12"/>
      <c r="B11" s="25">
        <v>315</v>
      </c>
      <c r="C11" s="20" t="s">
        <v>80</v>
      </c>
      <c r="D11" s="46">
        <v>296843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296843</v>
      </c>
      <c r="O11" s="47">
        <f t="shared" si="1"/>
        <v>98.162367724867721</v>
      </c>
      <c r="P11" s="9"/>
    </row>
    <row r="12" spans="1:133">
      <c r="A12" s="12"/>
      <c r="B12" s="25">
        <v>316</v>
      </c>
      <c r="C12" s="20" t="s">
        <v>81</v>
      </c>
      <c r="D12" s="46">
        <v>9639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9639</v>
      </c>
      <c r="O12" s="47">
        <f t="shared" si="1"/>
        <v>3.1875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1129649</v>
      </c>
      <c r="E13" s="32">
        <f t="shared" si="3"/>
        <v>335771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1465420</v>
      </c>
      <c r="O13" s="45">
        <f t="shared" si="1"/>
        <v>484.59656084656086</v>
      </c>
      <c r="P13" s="10"/>
    </row>
    <row r="14" spans="1:133">
      <c r="A14" s="12"/>
      <c r="B14" s="25">
        <v>322</v>
      </c>
      <c r="C14" s="20" t="s">
        <v>0</v>
      </c>
      <c r="D14" s="46">
        <v>174477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174477</v>
      </c>
      <c r="O14" s="47">
        <f t="shared" si="1"/>
        <v>57.697420634920633</v>
      </c>
      <c r="P14" s="9"/>
    </row>
    <row r="15" spans="1:133">
      <c r="A15" s="12"/>
      <c r="B15" s="25">
        <v>323.10000000000002</v>
      </c>
      <c r="C15" s="20" t="s">
        <v>17</v>
      </c>
      <c r="D15" s="46">
        <v>249674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249674</v>
      </c>
      <c r="O15" s="47">
        <f t="shared" si="1"/>
        <v>82.564153439153444</v>
      </c>
      <c r="P15" s="9"/>
    </row>
    <row r="16" spans="1:133">
      <c r="A16" s="12"/>
      <c r="B16" s="25">
        <v>323.39999999999998</v>
      </c>
      <c r="C16" s="20" t="s">
        <v>18</v>
      </c>
      <c r="D16" s="46">
        <v>13926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13926</v>
      </c>
      <c r="O16" s="47">
        <f t="shared" si="1"/>
        <v>4.6051587301587302</v>
      </c>
      <c r="P16" s="9"/>
    </row>
    <row r="17" spans="1:16">
      <c r="A17" s="12"/>
      <c r="B17" s="25">
        <v>323.89999999999998</v>
      </c>
      <c r="C17" s="20" t="s">
        <v>112</v>
      </c>
      <c r="D17" s="46">
        <v>9920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9920</v>
      </c>
      <c r="O17" s="47">
        <f t="shared" si="1"/>
        <v>3.2804232804232805</v>
      </c>
      <c r="P17" s="9"/>
    </row>
    <row r="18" spans="1:16">
      <c r="A18" s="12"/>
      <c r="B18" s="25">
        <v>324.31</v>
      </c>
      <c r="C18" s="20" t="s">
        <v>100</v>
      </c>
      <c r="D18" s="46">
        <v>20000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20000</v>
      </c>
      <c r="O18" s="47">
        <f t="shared" si="1"/>
        <v>6.6137566137566139</v>
      </c>
      <c r="P18" s="9"/>
    </row>
    <row r="19" spans="1:16">
      <c r="A19" s="12"/>
      <c r="B19" s="25">
        <v>325.2</v>
      </c>
      <c r="C19" s="20" t="s">
        <v>82</v>
      </c>
      <c r="D19" s="46">
        <v>661652</v>
      </c>
      <c r="E19" s="46">
        <v>335771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997423</v>
      </c>
      <c r="O19" s="47">
        <f t="shared" si="1"/>
        <v>329.83564814814815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SUM(D21:D29)</f>
        <v>879096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879096</v>
      </c>
      <c r="O20" s="45">
        <f t="shared" si="1"/>
        <v>290.70634920634922</v>
      </c>
      <c r="P20" s="10"/>
    </row>
    <row r="21" spans="1:16">
      <c r="A21" s="12"/>
      <c r="B21" s="25">
        <v>331.2</v>
      </c>
      <c r="C21" s="20" t="s">
        <v>70</v>
      </c>
      <c r="D21" s="46">
        <v>210525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210525</v>
      </c>
      <c r="O21" s="47">
        <f t="shared" si="1"/>
        <v>69.618055555555557</v>
      </c>
      <c r="P21" s="9"/>
    </row>
    <row r="22" spans="1:16">
      <c r="A22" s="12"/>
      <c r="B22" s="25">
        <v>332</v>
      </c>
      <c r="C22" s="20" t="s">
        <v>113</v>
      </c>
      <c r="D22" s="46">
        <v>11362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11362</v>
      </c>
      <c r="O22" s="47">
        <f t="shared" si="1"/>
        <v>3.7572751322751321</v>
      </c>
      <c r="P22" s="9"/>
    </row>
    <row r="23" spans="1:16">
      <c r="A23" s="12"/>
      <c r="B23" s="25">
        <v>334.9</v>
      </c>
      <c r="C23" s="20" t="s">
        <v>114</v>
      </c>
      <c r="D23" s="46">
        <v>69000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69000</v>
      </c>
      <c r="O23" s="47">
        <f t="shared" si="1"/>
        <v>22.817460317460316</v>
      </c>
      <c r="P23" s="9"/>
    </row>
    <row r="24" spans="1:16">
      <c r="A24" s="12"/>
      <c r="B24" s="25">
        <v>335.12</v>
      </c>
      <c r="C24" s="20" t="s">
        <v>83</v>
      </c>
      <c r="D24" s="46">
        <v>119389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119389</v>
      </c>
      <c r="O24" s="47">
        <f t="shared" si="1"/>
        <v>39.480489417989418</v>
      </c>
      <c r="P24" s="9"/>
    </row>
    <row r="25" spans="1:16">
      <c r="A25" s="12"/>
      <c r="B25" s="25">
        <v>335.14</v>
      </c>
      <c r="C25" s="20" t="s">
        <v>90</v>
      </c>
      <c r="D25" s="46">
        <v>273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273</v>
      </c>
      <c r="O25" s="47">
        <f t="shared" si="1"/>
        <v>9.0277777777777776E-2</v>
      </c>
      <c r="P25" s="9"/>
    </row>
    <row r="26" spans="1:16">
      <c r="A26" s="12"/>
      <c r="B26" s="25">
        <v>335.15</v>
      </c>
      <c r="C26" s="20" t="s">
        <v>91</v>
      </c>
      <c r="D26" s="46">
        <v>2202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2202</v>
      </c>
      <c r="O26" s="47">
        <f t="shared" si="1"/>
        <v>0.72817460317460314</v>
      </c>
      <c r="P26" s="9"/>
    </row>
    <row r="27" spans="1:16">
      <c r="A27" s="12"/>
      <c r="B27" s="25">
        <v>335.18</v>
      </c>
      <c r="C27" s="20" t="s">
        <v>84</v>
      </c>
      <c r="D27" s="46">
        <v>402432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402432</v>
      </c>
      <c r="O27" s="47">
        <f t="shared" si="1"/>
        <v>133.07936507936509</v>
      </c>
      <c r="P27" s="9"/>
    </row>
    <row r="28" spans="1:16">
      <c r="A28" s="12"/>
      <c r="B28" s="25">
        <v>335.19</v>
      </c>
      <c r="C28" s="20" t="s">
        <v>85</v>
      </c>
      <c r="D28" s="46">
        <v>2663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2663</v>
      </c>
      <c r="O28" s="47">
        <f t="shared" si="1"/>
        <v>0.88062169312169314</v>
      </c>
      <c r="P28" s="9"/>
    </row>
    <row r="29" spans="1:16">
      <c r="A29" s="12"/>
      <c r="B29" s="25">
        <v>338</v>
      </c>
      <c r="C29" s="20" t="s">
        <v>25</v>
      </c>
      <c r="D29" s="46">
        <v>61250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4" si="7">SUM(D29:M29)</f>
        <v>61250</v>
      </c>
      <c r="O29" s="47">
        <f t="shared" si="1"/>
        <v>20.25462962962963</v>
      </c>
      <c r="P29" s="9"/>
    </row>
    <row r="30" spans="1:16" ht="15.75">
      <c r="A30" s="29" t="s">
        <v>30</v>
      </c>
      <c r="B30" s="30"/>
      <c r="C30" s="31"/>
      <c r="D30" s="32">
        <f t="shared" ref="D30:M30" si="8">SUM(D31:D33)</f>
        <v>454699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454699</v>
      </c>
      <c r="O30" s="45">
        <f t="shared" si="1"/>
        <v>150.36342592592592</v>
      </c>
      <c r="P30" s="10"/>
    </row>
    <row r="31" spans="1:16">
      <c r="A31" s="12"/>
      <c r="B31" s="25">
        <v>342.1</v>
      </c>
      <c r="C31" s="20" t="s">
        <v>34</v>
      </c>
      <c r="D31" s="46">
        <v>51214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51214</v>
      </c>
      <c r="O31" s="47">
        <f t="shared" si="1"/>
        <v>16.93584656084656</v>
      </c>
      <c r="P31" s="9"/>
    </row>
    <row r="32" spans="1:16">
      <c r="A32" s="12"/>
      <c r="B32" s="25">
        <v>343.4</v>
      </c>
      <c r="C32" s="20" t="s">
        <v>35</v>
      </c>
      <c r="D32" s="46">
        <v>315178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315178</v>
      </c>
      <c r="O32" s="47">
        <f t="shared" si="1"/>
        <v>104.2255291005291</v>
      </c>
      <c r="P32" s="9"/>
    </row>
    <row r="33" spans="1:119">
      <c r="A33" s="12"/>
      <c r="B33" s="25">
        <v>347.2</v>
      </c>
      <c r="C33" s="20" t="s">
        <v>72</v>
      </c>
      <c r="D33" s="46">
        <v>88307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88307</v>
      </c>
      <c r="O33" s="47">
        <f t="shared" si="1"/>
        <v>29.202050264550266</v>
      </c>
      <c r="P33" s="9"/>
    </row>
    <row r="34" spans="1:119" ht="15.75">
      <c r="A34" s="29" t="s">
        <v>31</v>
      </c>
      <c r="B34" s="30"/>
      <c r="C34" s="31"/>
      <c r="D34" s="32">
        <f t="shared" ref="D34:M34" si="9">SUM(D35:D35)</f>
        <v>20678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7"/>
        <v>20678</v>
      </c>
      <c r="O34" s="45">
        <f t="shared" si="1"/>
        <v>6.8379629629629628</v>
      </c>
      <c r="P34" s="10"/>
    </row>
    <row r="35" spans="1:119">
      <c r="A35" s="13"/>
      <c r="B35" s="39">
        <v>351.5</v>
      </c>
      <c r="C35" s="21" t="s">
        <v>39</v>
      </c>
      <c r="D35" s="46">
        <v>20678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20678</v>
      </c>
      <c r="O35" s="47">
        <f t="shared" si="1"/>
        <v>6.8379629629629628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SUM(D37:D41)</f>
        <v>396783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7"/>
        <v>396783</v>
      </c>
      <c r="O36" s="45">
        <f t="shared" si="1"/>
        <v>131.21130952380952</v>
      </c>
      <c r="P36" s="10"/>
    </row>
    <row r="37" spans="1:119">
      <c r="A37" s="12"/>
      <c r="B37" s="25">
        <v>361.1</v>
      </c>
      <c r="C37" s="20" t="s">
        <v>40</v>
      </c>
      <c r="D37" s="46">
        <v>32303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32303</v>
      </c>
      <c r="O37" s="47">
        <f t="shared" si="1"/>
        <v>10.682208994708995</v>
      </c>
      <c r="P37" s="9"/>
    </row>
    <row r="38" spans="1:119">
      <c r="A38" s="12"/>
      <c r="B38" s="25">
        <v>362</v>
      </c>
      <c r="C38" s="20" t="s">
        <v>41</v>
      </c>
      <c r="D38" s="46">
        <v>49260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49260</v>
      </c>
      <c r="O38" s="47">
        <f t="shared" si="1"/>
        <v>16.289682539682541</v>
      </c>
      <c r="P38" s="9"/>
    </row>
    <row r="39" spans="1:119">
      <c r="A39" s="12"/>
      <c r="B39" s="25">
        <v>364</v>
      </c>
      <c r="C39" s="20" t="s">
        <v>86</v>
      </c>
      <c r="D39" s="46">
        <v>28826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28826</v>
      </c>
      <c r="O39" s="47">
        <f t="shared" si="1"/>
        <v>9.5324074074074066</v>
      </c>
      <c r="P39" s="9"/>
    </row>
    <row r="40" spans="1:119">
      <c r="A40" s="12"/>
      <c r="B40" s="25">
        <v>366</v>
      </c>
      <c r="C40" s="20" t="s">
        <v>42</v>
      </c>
      <c r="D40" s="46">
        <v>21886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21886</v>
      </c>
      <c r="O40" s="47">
        <f t="shared" si="1"/>
        <v>7.2374338624338623</v>
      </c>
      <c r="P40" s="9"/>
    </row>
    <row r="41" spans="1:119">
      <c r="A41" s="12"/>
      <c r="B41" s="25">
        <v>369.9</v>
      </c>
      <c r="C41" s="20" t="s">
        <v>43</v>
      </c>
      <c r="D41" s="46">
        <v>264508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264508</v>
      </c>
      <c r="O41" s="47">
        <f t="shared" si="1"/>
        <v>87.469576719576722</v>
      </c>
      <c r="P41" s="9"/>
    </row>
    <row r="42" spans="1:119" ht="15.75">
      <c r="A42" s="29" t="s">
        <v>32</v>
      </c>
      <c r="B42" s="30"/>
      <c r="C42" s="31"/>
      <c r="D42" s="32">
        <f t="shared" ref="D42:M42" si="11">SUM(D43:D43)</f>
        <v>5239636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7"/>
        <v>5239636</v>
      </c>
      <c r="O42" s="45">
        <f t="shared" si="1"/>
        <v>1732.6838624338625</v>
      </c>
      <c r="P42" s="9"/>
    </row>
    <row r="43" spans="1:119" ht="15.75" thickBot="1">
      <c r="A43" s="12"/>
      <c r="B43" s="25">
        <v>384</v>
      </c>
      <c r="C43" s="20" t="s">
        <v>101</v>
      </c>
      <c r="D43" s="46">
        <v>5239636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5239636</v>
      </c>
      <c r="O43" s="47">
        <f t="shared" si="1"/>
        <v>1732.6838624338625</v>
      </c>
      <c r="P43" s="9"/>
    </row>
    <row r="44" spans="1:119" ht="16.5" thickBot="1">
      <c r="A44" s="14" t="s">
        <v>37</v>
      </c>
      <c r="B44" s="23"/>
      <c r="C44" s="22"/>
      <c r="D44" s="15">
        <f t="shared" ref="D44:M44" si="12">SUM(D5,D13,D20,D30,D34,D36,D42)</f>
        <v>11532766</v>
      </c>
      <c r="E44" s="15">
        <f t="shared" si="12"/>
        <v>335771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0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7"/>
        <v>11868537</v>
      </c>
      <c r="O44" s="38">
        <f t="shared" si="1"/>
        <v>3924.780753968254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115</v>
      </c>
      <c r="M46" s="118"/>
      <c r="N46" s="118"/>
      <c r="O46" s="43">
        <v>3024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61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3226547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3226547</v>
      </c>
      <c r="O5" s="33">
        <f t="shared" ref="O5:O45" si="1">(N5/O$47)</f>
        <v>1085.6483849259757</v>
      </c>
      <c r="P5" s="6"/>
    </row>
    <row r="6" spans="1:133">
      <c r="A6" s="12"/>
      <c r="B6" s="25">
        <v>311</v>
      </c>
      <c r="C6" s="20" t="s">
        <v>2</v>
      </c>
      <c r="D6" s="46">
        <v>2460240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2460240</v>
      </c>
      <c r="O6" s="47">
        <f t="shared" si="1"/>
        <v>827.80619111709291</v>
      </c>
      <c r="P6" s="9"/>
    </row>
    <row r="7" spans="1:133">
      <c r="A7" s="12"/>
      <c r="B7" s="25">
        <v>312.10000000000002</v>
      </c>
      <c r="C7" s="20" t="s">
        <v>68</v>
      </c>
      <c r="D7" s="46">
        <v>101231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101231</v>
      </c>
      <c r="O7" s="47">
        <f t="shared" si="1"/>
        <v>34.061574697173619</v>
      </c>
      <c r="P7" s="9"/>
    </row>
    <row r="8" spans="1:133">
      <c r="A8" s="12"/>
      <c r="B8" s="25">
        <v>314.10000000000002</v>
      </c>
      <c r="C8" s="20" t="s">
        <v>11</v>
      </c>
      <c r="D8" s="46">
        <v>336732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336732</v>
      </c>
      <c r="O8" s="47">
        <f t="shared" si="1"/>
        <v>113.3014804845222</v>
      </c>
      <c r="P8" s="9"/>
    </row>
    <row r="9" spans="1:133">
      <c r="A9" s="12"/>
      <c r="B9" s="25">
        <v>314.3</v>
      </c>
      <c r="C9" s="20" t="s">
        <v>12</v>
      </c>
      <c r="D9" s="46">
        <v>26474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26474</v>
      </c>
      <c r="O9" s="47">
        <f t="shared" si="1"/>
        <v>8.9078061911170927</v>
      </c>
      <c r="P9" s="9"/>
    </row>
    <row r="10" spans="1:133">
      <c r="A10" s="12"/>
      <c r="B10" s="25">
        <v>314.39999999999998</v>
      </c>
      <c r="C10" s="20" t="s">
        <v>13</v>
      </c>
      <c r="D10" s="46">
        <v>26024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26024</v>
      </c>
      <c r="O10" s="47">
        <f t="shared" si="1"/>
        <v>8.756393001345895</v>
      </c>
      <c r="P10" s="9"/>
    </row>
    <row r="11" spans="1:133">
      <c r="A11" s="12"/>
      <c r="B11" s="25">
        <v>315</v>
      </c>
      <c r="C11" s="20" t="s">
        <v>80</v>
      </c>
      <c r="D11" s="46">
        <v>267779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267779</v>
      </c>
      <c r="O11" s="47">
        <f t="shared" si="1"/>
        <v>90.100605652759086</v>
      </c>
      <c r="P11" s="9"/>
    </row>
    <row r="12" spans="1:133">
      <c r="A12" s="12"/>
      <c r="B12" s="25">
        <v>316</v>
      </c>
      <c r="C12" s="20" t="s">
        <v>81</v>
      </c>
      <c r="D12" s="46">
        <v>8067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8067</v>
      </c>
      <c r="O12" s="47">
        <f t="shared" si="1"/>
        <v>2.7143337819650069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1208047</v>
      </c>
      <c r="E13" s="32">
        <f t="shared" si="3"/>
        <v>341024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1549071</v>
      </c>
      <c r="O13" s="45">
        <f t="shared" si="1"/>
        <v>521.22173620457602</v>
      </c>
      <c r="P13" s="10"/>
    </row>
    <row r="14" spans="1:133">
      <c r="A14" s="12"/>
      <c r="B14" s="25">
        <v>322</v>
      </c>
      <c r="C14" s="20" t="s">
        <v>0</v>
      </c>
      <c r="D14" s="46">
        <v>319625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319625</v>
      </c>
      <c r="O14" s="47">
        <f t="shared" si="1"/>
        <v>107.54542395693136</v>
      </c>
      <c r="P14" s="9"/>
    </row>
    <row r="15" spans="1:133">
      <c r="A15" s="12"/>
      <c r="B15" s="25">
        <v>323.10000000000002</v>
      </c>
      <c r="C15" s="20" t="s">
        <v>17</v>
      </c>
      <c r="D15" s="46">
        <v>252598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252598</v>
      </c>
      <c r="O15" s="47">
        <f t="shared" si="1"/>
        <v>84.992597577388963</v>
      </c>
      <c r="P15" s="9"/>
    </row>
    <row r="16" spans="1:133">
      <c r="A16" s="12"/>
      <c r="B16" s="25">
        <v>323.39999999999998</v>
      </c>
      <c r="C16" s="20" t="s">
        <v>18</v>
      </c>
      <c r="D16" s="46">
        <v>13664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13664</v>
      </c>
      <c r="O16" s="47">
        <f t="shared" si="1"/>
        <v>4.5975773889636606</v>
      </c>
      <c r="P16" s="9"/>
    </row>
    <row r="17" spans="1:16">
      <c r="A17" s="12"/>
      <c r="B17" s="25">
        <v>325.2</v>
      </c>
      <c r="C17" s="20" t="s">
        <v>82</v>
      </c>
      <c r="D17" s="46">
        <v>606631</v>
      </c>
      <c r="E17" s="46">
        <v>341024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947655</v>
      </c>
      <c r="O17" s="47">
        <f t="shared" si="1"/>
        <v>318.86103633916554</v>
      </c>
      <c r="P17" s="9"/>
    </row>
    <row r="18" spans="1:16">
      <c r="A18" s="12"/>
      <c r="B18" s="25">
        <v>329</v>
      </c>
      <c r="C18" s="20" t="s">
        <v>19</v>
      </c>
      <c r="D18" s="46">
        <v>15529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15529</v>
      </c>
      <c r="O18" s="47">
        <f t="shared" si="1"/>
        <v>5.225100942126514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SUM(D20:D26)</f>
        <v>690001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690001</v>
      </c>
      <c r="O19" s="45">
        <f t="shared" si="1"/>
        <v>232.16722745625842</v>
      </c>
      <c r="P19" s="10"/>
    </row>
    <row r="20" spans="1:16">
      <c r="A20" s="12"/>
      <c r="B20" s="25">
        <v>334.39</v>
      </c>
      <c r="C20" s="20" t="s">
        <v>64</v>
      </c>
      <c r="D20" s="46">
        <v>3851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3851</v>
      </c>
      <c r="O20" s="47">
        <f t="shared" si="1"/>
        <v>1.2957604306864066</v>
      </c>
      <c r="P20" s="9"/>
    </row>
    <row r="21" spans="1:16">
      <c r="A21" s="12"/>
      <c r="B21" s="25">
        <v>335.12</v>
      </c>
      <c r="C21" s="20" t="s">
        <v>83</v>
      </c>
      <c r="D21" s="46">
        <v>128936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128936</v>
      </c>
      <c r="O21" s="47">
        <f t="shared" si="1"/>
        <v>43.383580080753703</v>
      </c>
      <c r="P21" s="9"/>
    </row>
    <row r="22" spans="1:16">
      <c r="A22" s="12"/>
      <c r="B22" s="25">
        <v>335.14</v>
      </c>
      <c r="C22" s="20" t="s">
        <v>90</v>
      </c>
      <c r="D22" s="46">
        <v>260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260</v>
      </c>
      <c r="O22" s="47">
        <f t="shared" si="1"/>
        <v>8.748317631224764E-2</v>
      </c>
      <c r="P22" s="9"/>
    </row>
    <row r="23" spans="1:16">
      <c r="A23" s="12"/>
      <c r="B23" s="25">
        <v>335.15</v>
      </c>
      <c r="C23" s="20" t="s">
        <v>91</v>
      </c>
      <c r="D23" s="46">
        <v>196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196</v>
      </c>
      <c r="O23" s="47">
        <f t="shared" si="1"/>
        <v>6.5948855989232835E-2</v>
      </c>
      <c r="P23" s="9"/>
    </row>
    <row r="24" spans="1:16">
      <c r="A24" s="12"/>
      <c r="B24" s="25">
        <v>335.18</v>
      </c>
      <c r="C24" s="20" t="s">
        <v>84</v>
      </c>
      <c r="D24" s="46">
        <v>493591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493591</v>
      </c>
      <c r="O24" s="47">
        <f t="shared" si="1"/>
        <v>166.08041722745625</v>
      </c>
      <c r="P24" s="9"/>
    </row>
    <row r="25" spans="1:16">
      <c r="A25" s="12"/>
      <c r="B25" s="25">
        <v>335.19</v>
      </c>
      <c r="C25" s="20" t="s">
        <v>85</v>
      </c>
      <c r="D25" s="46">
        <v>4529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4529</v>
      </c>
      <c r="O25" s="47">
        <f t="shared" si="1"/>
        <v>1.5238896366083445</v>
      </c>
      <c r="P25" s="9"/>
    </row>
    <row r="26" spans="1:16">
      <c r="A26" s="12"/>
      <c r="B26" s="25">
        <v>338</v>
      </c>
      <c r="C26" s="20" t="s">
        <v>25</v>
      </c>
      <c r="D26" s="46">
        <v>58638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58638</v>
      </c>
      <c r="O26" s="47">
        <f t="shared" si="1"/>
        <v>19.730148048452222</v>
      </c>
      <c r="P26" s="9"/>
    </row>
    <row r="27" spans="1:16" ht="15.75">
      <c r="A27" s="29" t="s">
        <v>30</v>
      </c>
      <c r="B27" s="30"/>
      <c r="C27" s="31"/>
      <c r="D27" s="32">
        <f t="shared" ref="D27:M27" si="7">SUM(D28:D33)</f>
        <v>542993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542993</v>
      </c>
      <c r="O27" s="45">
        <f t="shared" si="1"/>
        <v>182.70289367429339</v>
      </c>
      <c r="P27" s="10"/>
    </row>
    <row r="28" spans="1:16">
      <c r="A28" s="12"/>
      <c r="B28" s="25">
        <v>342.1</v>
      </c>
      <c r="C28" s="20" t="s">
        <v>34</v>
      </c>
      <c r="D28" s="46">
        <v>42165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8">SUM(D28:M28)</f>
        <v>42165</v>
      </c>
      <c r="O28" s="47">
        <f t="shared" si="1"/>
        <v>14.187415881561238</v>
      </c>
      <c r="P28" s="9"/>
    </row>
    <row r="29" spans="1:16">
      <c r="A29" s="12"/>
      <c r="B29" s="25">
        <v>343.1</v>
      </c>
      <c r="C29" s="20" t="s">
        <v>94</v>
      </c>
      <c r="D29" s="46">
        <v>12991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12991</v>
      </c>
      <c r="O29" s="47">
        <f t="shared" si="1"/>
        <v>4.3711305518169583</v>
      </c>
      <c r="P29" s="9"/>
    </row>
    <row r="30" spans="1:16">
      <c r="A30" s="12"/>
      <c r="B30" s="25">
        <v>343.4</v>
      </c>
      <c r="C30" s="20" t="s">
        <v>35</v>
      </c>
      <c r="D30" s="46">
        <v>318504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318504</v>
      </c>
      <c r="O30" s="47">
        <f t="shared" si="1"/>
        <v>107.16823687752355</v>
      </c>
      <c r="P30" s="9"/>
    </row>
    <row r="31" spans="1:16">
      <c r="A31" s="12"/>
      <c r="B31" s="25">
        <v>347.2</v>
      </c>
      <c r="C31" s="20" t="s">
        <v>72</v>
      </c>
      <c r="D31" s="46">
        <v>61425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61425</v>
      </c>
      <c r="O31" s="47">
        <f t="shared" si="1"/>
        <v>20.667900403768506</v>
      </c>
      <c r="P31" s="9"/>
    </row>
    <row r="32" spans="1:16">
      <c r="A32" s="12"/>
      <c r="B32" s="25">
        <v>347.4</v>
      </c>
      <c r="C32" s="20" t="s">
        <v>36</v>
      </c>
      <c r="D32" s="46">
        <v>95352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95352</v>
      </c>
      <c r="O32" s="47">
        <f t="shared" si="1"/>
        <v>32.08344549125168</v>
      </c>
      <c r="P32" s="9"/>
    </row>
    <row r="33" spans="1:119">
      <c r="A33" s="12"/>
      <c r="B33" s="25">
        <v>347.9</v>
      </c>
      <c r="C33" s="20" t="s">
        <v>109</v>
      </c>
      <c r="D33" s="46">
        <v>12556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12556</v>
      </c>
      <c r="O33" s="47">
        <f t="shared" si="1"/>
        <v>4.2247644683714674</v>
      </c>
      <c r="P33" s="9"/>
    </row>
    <row r="34" spans="1:119" ht="15.75">
      <c r="A34" s="29" t="s">
        <v>31</v>
      </c>
      <c r="B34" s="30"/>
      <c r="C34" s="31"/>
      <c r="D34" s="32">
        <f t="shared" ref="D34:M34" si="9">SUM(D35:D36)</f>
        <v>46355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ref="N34:N45" si="10">SUM(D34:M34)</f>
        <v>46355</v>
      </c>
      <c r="O34" s="45">
        <f t="shared" si="1"/>
        <v>15.597240915208614</v>
      </c>
      <c r="P34" s="10"/>
    </row>
    <row r="35" spans="1:119">
      <c r="A35" s="13"/>
      <c r="B35" s="39">
        <v>351.5</v>
      </c>
      <c r="C35" s="21" t="s">
        <v>39</v>
      </c>
      <c r="D35" s="46">
        <v>18155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18155</v>
      </c>
      <c r="O35" s="47">
        <f t="shared" si="1"/>
        <v>6.1086810228802157</v>
      </c>
      <c r="P35" s="9"/>
    </row>
    <row r="36" spans="1:119">
      <c r="A36" s="13"/>
      <c r="B36" s="39">
        <v>354</v>
      </c>
      <c r="C36" s="21" t="s">
        <v>73</v>
      </c>
      <c r="D36" s="46">
        <v>28200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28200</v>
      </c>
      <c r="O36" s="47">
        <f t="shared" si="1"/>
        <v>9.4885598923283982</v>
      </c>
      <c r="P36" s="9"/>
    </row>
    <row r="37" spans="1:119" ht="15.75">
      <c r="A37" s="29" t="s">
        <v>3</v>
      </c>
      <c r="B37" s="30"/>
      <c r="C37" s="31"/>
      <c r="D37" s="32">
        <f t="shared" ref="D37:M37" si="11">SUM(D38:D42)</f>
        <v>352737</v>
      </c>
      <c r="E37" s="32">
        <f t="shared" si="11"/>
        <v>2693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10"/>
        <v>355430</v>
      </c>
      <c r="O37" s="45">
        <f t="shared" si="1"/>
        <v>119.59286675639301</v>
      </c>
      <c r="P37" s="10"/>
    </row>
    <row r="38" spans="1:119">
      <c r="A38" s="12"/>
      <c r="B38" s="25">
        <v>361.1</v>
      </c>
      <c r="C38" s="20" t="s">
        <v>40</v>
      </c>
      <c r="D38" s="46">
        <v>21550</v>
      </c>
      <c r="E38" s="46">
        <v>2693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24243</v>
      </c>
      <c r="O38" s="47">
        <f t="shared" si="1"/>
        <v>8.1571332436069994</v>
      </c>
      <c r="P38" s="9"/>
    </row>
    <row r="39" spans="1:119">
      <c r="A39" s="12"/>
      <c r="B39" s="25">
        <v>362</v>
      </c>
      <c r="C39" s="20" t="s">
        <v>41</v>
      </c>
      <c r="D39" s="46">
        <v>87385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87385</v>
      </c>
      <c r="O39" s="47">
        <f t="shared" si="1"/>
        <v>29.402759084791388</v>
      </c>
      <c r="P39" s="9"/>
    </row>
    <row r="40" spans="1:119">
      <c r="A40" s="12"/>
      <c r="B40" s="25">
        <v>364</v>
      </c>
      <c r="C40" s="20" t="s">
        <v>86</v>
      </c>
      <c r="D40" s="46">
        <v>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500</v>
      </c>
      <c r="O40" s="47">
        <f t="shared" si="1"/>
        <v>0.16823687752355315</v>
      </c>
      <c r="P40" s="9"/>
    </row>
    <row r="41" spans="1:119">
      <c r="A41" s="12"/>
      <c r="B41" s="25">
        <v>366</v>
      </c>
      <c r="C41" s="20" t="s">
        <v>42</v>
      </c>
      <c r="D41" s="46">
        <v>21441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21441</v>
      </c>
      <c r="O41" s="47">
        <f t="shared" si="1"/>
        <v>7.2143337819650064</v>
      </c>
      <c r="P41" s="9"/>
    </row>
    <row r="42" spans="1:119">
      <c r="A42" s="12"/>
      <c r="B42" s="25">
        <v>369.9</v>
      </c>
      <c r="C42" s="20" t="s">
        <v>43</v>
      </c>
      <c r="D42" s="46">
        <v>221861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221861</v>
      </c>
      <c r="O42" s="47">
        <f t="shared" si="1"/>
        <v>74.650403768506052</v>
      </c>
      <c r="P42" s="9"/>
    </row>
    <row r="43" spans="1:119" ht="15.75">
      <c r="A43" s="29" t="s">
        <v>32</v>
      </c>
      <c r="B43" s="30"/>
      <c r="C43" s="31"/>
      <c r="D43" s="32">
        <f t="shared" ref="D43:M43" si="12">SUM(D44:D44)</f>
        <v>82000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0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0"/>
        <v>82000</v>
      </c>
      <c r="O43" s="45">
        <f t="shared" si="1"/>
        <v>27.590847913862717</v>
      </c>
      <c r="P43" s="9"/>
    </row>
    <row r="44" spans="1:119" ht="15.75" thickBot="1">
      <c r="A44" s="12"/>
      <c r="B44" s="25">
        <v>383</v>
      </c>
      <c r="C44" s="20" t="s">
        <v>45</v>
      </c>
      <c r="D44" s="46">
        <v>82000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82000</v>
      </c>
      <c r="O44" s="47">
        <f t="shared" si="1"/>
        <v>27.590847913862717</v>
      </c>
      <c r="P44" s="9"/>
    </row>
    <row r="45" spans="1:119" ht="16.5" thickBot="1">
      <c r="A45" s="14" t="s">
        <v>37</v>
      </c>
      <c r="B45" s="23"/>
      <c r="C45" s="22"/>
      <c r="D45" s="15">
        <f t="shared" ref="D45:M45" si="13">SUM(D5,D13,D19,D27,D34,D37,D43)</f>
        <v>6148680</v>
      </c>
      <c r="E45" s="15">
        <f t="shared" si="13"/>
        <v>343717</v>
      </c>
      <c r="F45" s="15">
        <f t="shared" si="13"/>
        <v>0</v>
      </c>
      <c r="G45" s="15">
        <f t="shared" si="13"/>
        <v>0</v>
      </c>
      <c r="H45" s="15">
        <f t="shared" si="13"/>
        <v>0</v>
      </c>
      <c r="I45" s="15">
        <f t="shared" si="13"/>
        <v>0</v>
      </c>
      <c r="J45" s="15">
        <f t="shared" si="13"/>
        <v>0</v>
      </c>
      <c r="K45" s="15">
        <f t="shared" si="13"/>
        <v>0</v>
      </c>
      <c r="L45" s="15">
        <f t="shared" si="13"/>
        <v>0</v>
      </c>
      <c r="M45" s="15">
        <f t="shared" si="13"/>
        <v>0</v>
      </c>
      <c r="N45" s="15">
        <f t="shared" si="10"/>
        <v>6492397</v>
      </c>
      <c r="O45" s="38">
        <f t="shared" si="1"/>
        <v>2184.5211978465682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110</v>
      </c>
      <c r="M47" s="118"/>
      <c r="N47" s="118"/>
      <c r="O47" s="43">
        <v>2972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2692021</v>
      </c>
      <c r="E5" s="27">
        <f t="shared" si="0"/>
        <v>333490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3025511</v>
      </c>
      <c r="O5" s="33">
        <f t="shared" ref="O5:O43" si="1">(N5/O$45)</f>
        <v>1036.8440712816998</v>
      </c>
      <c r="P5" s="6"/>
    </row>
    <row r="6" spans="1:133">
      <c r="A6" s="12"/>
      <c r="B6" s="25">
        <v>311</v>
      </c>
      <c r="C6" s="20" t="s">
        <v>2</v>
      </c>
      <c r="D6" s="46">
        <v>2014457</v>
      </c>
      <c r="E6" s="46">
        <v>333490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2347947</v>
      </c>
      <c r="O6" s="47">
        <f t="shared" si="1"/>
        <v>804.64256339958877</v>
      </c>
      <c r="P6" s="9"/>
    </row>
    <row r="7" spans="1:133">
      <c r="A7" s="12"/>
      <c r="B7" s="25">
        <v>312.10000000000002</v>
      </c>
      <c r="C7" s="20" t="s">
        <v>68</v>
      </c>
      <c r="D7" s="46">
        <v>101870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101870</v>
      </c>
      <c r="O7" s="47">
        <f t="shared" si="1"/>
        <v>34.910897875257028</v>
      </c>
      <c r="P7" s="9"/>
    </row>
    <row r="8" spans="1:133">
      <c r="A8" s="12"/>
      <c r="B8" s="25">
        <v>314.10000000000002</v>
      </c>
      <c r="C8" s="20" t="s">
        <v>11</v>
      </c>
      <c r="D8" s="46">
        <v>302171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302171</v>
      </c>
      <c r="O8" s="47">
        <f t="shared" si="1"/>
        <v>103.55414667580534</v>
      </c>
      <c r="P8" s="9"/>
    </row>
    <row r="9" spans="1:133">
      <c r="A9" s="12"/>
      <c r="B9" s="25">
        <v>314.3</v>
      </c>
      <c r="C9" s="20" t="s">
        <v>12</v>
      </c>
      <c r="D9" s="46">
        <v>24933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24933</v>
      </c>
      <c r="O9" s="47">
        <f t="shared" si="1"/>
        <v>8.5445510623714878</v>
      </c>
      <c r="P9" s="9"/>
    </row>
    <row r="10" spans="1:133">
      <c r="A10" s="12"/>
      <c r="B10" s="25">
        <v>314.39999999999998</v>
      </c>
      <c r="C10" s="20" t="s">
        <v>13</v>
      </c>
      <c r="D10" s="46">
        <v>23324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23324</v>
      </c>
      <c r="O10" s="47">
        <f t="shared" si="1"/>
        <v>7.9931459904043862</v>
      </c>
      <c r="P10" s="9"/>
    </row>
    <row r="11" spans="1:133">
      <c r="A11" s="12"/>
      <c r="B11" s="25">
        <v>315</v>
      </c>
      <c r="C11" s="20" t="s">
        <v>80</v>
      </c>
      <c r="D11" s="46">
        <v>216299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216299</v>
      </c>
      <c r="O11" s="47">
        <f t="shared" si="1"/>
        <v>74.125771076079502</v>
      </c>
      <c r="P11" s="9"/>
    </row>
    <row r="12" spans="1:133">
      <c r="A12" s="12"/>
      <c r="B12" s="25">
        <v>316</v>
      </c>
      <c r="C12" s="20" t="s">
        <v>81</v>
      </c>
      <c r="D12" s="46">
        <v>8967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8967</v>
      </c>
      <c r="O12" s="47">
        <f t="shared" si="1"/>
        <v>3.0729952021932831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1143246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1143246</v>
      </c>
      <c r="O13" s="45">
        <f t="shared" si="1"/>
        <v>391.79095270733382</v>
      </c>
      <c r="P13" s="10"/>
    </row>
    <row r="14" spans="1:133">
      <c r="A14" s="12"/>
      <c r="B14" s="25">
        <v>322</v>
      </c>
      <c r="C14" s="20" t="s">
        <v>0</v>
      </c>
      <c r="D14" s="46">
        <v>313117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313117</v>
      </c>
      <c r="O14" s="47">
        <f t="shared" si="1"/>
        <v>107.30534612748458</v>
      </c>
      <c r="P14" s="9"/>
    </row>
    <row r="15" spans="1:133">
      <c r="A15" s="12"/>
      <c r="B15" s="25">
        <v>323.10000000000002</v>
      </c>
      <c r="C15" s="20" t="s">
        <v>17</v>
      </c>
      <c r="D15" s="46">
        <v>233497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233497</v>
      </c>
      <c r="O15" s="47">
        <f t="shared" si="1"/>
        <v>80.019533927347496</v>
      </c>
      <c r="P15" s="9"/>
    </row>
    <row r="16" spans="1:133">
      <c r="A16" s="12"/>
      <c r="B16" s="25">
        <v>323.39999999999998</v>
      </c>
      <c r="C16" s="20" t="s">
        <v>18</v>
      </c>
      <c r="D16" s="46">
        <v>12897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12897</v>
      </c>
      <c r="O16" s="47">
        <f t="shared" si="1"/>
        <v>4.4198080877313224</v>
      </c>
      <c r="P16" s="9"/>
    </row>
    <row r="17" spans="1:16">
      <c r="A17" s="12"/>
      <c r="B17" s="25">
        <v>325.10000000000002</v>
      </c>
      <c r="C17" s="20" t="s">
        <v>106</v>
      </c>
      <c r="D17" s="46">
        <v>574233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574233</v>
      </c>
      <c r="O17" s="47">
        <f t="shared" si="1"/>
        <v>196.78992460589444</v>
      </c>
      <c r="P17" s="9"/>
    </row>
    <row r="18" spans="1:16">
      <c r="A18" s="12"/>
      <c r="B18" s="25">
        <v>329</v>
      </c>
      <c r="C18" s="20" t="s">
        <v>19</v>
      </c>
      <c r="D18" s="46">
        <v>9502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9502</v>
      </c>
      <c r="O18" s="47">
        <f t="shared" si="1"/>
        <v>3.2563399588759423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SUM(D20:D27)</f>
        <v>653344</v>
      </c>
      <c r="E19" s="32">
        <f t="shared" si="5"/>
        <v>175000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828344</v>
      </c>
      <c r="O19" s="45">
        <f t="shared" si="1"/>
        <v>283.87388622344071</v>
      </c>
      <c r="P19" s="10"/>
    </row>
    <row r="20" spans="1:16">
      <c r="A20" s="12"/>
      <c r="B20" s="25">
        <v>331.2</v>
      </c>
      <c r="C20" s="20" t="s">
        <v>70</v>
      </c>
      <c r="D20" s="46">
        <v>6735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6735</v>
      </c>
      <c r="O20" s="47">
        <f t="shared" si="1"/>
        <v>2.3080877313228236</v>
      </c>
      <c r="P20" s="9"/>
    </row>
    <row r="21" spans="1:16">
      <c r="A21" s="12"/>
      <c r="B21" s="25">
        <v>334.39</v>
      </c>
      <c r="C21" s="20" t="s">
        <v>64</v>
      </c>
      <c r="D21" s="46">
        <v>25686</v>
      </c>
      <c r="E21" s="46">
        <v>175000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200686</v>
      </c>
      <c r="O21" s="47">
        <f t="shared" si="1"/>
        <v>68.775188485263882</v>
      </c>
      <c r="P21" s="9"/>
    </row>
    <row r="22" spans="1:16">
      <c r="A22" s="12"/>
      <c r="B22" s="25">
        <v>335.12</v>
      </c>
      <c r="C22" s="20" t="s">
        <v>83</v>
      </c>
      <c r="D22" s="46">
        <v>122280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122280</v>
      </c>
      <c r="O22" s="47">
        <f t="shared" si="1"/>
        <v>41.905414667580537</v>
      </c>
      <c r="P22" s="9"/>
    </row>
    <row r="23" spans="1:16">
      <c r="A23" s="12"/>
      <c r="B23" s="25">
        <v>335.14</v>
      </c>
      <c r="C23" s="20" t="s">
        <v>90</v>
      </c>
      <c r="D23" s="46">
        <v>196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196</v>
      </c>
      <c r="O23" s="47">
        <f t="shared" si="1"/>
        <v>6.7169294037011648E-2</v>
      </c>
      <c r="P23" s="9"/>
    </row>
    <row r="24" spans="1:16">
      <c r="A24" s="12"/>
      <c r="B24" s="25">
        <v>335.15</v>
      </c>
      <c r="C24" s="20" t="s">
        <v>91</v>
      </c>
      <c r="D24" s="46">
        <v>930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930</v>
      </c>
      <c r="O24" s="47">
        <f t="shared" si="1"/>
        <v>0.31871144619602465</v>
      </c>
      <c r="P24" s="9"/>
    </row>
    <row r="25" spans="1:16">
      <c r="A25" s="12"/>
      <c r="B25" s="25">
        <v>335.18</v>
      </c>
      <c r="C25" s="20" t="s">
        <v>84</v>
      </c>
      <c r="D25" s="46">
        <v>483632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483632</v>
      </c>
      <c r="O25" s="47">
        <f t="shared" si="1"/>
        <v>165.74091843728581</v>
      </c>
      <c r="P25" s="9"/>
    </row>
    <row r="26" spans="1:16">
      <c r="A26" s="12"/>
      <c r="B26" s="25">
        <v>335.19</v>
      </c>
      <c r="C26" s="20" t="s">
        <v>85</v>
      </c>
      <c r="D26" s="46">
        <v>3865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3865</v>
      </c>
      <c r="O26" s="47">
        <f t="shared" si="1"/>
        <v>1.324537354352296</v>
      </c>
      <c r="P26" s="9"/>
    </row>
    <row r="27" spans="1:16">
      <c r="A27" s="12"/>
      <c r="B27" s="25">
        <v>335.49</v>
      </c>
      <c r="C27" s="20" t="s">
        <v>92</v>
      </c>
      <c r="D27" s="46">
        <v>10020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10020</v>
      </c>
      <c r="O27" s="47">
        <f t="shared" si="1"/>
        <v>3.4338588074023302</v>
      </c>
      <c r="P27" s="9"/>
    </row>
    <row r="28" spans="1:16" ht="15.75">
      <c r="A28" s="29" t="s">
        <v>30</v>
      </c>
      <c r="B28" s="30"/>
      <c r="C28" s="31"/>
      <c r="D28" s="32">
        <f t="shared" ref="D28:M28" si="7">SUM(D29:D31)</f>
        <v>344691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43" si="8">SUM(D28:M28)</f>
        <v>344691</v>
      </c>
      <c r="O28" s="45">
        <f t="shared" si="1"/>
        <v>118.1257710760795</v>
      </c>
      <c r="P28" s="10"/>
    </row>
    <row r="29" spans="1:16">
      <c r="A29" s="12"/>
      <c r="B29" s="25">
        <v>342.1</v>
      </c>
      <c r="C29" s="20" t="s">
        <v>34</v>
      </c>
      <c r="D29" s="46">
        <v>42202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42202</v>
      </c>
      <c r="O29" s="47">
        <f t="shared" si="1"/>
        <v>14.462645647703907</v>
      </c>
      <c r="P29" s="9"/>
    </row>
    <row r="30" spans="1:16">
      <c r="A30" s="12"/>
      <c r="B30" s="25">
        <v>343.1</v>
      </c>
      <c r="C30" s="20" t="s">
        <v>94</v>
      </c>
      <c r="D30" s="46">
        <v>12829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12829</v>
      </c>
      <c r="O30" s="47">
        <f t="shared" si="1"/>
        <v>4.3965044551062373</v>
      </c>
      <c r="P30" s="9"/>
    </row>
    <row r="31" spans="1:16">
      <c r="A31" s="12"/>
      <c r="B31" s="25">
        <v>343.4</v>
      </c>
      <c r="C31" s="20" t="s">
        <v>35</v>
      </c>
      <c r="D31" s="46">
        <v>289660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289660</v>
      </c>
      <c r="O31" s="47">
        <f t="shared" si="1"/>
        <v>99.266620973269369</v>
      </c>
      <c r="P31" s="9"/>
    </row>
    <row r="32" spans="1:16" ht="15.75">
      <c r="A32" s="29" t="s">
        <v>31</v>
      </c>
      <c r="B32" s="30"/>
      <c r="C32" s="31"/>
      <c r="D32" s="32">
        <f t="shared" ref="D32:M32" si="9">SUM(D33:D34)</f>
        <v>17116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17116</v>
      </c>
      <c r="O32" s="45">
        <f t="shared" si="1"/>
        <v>5.8656614119259771</v>
      </c>
      <c r="P32" s="10"/>
    </row>
    <row r="33" spans="1:119">
      <c r="A33" s="13"/>
      <c r="B33" s="39">
        <v>351.5</v>
      </c>
      <c r="C33" s="21" t="s">
        <v>39</v>
      </c>
      <c r="D33" s="46">
        <v>15376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15376</v>
      </c>
      <c r="O33" s="47">
        <f t="shared" si="1"/>
        <v>5.269362577107608</v>
      </c>
      <c r="P33" s="9"/>
    </row>
    <row r="34" spans="1:119">
      <c r="A34" s="13"/>
      <c r="B34" s="39">
        <v>354</v>
      </c>
      <c r="C34" s="21" t="s">
        <v>73</v>
      </c>
      <c r="D34" s="46">
        <v>1740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1740</v>
      </c>
      <c r="O34" s="47">
        <f t="shared" si="1"/>
        <v>0.59629883481836876</v>
      </c>
      <c r="P34" s="9"/>
    </row>
    <row r="35" spans="1:119" ht="15.75">
      <c r="A35" s="29" t="s">
        <v>3</v>
      </c>
      <c r="B35" s="30"/>
      <c r="C35" s="31"/>
      <c r="D35" s="32">
        <f t="shared" ref="D35:M35" si="10">SUM(D36:D40)</f>
        <v>496208</v>
      </c>
      <c r="E35" s="32">
        <f t="shared" si="10"/>
        <v>3706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8"/>
        <v>499914</v>
      </c>
      <c r="O35" s="45">
        <f t="shared" si="1"/>
        <v>171.3207676490747</v>
      </c>
      <c r="P35" s="10"/>
    </row>
    <row r="36" spans="1:119">
      <c r="A36" s="12"/>
      <c r="B36" s="25">
        <v>361.1</v>
      </c>
      <c r="C36" s="20" t="s">
        <v>40</v>
      </c>
      <c r="D36" s="46">
        <v>16640</v>
      </c>
      <c r="E36" s="46">
        <v>3706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20346</v>
      </c>
      <c r="O36" s="47">
        <f t="shared" si="1"/>
        <v>6.9725839616175467</v>
      </c>
      <c r="P36" s="9"/>
    </row>
    <row r="37" spans="1:119">
      <c r="A37" s="12"/>
      <c r="B37" s="25">
        <v>362</v>
      </c>
      <c r="C37" s="20" t="s">
        <v>41</v>
      </c>
      <c r="D37" s="46">
        <v>87486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87486</v>
      </c>
      <c r="O37" s="47">
        <f t="shared" si="1"/>
        <v>29.981494174091843</v>
      </c>
      <c r="P37" s="9"/>
    </row>
    <row r="38" spans="1:119">
      <c r="A38" s="12"/>
      <c r="B38" s="25">
        <v>364</v>
      </c>
      <c r="C38" s="20" t="s">
        <v>86</v>
      </c>
      <c r="D38" s="46">
        <v>1533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1533</v>
      </c>
      <c r="O38" s="47">
        <f t="shared" si="1"/>
        <v>0.52535983550376975</v>
      </c>
      <c r="P38" s="9"/>
    </row>
    <row r="39" spans="1:119">
      <c r="A39" s="12"/>
      <c r="B39" s="25">
        <v>366</v>
      </c>
      <c r="C39" s="20" t="s">
        <v>42</v>
      </c>
      <c r="D39" s="46">
        <v>1670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1670</v>
      </c>
      <c r="O39" s="47">
        <f t="shared" si="1"/>
        <v>0.57230980123372177</v>
      </c>
      <c r="P39" s="9"/>
    </row>
    <row r="40" spans="1:119">
      <c r="A40" s="12"/>
      <c r="B40" s="25">
        <v>369.9</v>
      </c>
      <c r="C40" s="20" t="s">
        <v>43</v>
      </c>
      <c r="D40" s="46">
        <v>388879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388879</v>
      </c>
      <c r="O40" s="47">
        <f t="shared" si="1"/>
        <v>133.26901987662782</v>
      </c>
      <c r="P40" s="9"/>
    </row>
    <row r="41" spans="1:119" ht="15.75">
      <c r="A41" s="29" t="s">
        <v>32</v>
      </c>
      <c r="B41" s="30"/>
      <c r="C41" s="31"/>
      <c r="D41" s="32">
        <f t="shared" ref="D41:M41" si="11">SUM(D42:D42)</f>
        <v>77643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8"/>
        <v>77643</v>
      </c>
      <c r="O41" s="45">
        <f t="shared" si="1"/>
        <v>26.608293351610691</v>
      </c>
      <c r="P41" s="9"/>
    </row>
    <row r="42" spans="1:119" ht="15.75" thickBot="1">
      <c r="A42" s="12"/>
      <c r="B42" s="25">
        <v>384</v>
      </c>
      <c r="C42" s="20" t="s">
        <v>101</v>
      </c>
      <c r="D42" s="46">
        <v>77643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77643</v>
      </c>
      <c r="O42" s="47">
        <f t="shared" si="1"/>
        <v>26.608293351610691</v>
      </c>
      <c r="P42" s="9"/>
    </row>
    <row r="43" spans="1:119" ht="16.5" thickBot="1">
      <c r="A43" s="14" t="s">
        <v>37</v>
      </c>
      <c r="B43" s="23"/>
      <c r="C43" s="22"/>
      <c r="D43" s="15">
        <f t="shared" ref="D43:M43" si="12">SUM(D5,D13,D19,D28,D32,D35,D41)</f>
        <v>5424269</v>
      </c>
      <c r="E43" s="15">
        <f t="shared" si="12"/>
        <v>512196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8"/>
        <v>5936465</v>
      </c>
      <c r="O43" s="38">
        <f t="shared" si="1"/>
        <v>2034.4294037011653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107</v>
      </c>
      <c r="M45" s="118"/>
      <c r="N45" s="118"/>
      <c r="O45" s="43">
        <v>2918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2593007</v>
      </c>
      <c r="E5" s="27">
        <f t="shared" si="0"/>
        <v>310540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2903547</v>
      </c>
      <c r="O5" s="33">
        <f t="shared" ref="O5:O42" si="1">(N5/O$44)</f>
        <v>1005.731555247662</v>
      </c>
      <c r="P5" s="6"/>
    </row>
    <row r="6" spans="1:133">
      <c r="A6" s="12"/>
      <c r="B6" s="25">
        <v>311</v>
      </c>
      <c r="C6" s="20" t="s">
        <v>2</v>
      </c>
      <c r="D6" s="46">
        <v>1934702</v>
      </c>
      <c r="E6" s="46">
        <v>310540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2245242</v>
      </c>
      <c r="O6" s="47">
        <f t="shared" si="1"/>
        <v>777.70765500519576</v>
      </c>
      <c r="P6" s="9"/>
    </row>
    <row r="7" spans="1:133">
      <c r="A7" s="12"/>
      <c r="B7" s="25">
        <v>312.10000000000002</v>
      </c>
      <c r="C7" s="20" t="s">
        <v>68</v>
      </c>
      <c r="D7" s="46">
        <v>100156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100156</v>
      </c>
      <c r="O7" s="47">
        <f t="shared" si="1"/>
        <v>34.692067890543818</v>
      </c>
      <c r="P7" s="9"/>
    </row>
    <row r="8" spans="1:133">
      <c r="A8" s="12"/>
      <c r="B8" s="25">
        <v>314.10000000000002</v>
      </c>
      <c r="C8" s="20" t="s">
        <v>11</v>
      </c>
      <c r="D8" s="46">
        <v>298088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298088</v>
      </c>
      <c r="O8" s="47">
        <f t="shared" si="1"/>
        <v>103.25181849670939</v>
      </c>
      <c r="P8" s="9"/>
    </row>
    <row r="9" spans="1:133">
      <c r="A9" s="12"/>
      <c r="B9" s="25">
        <v>314.3</v>
      </c>
      <c r="C9" s="20" t="s">
        <v>12</v>
      </c>
      <c r="D9" s="46">
        <v>28234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28234</v>
      </c>
      <c r="O9" s="47">
        <f t="shared" si="1"/>
        <v>9.7797021129199866</v>
      </c>
      <c r="P9" s="9"/>
    </row>
    <row r="10" spans="1:133">
      <c r="A10" s="12"/>
      <c r="B10" s="25">
        <v>314.39999999999998</v>
      </c>
      <c r="C10" s="20" t="s">
        <v>13</v>
      </c>
      <c r="D10" s="46">
        <v>20275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20275</v>
      </c>
      <c r="O10" s="47">
        <f t="shared" si="1"/>
        <v>7.0228611014894353</v>
      </c>
      <c r="P10" s="9"/>
    </row>
    <row r="11" spans="1:133">
      <c r="A11" s="12"/>
      <c r="B11" s="25">
        <v>315</v>
      </c>
      <c r="C11" s="20" t="s">
        <v>80</v>
      </c>
      <c r="D11" s="46">
        <v>204062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204062</v>
      </c>
      <c r="O11" s="47">
        <f t="shared" si="1"/>
        <v>70.683062002078287</v>
      </c>
      <c r="P11" s="9"/>
    </row>
    <row r="12" spans="1:133">
      <c r="A12" s="12"/>
      <c r="B12" s="25">
        <v>316</v>
      </c>
      <c r="C12" s="20" t="s">
        <v>81</v>
      </c>
      <c r="D12" s="46">
        <v>7490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7490</v>
      </c>
      <c r="O12" s="47">
        <f t="shared" si="1"/>
        <v>2.5943886387253206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1008296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1008296</v>
      </c>
      <c r="O13" s="45">
        <f t="shared" si="1"/>
        <v>349.25389677866298</v>
      </c>
      <c r="P13" s="10"/>
    </row>
    <row r="14" spans="1:133">
      <c r="A14" s="12"/>
      <c r="B14" s="25">
        <v>322</v>
      </c>
      <c r="C14" s="20" t="s">
        <v>0</v>
      </c>
      <c r="D14" s="46">
        <v>198613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198613</v>
      </c>
      <c r="O14" s="47">
        <f t="shared" si="1"/>
        <v>68.795635607897466</v>
      </c>
      <c r="P14" s="9"/>
    </row>
    <row r="15" spans="1:133">
      <c r="A15" s="12"/>
      <c r="B15" s="25">
        <v>323.10000000000002</v>
      </c>
      <c r="C15" s="20" t="s">
        <v>17</v>
      </c>
      <c r="D15" s="46">
        <v>225470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225470</v>
      </c>
      <c r="O15" s="47">
        <f t="shared" si="1"/>
        <v>78.098372012469696</v>
      </c>
      <c r="P15" s="9"/>
    </row>
    <row r="16" spans="1:133">
      <c r="A16" s="12"/>
      <c r="B16" s="25">
        <v>323.39999999999998</v>
      </c>
      <c r="C16" s="20" t="s">
        <v>18</v>
      </c>
      <c r="D16" s="46">
        <v>10705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10705</v>
      </c>
      <c r="O16" s="47">
        <f t="shared" si="1"/>
        <v>3.7080013855213023</v>
      </c>
      <c r="P16" s="9"/>
    </row>
    <row r="17" spans="1:16">
      <c r="A17" s="12"/>
      <c r="B17" s="25">
        <v>324.11</v>
      </c>
      <c r="C17" s="20" t="s">
        <v>99</v>
      </c>
      <c r="D17" s="46">
        <v>20000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20000</v>
      </c>
      <c r="O17" s="47">
        <f t="shared" si="1"/>
        <v>6.9276065119501213</v>
      </c>
      <c r="P17" s="9"/>
    </row>
    <row r="18" spans="1:16">
      <c r="A18" s="12"/>
      <c r="B18" s="25">
        <v>324.31</v>
      </c>
      <c r="C18" s="20" t="s">
        <v>100</v>
      </c>
      <c r="D18" s="46">
        <v>20000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20000</v>
      </c>
      <c r="O18" s="47">
        <f t="shared" si="1"/>
        <v>6.9276065119501213</v>
      </c>
      <c r="P18" s="9"/>
    </row>
    <row r="19" spans="1:16">
      <c r="A19" s="12"/>
      <c r="B19" s="25">
        <v>325.2</v>
      </c>
      <c r="C19" s="20" t="s">
        <v>82</v>
      </c>
      <c r="D19" s="46">
        <v>524230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524230</v>
      </c>
      <c r="O19" s="47">
        <f t="shared" si="1"/>
        <v>181.58295808798061</v>
      </c>
      <c r="P19" s="9"/>
    </row>
    <row r="20" spans="1:16">
      <c r="A20" s="12"/>
      <c r="B20" s="25">
        <v>329</v>
      </c>
      <c r="C20" s="20" t="s">
        <v>19</v>
      </c>
      <c r="D20" s="46">
        <v>9278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9278</v>
      </c>
      <c r="O20" s="47">
        <f t="shared" si="1"/>
        <v>3.2137166608936614</v>
      </c>
      <c r="P20" s="9"/>
    </row>
    <row r="21" spans="1:16" ht="15.75">
      <c r="A21" s="29" t="s">
        <v>20</v>
      </c>
      <c r="B21" s="30"/>
      <c r="C21" s="31"/>
      <c r="D21" s="32">
        <f t="shared" ref="D21:M21" si="5">SUM(D22:D28)</f>
        <v>621075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621075</v>
      </c>
      <c r="O21" s="45">
        <f t="shared" si="1"/>
        <v>215.12816072047107</v>
      </c>
      <c r="P21" s="10"/>
    </row>
    <row r="22" spans="1:16">
      <c r="A22" s="12"/>
      <c r="B22" s="25">
        <v>334.39</v>
      </c>
      <c r="C22" s="20" t="s">
        <v>64</v>
      </c>
      <c r="D22" s="46">
        <v>36550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36550</v>
      </c>
      <c r="O22" s="47">
        <f t="shared" si="1"/>
        <v>12.660200900588846</v>
      </c>
      <c r="P22" s="9"/>
    </row>
    <row r="23" spans="1:16">
      <c r="A23" s="12"/>
      <c r="B23" s="25">
        <v>335.12</v>
      </c>
      <c r="C23" s="20" t="s">
        <v>83</v>
      </c>
      <c r="D23" s="46">
        <v>117322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117322</v>
      </c>
      <c r="O23" s="47">
        <f t="shared" si="1"/>
        <v>40.638032559750606</v>
      </c>
      <c r="P23" s="9"/>
    </row>
    <row r="24" spans="1:16">
      <c r="A24" s="12"/>
      <c r="B24" s="25">
        <v>335.14</v>
      </c>
      <c r="C24" s="20" t="s">
        <v>90</v>
      </c>
      <c r="D24" s="46">
        <v>191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191</v>
      </c>
      <c r="O24" s="47">
        <f t="shared" si="1"/>
        <v>6.6158642189123651E-2</v>
      </c>
      <c r="P24" s="9"/>
    </row>
    <row r="25" spans="1:16">
      <c r="A25" s="12"/>
      <c r="B25" s="25">
        <v>335.15</v>
      </c>
      <c r="C25" s="20" t="s">
        <v>91</v>
      </c>
      <c r="D25" s="46">
        <v>196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196</v>
      </c>
      <c r="O25" s="47">
        <f t="shared" si="1"/>
        <v>6.7890543817111182E-2</v>
      </c>
      <c r="P25" s="9"/>
    </row>
    <row r="26" spans="1:16">
      <c r="A26" s="12"/>
      <c r="B26" s="25">
        <v>335.18</v>
      </c>
      <c r="C26" s="20" t="s">
        <v>84</v>
      </c>
      <c r="D26" s="46">
        <v>454178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454178</v>
      </c>
      <c r="O26" s="47">
        <f t="shared" si="1"/>
        <v>157.31832351922409</v>
      </c>
      <c r="P26" s="9"/>
    </row>
    <row r="27" spans="1:16">
      <c r="A27" s="12"/>
      <c r="B27" s="25">
        <v>335.19</v>
      </c>
      <c r="C27" s="20" t="s">
        <v>85</v>
      </c>
      <c r="D27" s="46">
        <v>3487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3487</v>
      </c>
      <c r="O27" s="47">
        <f t="shared" si="1"/>
        <v>1.2078281953585037</v>
      </c>
      <c r="P27" s="9"/>
    </row>
    <row r="28" spans="1:16">
      <c r="A28" s="12"/>
      <c r="B28" s="25">
        <v>335.49</v>
      </c>
      <c r="C28" s="20" t="s">
        <v>92</v>
      </c>
      <c r="D28" s="46">
        <v>9151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9151</v>
      </c>
      <c r="O28" s="47">
        <f t="shared" si="1"/>
        <v>3.169726359542778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SUM(D30:D31)</f>
        <v>322008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42" si="8">SUM(D29:M29)</f>
        <v>322008</v>
      </c>
      <c r="O29" s="45">
        <f t="shared" si="1"/>
        <v>111.53723588500173</v>
      </c>
      <c r="P29" s="10"/>
    </row>
    <row r="30" spans="1:16">
      <c r="A30" s="12"/>
      <c r="B30" s="25">
        <v>342.1</v>
      </c>
      <c r="C30" s="20" t="s">
        <v>34</v>
      </c>
      <c r="D30" s="46">
        <v>32019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32019</v>
      </c>
      <c r="O30" s="47">
        <f t="shared" si="1"/>
        <v>11.090751645306547</v>
      </c>
      <c r="P30" s="9"/>
    </row>
    <row r="31" spans="1:16">
      <c r="A31" s="12"/>
      <c r="B31" s="25">
        <v>343.4</v>
      </c>
      <c r="C31" s="20" t="s">
        <v>35</v>
      </c>
      <c r="D31" s="46">
        <v>289989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289989</v>
      </c>
      <c r="O31" s="47">
        <f t="shared" si="1"/>
        <v>100.44648423969518</v>
      </c>
      <c r="P31" s="9"/>
    </row>
    <row r="32" spans="1:16" ht="15.75">
      <c r="A32" s="29" t="s">
        <v>31</v>
      </c>
      <c r="B32" s="30"/>
      <c r="C32" s="31"/>
      <c r="D32" s="32">
        <f t="shared" ref="D32:M32" si="9">SUM(D33:D33)</f>
        <v>19855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19855</v>
      </c>
      <c r="O32" s="45">
        <f t="shared" si="1"/>
        <v>6.8773813647384827</v>
      </c>
      <c r="P32" s="10"/>
    </row>
    <row r="33" spans="1:119">
      <c r="A33" s="13"/>
      <c r="B33" s="39">
        <v>351.5</v>
      </c>
      <c r="C33" s="21" t="s">
        <v>39</v>
      </c>
      <c r="D33" s="46">
        <v>19855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19855</v>
      </c>
      <c r="O33" s="47">
        <f t="shared" si="1"/>
        <v>6.8773813647384827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SUM(D35:D39)</f>
        <v>545985</v>
      </c>
      <c r="E34" s="32">
        <f t="shared" si="10"/>
        <v>28991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8"/>
        <v>574976</v>
      </c>
      <c r="O34" s="45">
        <f t="shared" si="1"/>
        <v>199.16037409075165</v>
      </c>
      <c r="P34" s="10"/>
    </row>
    <row r="35" spans="1:119">
      <c r="A35" s="12"/>
      <c r="B35" s="25">
        <v>361.1</v>
      </c>
      <c r="C35" s="20" t="s">
        <v>40</v>
      </c>
      <c r="D35" s="46">
        <v>16484</v>
      </c>
      <c r="E35" s="46">
        <v>2245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18729</v>
      </c>
      <c r="O35" s="47">
        <f t="shared" si="1"/>
        <v>6.4873571181156908</v>
      </c>
      <c r="P35" s="9"/>
    </row>
    <row r="36" spans="1:119">
      <c r="A36" s="12"/>
      <c r="B36" s="25">
        <v>362</v>
      </c>
      <c r="C36" s="20" t="s">
        <v>41</v>
      </c>
      <c r="D36" s="46">
        <v>93714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93714</v>
      </c>
      <c r="O36" s="47">
        <f t="shared" si="1"/>
        <v>32.460685833044685</v>
      </c>
      <c r="P36" s="9"/>
    </row>
    <row r="37" spans="1:119">
      <c r="A37" s="12"/>
      <c r="B37" s="25">
        <v>364</v>
      </c>
      <c r="C37" s="20" t="s">
        <v>86</v>
      </c>
      <c r="D37" s="46">
        <v>59510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59510</v>
      </c>
      <c r="O37" s="47">
        <f t="shared" si="1"/>
        <v>20.613093176307586</v>
      </c>
      <c r="P37" s="9"/>
    </row>
    <row r="38" spans="1:119">
      <c r="A38" s="12"/>
      <c r="B38" s="25">
        <v>366</v>
      </c>
      <c r="C38" s="20" t="s">
        <v>42</v>
      </c>
      <c r="D38" s="46">
        <v>2635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2635</v>
      </c>
      <c r="O38" s="47">
        <f t="shared" si="1"/>
        <v>0.9127121579494285</v>
      </c>
      <c r="P38" s="9"/>
    </row>
    <row r="39" spans="1:119">
      <c r="A39" s="12"/>
      <c r="B39" s="25">
        <v>369.9</v>
      </c>
      <c r="C39" s="20" t="s">
        <v>43</v>
      </c>
      <c r="D39" s="46">
        <v>373642</v>
      </c>
      <c r="E39" s="46">
        <v>26746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400388</v>
      </c>
      <c r="O39" s="47">
        <f t="shared" si="1"/>
        <v>138.68652580533427</v>
      </c>
      <c r="P39" s="9"/>
    </row>
    <row r="40" spans="1:119" ht="15.75">
      <c r="A40" s="29" t="s">
        <v>32</v>
      </c>
      <c r="B40" s="30"/>
      <c r="C40" s="31"/>
      <c r="D40" s="32">
        <f t="shared" ref="D40:M40" si="11">SUM(D41:D41)</f>
        <v>289458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8"/>
        <v>289458</v>
      </c>
      <c r="O40" s="45">
        <f t="shared" si="1"/>
        <v>100.2625562868029</v>
      </c>
      <c r="P40" s="9"/>
    </row>
    <row r="41" spans="1:119" ht="15.75" thickBot="1">
      <c r="A41" s="12"/>
      <c r="B41" s="25">
        <v>384</v>
      </c>
      <c r="C41" s="20" t="s">
        <v>101</v>
      </c>
      <c r="D41" s="46">
        <v>289458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289458</v>
      </c>
      <c r="O41" s="47">
        <f t="shared" si="1"/>
        <v>100.2625562868029</v>
      </c>
      <c r="P41" s="9"/>
    </row>
    <row r="42" spans="1:119" ht="16.5" thickBot="1">
      <c r="A42" s="14" t="s">
        <v>37</v>
      </c>
      <c r="B42" s="23"/>
      <c r="C42" s="22"/>
      <c r="D42" s="15">
        <f t="shared" ref="D42:M42" si="12">SUM(D5,D13,D21,D29,D32,D34,D40)</f>
        <v>5399684</v>
      </c>
      <c r="E42" s="15">
        <f t="shared" si="12"/>
        <v>339531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0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8"/>
        <v>5739215</v>
      </c>
      <c r="O42" s="38">
        <f t="shared" si="1"/>
        <v>1987.9511603740907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104</v>
      </c>
      <c r="M44" s="118"/>
      <c r="N44" s="118"/>
      <c r="O44" s="43">
        <v>2887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2470895</v>
      </c>
      <c r="E5" s="27">
        <f t="shared" si="0"/>
        <v>312400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2783295</v>
      </c>
      <c r="O5" s="33">
        <f t="shared" ref="O5:O43" si="1">(N5/O$45)</f>
        <v>963.41121495327104</v>
      </c>
      <c r="P5" s="6"/>
    </row>
    <row r="6" spans="1:133">
      <c r="A6" s="12"/>
      <c r="B6" s="25">
        <v>311</v>
      </c>
      <c r="C6" s="20" t="s">
        <v>2</v>
      </c>
      <c r="D6" s="46">
        <v>1848190</v>
      </c>
      <c r="E6" s="46">
        <v>312400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2160590</v>
      </c>
      <c r="O6" s="47">
        <f t="shared" si="1"/>
        <v>747.86777431637245</v>
      </c>
      <c r="P6" s="9"/>
    </row>
    <row r="7" spans="1:133">
      <c r="A7" s="12"/>
      <c r="B7" s="25">
        <v>312.10000000000002</v>
      </c>
      <c r="C7" s="20" t="s">
        <v>68</v>
      </c>
      <c r="D7" s="46">
        <v>99623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99623</v>
      </c>
      <c r="O7" s="47">
        <f t="shared" si="1"/>
        <v>34.483558324679819</v>
      </c>
      <c r="P7" s="9"/>
    </row>
    <row r="8" spans="1:133">
      <c r="A8" s="12"/>
      <c r="B8" s="25">
        <v>314.10000000000002</v>
      </c>
      <c r="C8" s="20" t="s">
        <v>11</v>
      </c>
      <c r="D8" s="46">
        <v>300591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300591</v>
      </c>
      <c r="O8" s="47">
        <f t="shared" si="1"/>
        <v>104.04672897196262</v>
      </c>
      <c r="P8" s="9"/>
    </row>
    <row r="9" spans="1:133">
      <c r="A9" s="12"/>
      <c r="B9" s="25">
        <v>314.3</v>
      </c>
      <c r="C9" s="20" t="s">
        <v>12</v>
      </c>
      <c r="D9" s="46">
        <v>18769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18769</v>
      </c>
      <c r="O9" s="47">
        <f t="shared" si="1"/>
        <v>6.4967116649359644</v>
      </c>
      <c r="P9" s="9"/>
    </row>
    <row r="10" spans="1:133">
      <c r="A10" s="12"/>
      <c r="B10" s="25">
        <v>314.39999999999998</v>
      </c>
      <c r="C10" s="20" t="s">
        <v>13</v>
      </c>
      <c r="D10" s="46">
        <v>17467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17467</v>
      </c>
      <c r="O10" s="47">
        <f t="shared" si="1"/>
        <v>6.0460366908965044</v>
      </c>
      <c r="P10" s="9"/>
    </row>
    <row r="11" spans="1:133">
      <c r="A11" s="12"/>
      <c r="B11" s="25">
        <v>315</v>
      </c>
      <c r="C11" s="20" t="s">
        <v>80</v>
      </c>
      <c r="D11" s="46">
        <v>177618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177618</v>
      </c>
      <c r="O11" s="47">
        <f t="shared" si="1"/>
        <v>61.480789200415366</v>
      </c>
      <c r="P11" s="9"/>
    </row>
    <row r="12" spans="1:133">
      <c r="A12" s="12"/>
      <c r="B12" s="25">
        <v>316</v>
      </c>
      <c r="C12" s="20" t="s">
        <v>81</v>
      </c>
      <c r="D12" s="46">
        <v>8637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8637</v>
      </c>
      <c r="O12" s="47">
        <f t="shared" si="1"/>
        <v>2.9896157840083073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1071293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1071293</v>
      </c>
      <c r="O13" s="45">
        <f t="shared" si="1"/>
        <v>370.81793007961232</v>
      </c>
      <c r="P13" s="10"/>
    </row>
    <row r="14" spans="1:133">
      <c r="A14" s="12"/>
      <c r="B14" s="25">
        <v>322</v>
      </c>
      <c r="C14" s="20" t="s">
        <v>0</v>
      </c>
      <c r="D14" s="46">
        <v>132665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132665</v>
      </c>
      <c r="O14" s="47">
        <f t="shared" si="1"/>
        <v>45.920733817930078</v>
      </c>
      <c r="P14" s="9"/>
    </row>
    <row r="15" spans="1:133">
      <c r="A15" s="12"/>
      <c r="B15" s="25">
        <v>323.10000000000002</v>
      </c>
      <c r="C15" s="20" t="s">
        <v>17</v>
      </c>
      <c r="D15" s="46">
        <v>235381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235381</v>
      </c>
      <c r="O15" s="47">
        <f t="shared" si="1"/>
        <v>81.474904811353412</v>
      </c>
      <c r="P15" s="9"/>
    </row>
    <row r="16" spans="1:133">
      <c r="A16" s="12"/>
      <c r="B16" s="25">
        <v>323.39999999999998</v>
      </c>
      <c r="C16" s="20" t="s">
        <v>18</v>
      </c>
      <c r="D16" s="46">
        <v>9595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9595</v>
      </c>
      <c r="O16" s="47">
        <f t="shared" si="1"/>
        <v>3.3212184146763586</v>
      </c>
      <c r="P16" s="9"/>
    </row>
    <row r="17" spans="1:16">
      <c r="A17" s="12"/>
      <c r="B17" s="25">
        <v>324.11</v>
      </c>
      <c r="C17" s="20" t="s">
        <v>99</v>
      </c>
      <c r="D17" s="46">
        <v>25000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25000</v>
      </c>
      <c r="O17" s="47">
        <f t="shared" si="1"/>
        <v>8.653513326410522</v>
      </c>
      <c r="P17" s="9"/>
    </row>
    <row r="18" spans="1:16">
      <c r="A18" s="12"/>
      <c r="B18" s="25">
        <v>324.31</v>
      </c>
      <c r="C18" s="20" t="s">
        <v>100</v>
      </c>
      <c r="D18" s="46">
        <v>200000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200000</v>
      </c>
      <c r="O18" s="47">
        <f t="shared" si="1"/>
        <v>69.228106611284176</v>
      </c>
      <c r="P18" s="9"/>
    </row>
    <row r="19" spans="1:16">
      <c r="A19" s="12"/>
      <c r="B19" s="25">
        <v>325.2</v>
      </c>
      <c r="C19" s="20" t="s">
        <v>82</v>
      </c>
      <c r="D19" s="46">
        <v>460677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460677</v>
      </c>
      <c r="O19" s="47">
        <f t="shared" si="1"/>
        <v>159.45898234683281</v>
      </c>
      <c r="P19" s="9"/>
    </row>
    <row r="20" spans="1:16">
      <c r="A20" s="12"/>
      <c r="B20" s="25">
        <v>329</v>
      </c>
      <c r="C20" s="20" t="s">
        <v>19</v>
      </c>
      <c r="D20" s="46">
        <v>7975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7975</v>
      </c>
      <c r="O20" s="47">
        <f t="shared" si="1"/>
        <v>2.7604707511249567</v>
      </c>
      <c r="P20" s="9"/>
    </row>
    <row r="21" spans="1:16" ht="15.75">
      <c r="A21" s="29" t="s">
        <v>20</v>
      </c>
      <c r="B21" s="30"/>
      <c r="C21" s="31"/>
      <c r="D21" s="32">
        <f t="shared" ref="D21:M21" si="5">SUM(D22:D28)</f>
        <v>579513</v>
      </c>
      <c r="E21" s="32">
        <f t="shared" si="5"/>
        <v>39786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619299</v>
      </c>
      <c r="O21" s="45">
        <f t="shared" si="1"/>
        <v>214.36448598130841</v>
      </c>
      <c r="P21" s="10"/>
    </row>
    <row r="22" spans="1:16">
      <c r="A22" s="12"/>
      <c r="B22" s="25">
        <v>334.39</v>
      </c>
      <c r="C22" s="20" t="s">
        <v>64</v>
      </c>
      <c r="D22" s="46">
        <v>10000</v>
      </c>
      <c r="E22" s="46">
        <v>39786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49786</v>
      </c>
      <c r="O22" s="47">
        <f t="shared" si="1"/>
        <v>17.232952578746971</v>
      </c>
      <c r="P22" s="9"/>
    </row>
    <row r="23" spans="1:16">
      <c r="A23" s="12"/>
      <c r="B23" s="25">
        <v>335.12</v>
      </c>
      <c r="C23" s="20" t="s">
        <v>83</v>
      </c>
      <c r="D23" s="46">
        <v>111814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111814</v>
      </c>
      <c r="O23" s="47">
        <f t="shared" si="1"/>
        <v>38.703357563170648</v>
      </c>
      <c r="P23" s="9"/>
    </row>
    <row r="24" spans="1:16">
      <c r="A24" s="12"/>
      <c r="B24" s="25">
        <v>335.14</v>
      </c>
      <c r="C24" s="20" t="s">
        <v>90</v>
      </c>
      <c r="D24" s="46">
        <v>168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168</v>
      </c>
      <c r="O24" s="47">
        <f t="shared" si="1"/>
        <v>5.8151609553478714E-2</v>
      </c>
      <c r="P24" s="9"/>
    </row>
    <row r="25" spans="1:16">
      <c r="A25" s="12"/>
      <c r="B25" s="25">
        <v>335.15</v>
      </c>
      <c r="C25" s="20" t="s">
        <v>91</v>
      </c>
      <c r="D25" s="46">
        <v>196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196</v>
      </c>
      <c r="O25" s="47">
        <f t="shared" si="1"/>
        <v>6.7843544479058493E-2</v>
      </c>
      <c r="P25" s="9"/>
    </row>
    <row r="26" spans="1:16">
      <c r="A26" s="12"/>
      <c r="B26" s="25">
        <v>335.18</v>
      </c>
      <c r="C26" s="20" t="s">
        <v>84</v>
      </c>
      <c r="D26" s="46">
        <v>438845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438845</v>
      </c>
      <c r="O26" s="47">
        <f t="shared" si="1"/>
        <v>151.90204222914502</v>
      </c>
      <c r="P26" s="9"/>
    </row>
    <row r="27" spans="1:16">
      <c r="A27" s="12"/>
      <c r="B27" s="25">
        <v>335.19</v>
      </c>
      <c r="C27" s="20" t="s">
        <v>85</v>
      </c>
      <c r="D27" s="46">
        <v>2609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2609</v>
      </c>
      <c r="O27" s="47">
        <f t="shared" si="1"/>
        <v>0.90308065074420218</v>
      </c>
      <c r="P27" s="9"/>
    </row>
    <row r="28" spans="1:16">
      <c r="A28" s="12"/>
      <c r="B28" s="25">
        <v>335.9</v>
      </c>
      <c r="C28" s="20" t="s">
        <v>93</v>
      </c>
      <c r="D28" s="46">
        <v>15881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15881</v>
      </c>
      <c r="O28" s="47">
        <f t="shared" si="1"/>
        <v>5.4970578054690202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SUM(D30:D31)</f>
        <v>302564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43" si="8">SUM(D29:M29)</f>
        <v>302564</v>
      </c>
      <c r="O29" s="45">
        <f t="shared" si="1"/>
        <v>104.72966424368293</v>
      </c>
      <c r="P29" s="10"/>
    </row>
    <row r="30" spans="1:16">
      <c r="A30" s="12"/>
      <c r="B30" s="25">
        <v>342.1</v>
      </c>
      <c r="C30" s="20" t="s">
        <v>34</v>
      </c>
      <c r="D30" s="46">
        <v>11862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11862</v>
      </c>
      <c r="O30" s="47">
        <f t="shared" si="1"/>
        <v>4.1059190031152646</v>
      </c>
      <c r="P30" s="9"/>
    </row>
    <row r="31" spans="1:16">
      <c r="A31" s="12"/>
      <c r="B31" s="25">
        <v>343.4</v>
      </c>
      <c r="C31" s="20" t="s">
        <v>35</v>
      </c>
      <c r="D31" s="46">
        <v>290702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290702</v>
      </c>
      <c r="O31" s="47">
        <f t="shared" si="1"/>
        <v>100.62374524056767</v>
      </c>
      <c r="P31" s="9"/>
    </row>
    <row r="32" spans="1:16" ht="15.75">
      <c r="A32" s="29" t="s">
        <v>31</v>
      </c>
      <c r="B32" s="30"/>
      <c r="C32" s="31"/>
      <c r="D32" s="32">
        <f t="shared" ref="D32:M32" si="9">SUM(D33:D34)</f>
        <v>115349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115349</v>
      </c>
      <c r="O32" s="45">
        <f t="shared" si="1"/>
        <v>39.926964347525093</v>
      </c>
      <c r="P32" s="10"/>
    </row>
    <row r="33" spans="1:119">
      <c r="A33" s="13"/>
      <c r="B33" s="39">
        <v>351.5</v>
      </c>
      <c r="C33" s="21" t="s">
        <v>39</v>
      </c>
      <c r="D33" s="46">
        <v>27514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27514</v>
      </c>
      <c r="O33" s="47">
        <f t="shared" si="1"/>
        <v>9.5237106265143652</v>
      </c>
      <c r="P33" s="9"/>
    </row>
    <row r="34" spans="1:119">
      <c r="A34" s="13"/>
      <c r="B34" s="39">
        <v>354</v>
      </c>
      <c r="C34" s="21" t="s">
        <v>73</v>
      </c>
      <c r="D34" s="46">
        <v>87835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87835</v>
      </c>
      <c r="O34" s="47">
        <f t="shared" si="1"/>
        <v>30.403253721010731</v>
      </c>
      <c r="P34" s="9"/>
    </row>
    <row r="35" spans="1:119" ht="15.75">
      <c r="A35" s="29" t="s">
        <v>3</v>
      </c>
      <c r="B35" s="30"/>
      <c r="C35" s="31"/>
      <c r="D35" s="32">
        <f t="shared" ref="D35:M35" si="10">SUM(D36:D40)</f>
        <v>371958</v>
      </c>
      <c r="E35" s="32">
        <f t="shared" si="10"/>
        <v>663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8"/>
        <v>372621</v>
      </c>
      <c r="O35" s="45">
        <f t="shared" si="1"/>
        <v>128.97923156801662</v>
      </c>
      <c r="P35" s="10"/>
    </row>
    <row r="36" spans="1:119">
      <c r="A36" s="12"/>
      <c r="B36" s="25">
        <v>361.1</v>
      </c>
      <c r="C36" s="20" t="s">
        <v>40</v>
      </c>
      <c r="D36" s="46">
        <v>10121</v>
      </c>
      <c r="E36" s="46">
        <v>663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10784</v>
      </c>
      <c r="O36" s="47">
        <f t="shared" si="1"/>
        <v>3.7327795084804429</v>
      </c>
      <c r="P36" s="9"/>
    </row>
    <row r="37" spans="1:119">
      <c r="A37" s="12"/>
      <c r="B37" s="25">
        <v>362</v>
      </c>
      <c r="C37" s="20" t="s">
        <v>41</v>
      </c>
      <c r="D37" s="46">
        <v>80793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80793</v>
      </c>
      <c r="O37" s="47">
        <f t="shared" si="1"/>
        <v>27.965732087227416</v>
      </c>
      <c r="P37" s="9"/>
    </row>
    <row r="38" spans="1:119">
      <c r="A38" s="12"/>
      <c r="B38" s="25">
        <v>364</v>
      </c>
      <c r="C38" s="20" t="s">
        <v>86</v>
      </c>
      <c r="D38" s="46">
        <v>3023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3023</v>
      </c>
      <c r="O38" s="47">
        <f t="shared" si="1"/>
        <v>1.0463828314295605</v>
      </c>
      <c r="P38" s="9"/>
    </row>
    <row r="39" spans="1:119">
      <c r="A39" s="12"/>
      <c r="B39" s="25">
        <v>366</v>
      </c>
      <c r="C39" s="20" t="s">
        <v>42</v>
      </c>
      <c r="D39" s="46">
        <v>2350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2350</v>
      </c>
      <c r="O39" s="47">
        <f t="shared" si="1"/>
        <v>0.81343025268258917</v>
      </c>
      <c r="P39" s="9"/>
    </row>
    <row r="40" spans="1:119">
      <c r="A40" s="12"/>
      <c r="B40" s="25">
        <v>369.9</v>
      </c>
      <c r="C40" s="20" t="s">
        <v>43</v>
      </c>
      <c r="D40" s="46">
        <v>275671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275671</v>
      </c>
      <c r="O40" s="47">
        <f t="shared" si="1"/>
        <v>95.420906888196612</v>
      </c>
      <c r="P40" s="9"/>
    </row>
    <row r="41" spans="1:119" ht="15.75">
      <c r="A41" s="29" t="s">
        <v>32</v>
      </c>
      <c r="B41" s="30"/>
      <c r="C41" s="31"/>
      <c r="D41" s="32">
        <f t="shared" ref="D41:M41" si="11">SUM(D42:D42)</f>
        <v>88839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8"/>
        <v>88839</v>
      </c>
      <c r="O41" s="45">
        <f t="shared" si="1"/>
        <v>30.750778816199379</v>
      </c>
      <c r="P41" s="9"/>
    </row>
    <row r="42" spans="1:119" ht="15.75" thickBot="1">
      <c r="A42" s="12"/>
      <c r="B42" s="25">
        <v>384</v>
      </c>
      <c r="C42" s="20" t="s">
        <v>101</v>
      </c>
      <c r="D42" s="46">
        <v>88839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88839</v>
      </c>
      <c r="O42" s="47">
        <f t="shared" si="1"/>
        <v>30.750778816199379</v>
      </c>
      <c r="P42" s="9"/>
    </row>
    <row r="43" spans="1:119" ht="16.5" thickBot="1">
      <c r="A43" s="14" t="s">
        <v>37</v>
      </c>
      <c r="B43" s="23"/>
      <c r="C43" s="22"/>
      <c r="D43" s="15">
        <f t="shared" ref="D43:M43" si="12">SUM(D5,D13,D21,D29,D32,D35,D41)</f>
        <v>5000411</v>
      </c>
      <c r="E43" s="15">
        <f t="shared" si="12"/>
        <v>352849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8"/>
        <v>5353260</v>
      </c>
      <c r="O43" s="38">
        <f t="shared" si="1"/>
        <v>1852.9802699896159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102</v>
      </c>
      <c r="M45" s="118"/>
      <c r="N45" s="118"/>
      <c r="O45" s="43">
        <v>2889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2766264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2766264</v>
      </c>
      <c r="O5" s="33">
        <f t="shared" ref="O5:O42" si="1">(N5/O$44)</f>
        <v>964.19100731962351</v>
      </c>
      <c r="P5" s="6"/>
    </row>
    <row r="6" spans="1:133">
      <c r="A6" s="12"/>
      <c r="B6" s="25">
        <v>311</v>
      </c>
      <c r="C6" s="20" t="s">
        <v>2</v>
      </c>
      <c r="D6" s="46">
        <v>2065843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2065843</v>
      </c>
      <c r="O6" s="47">
        <f t="shared" si="1"/>
        <v>720.05681422098291</v>
      </c>
      <c r="P6" s="9"/>
    </row>
    <row r="7" spans="1:133">
      <c r="A7" s="12"/>
      <c r="B7" s="25">
        <v>312.10000000000002</v>
      </c>
      <c r="C7" s="20" t="s">
        <v>68</v>
      </c>
      <c r="D7" s="46">
        <v>96361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96361</v>
      </c>
      <c r="O7" s="47">
        <f t="shared" si="1"/>
        <v>33.586964098989192</v>
      </c>
      <c r="P7" s="9"/>
    </row>
    <row r="8" spans="1:133">
      <c r="A8" s="12"/>
      <c r="B8" s="25">
        <v>314.10000000000002</v>
      </c>
      <c r="C8" s="20" t="s">
        <v>11</v>
      </c>
      <c r="D8" s="46">
        <v>298716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298716</v>
      </c>
      <c r="O8" s="47">
        <f t="shared" si="1"/>
        <v>104.11850819100732</v>
      </c>
      <c r="P8" s="9"/>
    </row>
    <row r="9" spans="1:133">
      <c r="A9" s="12"/>
      <c r="B9" s="25">
        <v>314.3</v>
      </c>
      <c r="C9" s="20" t="s">
        <v>12</v>
      </c>
      <c r="D9" s="46">
        <v>20664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20664</v>
      </c>
      <c r="O9" s="47">
        <f t="shared" si="1"/>
        <v>7.2025095852213319</v>
      </c>
      <c r="P9" s="9"/>
    </row>
    <row r="10" spans="1:133">
      <c r="A10" s="12"/>
      <c r="B10" s="25">
        <v>314.39999999999998</v>
      </c>
      <c r="C10" s="20" t="s">
        <v>13</v>
      </c>
      <c r="D10" s="46">
        <v>19125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19125</v>
      </c>
      <c r="O10" s="47">
        <f t="shared" si="1"/>
        <v>6.6660857441617285</v>
      </c>
      <c r="P10" s="9"/>
    </row>
    <row r="11" spans="1:133">
      <c r="A11" s="12"/>
      <c r="B11" s="25">
        <v>315</v>
      </c>
      <c r="C11" s="20" t="s">
        <v>80</v>
      </c>
      <c r="D11" s="46">
        <v>255808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255808</v>
      </c>
      <c r="O11" s="47">
        <f t="shared" si="1"/>
        <v>89.162774485883588</v>
      </c>
      <c r="P11" s="9"/>
    </row>
    <row r="12" spans="1:133">
      <c r="A12" s="12"/>
      <c r="B12" s="25">
        <v>316</v>
      </c>
      <c r="C12" s="20" t="s">
        <v>81</v>
      </c>
      <c r="D12" s="46">
        <v>9747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9747</v>
      </c>
      <c r="O12" s="47">
        <f t="shared" si="1"/>
        <v>3.3973509933774833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480876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480876</v>
      </c>
      <c r="O13" s="45">
        <f t="shared" si="1"/>
        <v>167.61101429069362</v>
      </c>
      <c r="P13" s="10"/>
    </row>
    <row r="14" spans="1:133">
      <c r="A14" s="12"/>
      <c r="B14" s="25">
        <v>322</v>
      </c>
      <c r="C14" s="20" t="s">
        <v>0</v>
      </c>
      <c r="D14" s="46">
        <v>191997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191997</v>
      </c>
      <c r="O14" s="47">
        <f t="shared" si="1"/>
        <v>66.921226908330425</v>
      </c>
      <c r="P14" s="9"/>
    </row>
    <row r="15" spans="1:133">
      <c r="A15" s="12"/>
      <c r="B15" s="25">
        <v>323.10000000000002</v>
      </c>
      <c r="C15" s="20" t="s">
        <v>17</v>
      </c>
      <c r="D15" s="46">
        <v>251758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251758</v>
      </c>
      <c r="O15" s="47">
        <f t="shared" si="1"/>
        <v>87.751132798884626</v>
      </c>
      <c r="P15" s="9"/>
    </row>
    <row r="16" spans="1:133">
      <c r="A16" s="12"/>
      <c r="B16" s="25">
        <v>323.39999999999998</v>
      </c>
      <c r="C16" s="20" t="s">
        <v>18</v>
      </c>
      <c r="D16" s="46">
        <v>11662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11662</v>
      </c>
      <c r="O16" s="47">
        <f t="shared" si="1"/>
        <v>4.0648309515510634</v>
      </c>
      <c r="P16" s="9"/>
    </row>
    <row r="17" spans="1:16">
      <c r="A17" s="12"/>
      <c r="B17" s="25">
        <v>325.2</v>
      </c>
      <c r="C17" s="20" t="s">
        <v>82</v>
      </c>
      <c r="D17" s="46">
        <v>19319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19319</v>
      </c>
      <c r="O17" s="47">
        <f t="shared" si="1"/>
        <v>6.7337051237364935</v>
      </c>
      <c r="P17" s="9"/>
    </row>
    <row r="18" spans="1:16">
      <c r="A18" s="12"/>
      <c r="B18" s="25">
        <v>329</v>
      </c>
      <c r="C18" s="20" t="s">
        <v>19</v>
      </c>
      <c r="D18" s="46">
        <v>6140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6140</v>
      </c>
      <c r="O18" s="47">
        <f t="shared" si="1"/>
        <v>2.1401185081910072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SUM(D20:D26)</f>
        <v>548208</v>
      </c>
      <c r="E19" s="32">
        <f t="shared" si="5"/>
        <v>76214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624422</v>
      </c>
      <c r="O19" s="45">
        <f t="shared" si="1"/>
        <v>217.64447542697803</v>
      </c>
      <c r="P19" s="10"/>
    </row>
    <row r="20" spans="1:16">
      <c r="A20" s="12"/>
      <c r="B20" s="25">
        <v>334.2</v>
      </c>
      <c r="C20" s="20" t="s">
        <v>57</v>
      </c>
      <c r="D20" s="46">
        <v>10000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10000</v>
      </c>
      <c r="O20" s="47">
        <f t="shared" si="1"/>
        <v>3.4855350296270475</v>
      </c>
      <c r="P20" s="9"/>
    </row>
    <row r="21" spans="1:16">
      <c r="A21" s="12"/>
      <c r="B21" s="25">
        <v>334.39</v>
      </c>
      <c r="C21" s="20" t="s">
        <v>64</v>
      </c>
      <c r="D21" s="46">
        <v>0</v>
      </c>
      <c r="E21" s="46">
        <v>76214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76214</v>
      </c>
      <c r="O21" s="47">
        <f t="shared" si="1"/>
        <v>26.564656674799583</v>
      </c>
      <c r="P21" s="9"/>
    </row>
    <row r="22" spans="1:16">
      <c r="A22" s="12"/>
      <c r="B22" s="25">
        <v>335.12</v>
      </c>
      <c r="C22" s="20" t="s">
        <v>83</v>
      </c>
      <c r="D22" s="46">
        <v>108885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108885</v>
      </c>
      <c r="O22" s="47">
        <f t="shared" si="1"/>
        <v>37.952248170094109</v>
      </c>
      <c r="P22" s="9"/>
    </row>
    <row r="23" spans="1:16">
      <c r="A23" s="12"/>
      <c r="B23" s="25">
        <v>335.14</v>
      </c>
      <c r="C23" s="20" t="s">
        <v>90</v>
      </c>
      <c r="D23" s="46">
        <v>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55</v>
      </c>
      <c r="O23" s="47">
        <f t="shared" si="1"/>
        <v>1.9170442662948761E-2</v>
      </c>
      <c r="P23" s="9"/>
    </row>
    <row r="24" spans="1:16">
      <c r="A24" s="12"/>
      <c r="B24" s="25">
        <v>335.15</v>
      </c>
      <c r="C24" s="20" t="s">
        <v>91</v>
      </c>
      <c r="D24" s="46">
        <v>147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147</v>
      </c>
      <c r="O24" s="47">
        <f t="shared" si="1"/>
        <v>5.1237364935517601E-2</v>
      </c>
      <c r="P24" s="9"/>
    </row>
    <row r="25" spans="1:16">
      <c r="A25" s="12"/>
      <c r="B25" s="25">
        <v>335.18</v>
      </c>
      <c r="C25" s="20" t="s">
        <v>84</v>
      </c>
      <c r="D25" s="46">
        <v>428439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428439</v>
      </c>
      <c r="O25" s="47">
        <f t="shared" si="1"/>
        <v>149.33391425583827</v>
      </c>
      <c r="P25" s="9"/>
    </row>
    <row r="26" spans="1:16">
      <c r="A26" s="12"/>
      <c r="B26" s="25">
        <v>335.9</v>
      </c>
      <c r="C26" s="20" t="s">
        <v>93</v>
      </c>
      <c r="D26" s="46">
        <v>682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682</v>
      </c>
      <c r="O26" s="47">
        <f t="shared" si="1"/>
        <v>0.23771348902056466</v>
      </c>
      <c r="P26" s="9"/>
    </row>
    <row r="27" spans="1:16" ht="15.75">
      <c r="A27" s="29" t="s">
        <v>30</v>
      </c>
      <c r="B27" s="30"/>
      <c r="C27" s="31"/>
      <c r="D27" s="32">
        <f t="shared" ref="D27:M27" si="7">SUM(D28:D30)</f>
        <v>279115</v>
      </c>
      <c r="E27" s="32">
        <f t="shared" si="7"/>
        <v>211491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ref="N27:N42" si="8">SUM(D27:M27)</f>
        <v>490606</v>
      </c>
      <c r="O27" s="45">
        <f t="shared" si="1"/>
        <v>171.00243987452075</v>
      </c>
      <c r="P27" s="10"/>
    </row>
    <row r="28" spans="1:16">
      <c r="A28" s="12"/>
      <c r="B28" s="25">
        <v>342.1</v>
      </c>
      <c r="C28" s="20" t="s">
        <v>34</v>
      </c>
      <c r="D28" s="46">
        <v>5772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5772</v>
      </c>
      <c r="O28" s="47">
        <f t="shared" si="1"/>
        <v>2.011850819100732</v>
      </c>
      <c r="P28" s="9"/>
    </row>
    <row r="29" spans="1:16">
      <c r="A29" s="12"/>
      <c r="B29" s="25">
        <v>343.1</v>
      </c>
      <c r="C29" s="20" t="s">
        <v>94</v>
      </c>
      <c r="D29" s="46">
        <v>13098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13098</v>
      </c>
      <c r="O29" s="47">
        <f t="shared" si="1"/>
        <v>4.5653537818055074</v>
      </c>
      <c r="P29" s="9"/>
    </row>
    <row r="30" spans="1:16">
      <c r="A30" s="12"/>
      <c r="B30" s="25">
        <v>343.4</v>
      </c>
      <c r="C30" s="20" t="s">
        <v>35</v>
      </c>
      <c r="D30" s="46">
        <v>260245</v>
      </c>
      <c r="E30" s="46">
        <v>211491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471736</v>
      </c>
      <c r="O30" s="47">
        <f t="shared" si="1"/>
        <v>164.4252352736145</v>
      </c>
      <c r="P30" s="9"/>
    </row>
    <row r="31" spans="1:16" ht="15.75">
      <c r="A31" s="29" t="s">
        <v>31</v>
      </c>
      <c r="B31" s="30"/>
      <c r="C31" s="31"/>
      <c r="D31" s="32">
        <f t="shared" ref="D31:M31" si="9">SUM(D32:D33)</f>
        <v>37643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8"/>
        <v>37643</v>
      </c>
      <c r="O31" s="45">
        <f t="shared" si="1"/>
        <v>13.120599512025096</v>
      </c>
      <c r="P31" s="10"/>
    </row>
    <row r="32" spans="1:16">
      <c r="A32" s="13"/>
      <c r="B32" s="39">
        <v>351.5</v>
      </c>
      <c r="C32" s="21" t="s">
        <v>39</v>
      </c>
      <c r="D32" s="46">
        <v>23238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23238</v>
      </c>
      <c r="O32" s="47">
        <f t="shared" si="1"/>
        <v>8.0996863018473331</v>
      </c>
      <c r="P32" s="9"/>
    </row>
    <row r="33" spans="1:119">
      <c r="A33" s="13"/>
      <c r="B33" s="39">
        <v>354</v>
      </c>
      <c r="C33" s="21" t="s">
        <v>73</v>
      </c>
      <c r="D33" s="46">
        <v>14405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14405</v>
      </c>
      <c r="O33" s="47">
        <f t="shared" si="1"/>
        <v>5.0209132101777625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SUM(D35:D39)</f>
        <v>346213</v>
      </c>
      <c r="E34" s="32">
        <f t="shared" si="10"/>
        <v>791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8"/>
        <v>347004</v>
      </c>
      <c r="O34" s="45">
        <f t="shared" si="1"/>
        <v>120.9494597420704</v>
      </c>
      <c r="P34" s="10"/>
    </row>
    <row r="35" spans="1:119">
      <c r="A35" s="12"/>
      <c r="B35" s="25">
        <v>361.1</v>
      </c>
      <c r="C35" s="20" t="s">
        <v>40</v>
      </c>
      <c r="D35" s="46">
        <v>142</v>
      </c>
      <c r="E35" s="46">
        <v>791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933</v>
      </c>
      <c r="O35" s="47">
        <f t="shared" si="1"/>
        <v>0.32520041826420354</v>
      </c>
      <c r="P35" s="9"/>
    </row>
    <row r="36" spans="1:119">
      <c r="A36" s="12"/>
      <c r="B36" s="25">
        <v>362</v>
      </c>
      <c r="C36" s="20" t="s">
        <v>41</v>
      </c>
      <c r="D36" s="46">
        <v>78171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78171</v>
      </c>
      <c r="O36" s="47">
        <f t="shared" si="1"/>
        <v>27.246775880097594</v>
      </c>
      <c r="P36" s="9"/>
    </row>
    <row r="37" spans="1:119">
      <c r="A37" s="12"/>
      <c r="B37" s="25">
        <v>364</v>
      </c>
      <c r="C37" s="20" t="s">
        <v>86</v>
      </c>
      <c r="D37" s="46">
        <v>10395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10395</v>
      </c>
      <c r="O37" s="47">
        <f t="shared" si="1"/>
        <v>3.623213663297316</v>
      </c>
      <c r="P37" s="9"/>
    </row>
    <row r="38" spans="1:119">
      <c r="A38" s="12"/>
      <c r="B38" s="25">
        <v>366</v>
      </c>
      <c r="C38" s="20" t="s">
        <v>42</v>
      </c>
      <c r="D38" s="46">
        <v>1100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1100</v>
      </c>
      <c r="O38" s="47">
        <f t="shared" si="1"/>
        <v>0.38340885325897528</v>
      </c>
      <c r="P38" s="9"/>
    </row>
    <row r="39" spans="1:119">
      <c r="A39" s="12"/>
      <c r="B39" s="25">
        <v>369.9</v>
      </c>
      <c r="C39" s="20" t="s">
        <v>43</v>
      </c>
      <c r="D39" s="46">
        <v>256405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256405</v>
      </c>
      <c r="O39" s="47">
        <f t="shared" si="1"/>
        <v>89.370860927152322</v>
      </c>
      <c r="P39" s="9"/>
    </row>
    <row r="40" spans="1:119" ht="15.75">
      <c r="A40" s="29" t="s">
        <v>32</v>
      </c>
      <c r="B40" s="30"/>
      <c r="C40" s="31"/>
      <c r="D40" s="32">
        <f t="shared" ref="D40:M40" si="11">SUM(D41:D41)</f>
        <v>1890009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8"/>
        <v>1890009</v>
      </c>
      <c r="O40" s="45">
        <f t="shared" si="1"/>
        <v>658.76925758103869</v>
      </c>
      <c r="P40" s="9"/>
    </row>
    <row r="41" spans="1:119" ht="15.75" thickBot="1">
      <c r="A41" s="12"/>
      <c r="B41" s="25">
        <v>383</v>
      </c>
      <c r="C41" s="20" t="s">
        <v>45</v>
      </c>
      <c r="D41" s="46">
        <v>1890009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1890009</v>
      </c>
      <c r="O41" s="47">
        <f t="shared" si="1"/>
        <v>658.76925758103869</v>
      </c>
      <c r="P41" s="9"/>
    </row>
    <row r="42" spans="1:119" ht="16.5" thickBot="1">
      <c r="A42" s="14" t="s">
        <v>37</v>
      </c>
      <c r="B42" s="23"/>
      <c r="C42" s="22"/>
      <c r="D42" s="15">
        <f t="shared" ref="D42:M42" si="12">SUM(D5,D13,D19,D27,D31,D34,D40)</f>
        <v>6348328</v>
      </c>
      <c r="E42" s="15">
        <f t="shared" si="12"/>
        <v>288496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0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8"/>
        <v>6636824</v>
      </c>
      <c r="O42" s="38">
        <f t="shared" si="1"/>
        <v>2313.28825374695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97</v>
      </c>
      <c r="M44" s="118"/>
      <c r="N44" s="118"/>
      <c r="O44" s="43">
        <v>2869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2025-04-17T18:42:55Z</cp:lastPrinted>
  <dcterms:created xsi:type="dcterms:W3CDTF">2000-08-31T21:26:31Z</dcterms:created>
  <dcterms:modified xsi:type="dcterms:W3CDTF">2025-04-17T18:43:03Z</dcterms:modified>
</cp:coreProperties>
</file>