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9" documentId="11_2D02301216CE5FD875A07BC1BF768C42A7F78873" xr6:coauthVersionLast="47" xr6:coauthVersionMax="47" xr10:uidLastSave="{B1ADD504-C115-478B-BBE7-EBADF6732E55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'2007'!$A$1:$O$27</definedName>
    <definedName name="_xlnm.Print_Area" localSheetId="15">'2008'!$A$1:$O$27</definedName>
    <definedName name="_xlnm.Print_Area" localSheetId="14">'2009'!$A$1:$O$26</definedName>
    <definedName name="_xlnm.Print_Area" localSheetId="13">'2010'!$A$1:$O$26</definedName>
    <definedName name="_xlnm.Print_Area" localSheetId="12">'2011'!$A$1:$O$27</definedName>
    <definedName name="_xlnm.Print_Area" localSheetId="11">'2012'!$A$1:$O$25</definedName>
    <definedName name="_xlnm.Print_Area" localSheetId="10">'2013'!$A$1:$O$30</definedName>
    <definedName name="_xlnm.Print_Area" localSheetId="9">'2014'!$A$1:$O$28</definedName>
    <definedName name="_xlnm.Print_Area" localSheetId="8">'2015'!$A$1:$O$28</definedName>
    <definedName name="_xlnm.Print_Area" localSheetId="7">'2016'!$A$1:$O$27</definedName>
    <definedName name="_xlnm.Print_Area" localSheetId="6">'2017'!$A$1:$O$29</definedName>
    <definedName name="_xlnm.Print_Area" localSheetId="5">'2018'!$A$1:$O$29</definedName>
    <definedName name="_xlnm.Print_Area" localSheetId="4">'2019'!$A$1:$O$28</definedName>
    <definedName name="_xlnm.Print_Area" localSheetId="3">'2020'!$A$1:$O$29</definedName>
    <definedName name="_xlnm.Print_Area" localSheetId="2">'2021'!$A$1:$P$30</definedName>
    <definedName name="_xlnm.Print_Area" localSheetId="1">'2022'!$A$1:$P$29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J25" i="48"/>
  <c r="K25" i="48"/>
  <c r="L25" i="48"/>
  <c r="M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/>
  <c r="O21" i="48"/>
  <c r="P21" i="48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/>
  <c r="N18" i="48"/>
  <c r="M18" i="48"/>
  <c r="L18" i="48"/>
  <c r="K18" i="48"/>
  <c r="J18" i="48"/>
  <c r="I18" i="48"/>
  <c r="I25" i="48" s="1"/>
  <c r="H18" i="48"/>
  <c r="H25" i="48" s="1"/>
  <c r="G18" i="48"/>
  <c r="O18" i="48" s="1"/>
  <c r="P18" i="48" s="1"/>
  <c r="F18" i="48"/>
  <c r="E18" i="48"/>
  <c r="D18" i="48"/>
  <c r="O17" i="48"/>
  <c r="P17" i="48"/>
  <c r="O16" i="48"/>
  <c r="P16" i="48"/>
  <c r="N15" i="48"/>
  <c r="M15" i="48"/>
  <c r="L15" i="48"/>
  <c r="K15" i="48"/>
  <c r="J15" i="48"/>
  <c r="I15" i="48"/>
  <c r="H15" i="48"/>
  <c r="G15" i="48"/>
  <c r="G25" i="48" s="1"/>
  <c r="F15" i="48"/>
  <c r="E15" i="48"/>
  <c r="D15" i="48"/>
  <c r="O15" i="48" s="1"/>
  <c r="P15" i="48" s="1"/>
  <c r="O14" i="48"/>
  <c r="P14" i="48"/>
  <c r="O13" i="48"/>
  <c r="P13" i="48"/>
  <c r="N12" i="48"/>
  <c r="N25" i="48" s="1"/>
  <c r="M12" i="48"/>
  <c r="L12" i="48"/>
  <c r="K12" i="48"/>
  <c r="J12" i="48"/>
  <c r="I12" i="48"/>
  <c r="H12" i="48"/>
  <c r="G12" i="48"/>
  <c r="F12" i="48"/>
  <c r="E12" i="48"/>
  <c r="D12" i="48"/>
  <c r="O11" i="48"/>
  <c r="P11" i="48"/>
  <c r="O10" i="48"/>
  <c r="P10" i="48"/>
  <c r="O9" i="48"/>
  <c r="P9" i="48"/>
  <c r="O8" i="48"/>
  <c r="P8" i="48" s="1"/>
  <c r="O7" i="48"/>
  <c r="P7" i="48"/>
  <c r="O6" i="48"/>
  <c r="P6" i="48"/>
  <c r="N5" i="48"/>
  <c r="M5" i="48"/>
  <c r="L5" i="48"/>
  <c r="K5" i="48"/>
  <c r="J5" i="48"/>
  <c r="I5" i="48"/>
  <c r="H5" i="48"/>
  <c r="G5" i="48"/>
  <c r="F5" i="48"/>
  <c r="F25" i="48" s="1"/>
  <c r="E5" i="48"/>
  <c r="E25" i="48" s="1"/>
  <c r="D5" i="48"/>
  <c r="D25" i="48" s="1"/>
  <c r="F26" i="47"/>
  <c r="H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E26" i="47" s="1"/>
  <c r="D24" i="47"/>
  <c r="O24" i="47" s="1"/>
  <c r="P24" i="47" s="1"/>
  <c r="O23" i="47"/>
  <c r="P23" i="47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1" i="47" s="1"/>
  <c r="P21" i="47" s="1"/>
  <c r="O20" i="47"/>
  <c r="P20" i="47"/>
  <c r="N19" i="47"/>
  <c r="M19" i="47"/>
  <c r="L19" i="47"/>
  <c r="K19" i="47"/>
  <c r="J19" i="47"/>
  <c r="I19" i="47"/>
  <c r="O19" i="47" s="1"/>
  <c r="P19" i="47" s="1"/>
  <c r="H19" i="47"/>
  <c r="G19" i="47"/>
  <c r="F19" i="47"/>
  <c r="E19" i="47"/>
  <c r="D19" i="47"/>
  <c r="O18" i="47"/>
  <c r="P18" i="47"/>
  <c r="O17" i="47"/>
  <c r="P17" i="47"/>
  <c r="N16" i="47"/>
  <c r="M16" i="47"/>
  <c r="L16" i="47"/>
  <c r="K16" i="47"/>
  <c r="J16" i="47"/>
  <c r="I16" i="47"/>
  <c r="H16" i="47"/>
  <c r="G16" i="47"/>
  <c r="F16" i="47"/>
  <c r="E16" i="47"/>
  <c r="D16" i="47"/>
  <c r="O16" i="47" s="1"/>
  <c r="P16" i="47" s="1"/>
  <c r="O15" i="47"/>
  <c r="P15" i="47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3" i="47" s="1"/>
  <c r="P13" i="47" s="1"/>
  <c r="O12" i="47"/>
  <c r="P12" i="47"/>
  <c r="O11" i="47"/>
  <c r="P11" i="47"/>
  <c r="O10" i="47"/>
  <c r="P10" i="47" s="1"/>
  <c r="O9" i="47"/>
  <c r="P9" i="47" s="1"/>
  <c r="O8" i="47"/>
  <c r="P8" i="47" s="1"/>
  <c r="O7" i="47"/>
  <c r="P7" i="47"/>
  <c r="O6" i="47"/>
  <c r="P6" i="47"/>
  <c r="N5" i="47"/>
  <c r="N26" i="47" s="1"/>
  <c r="M5" i="47"/>
  <c r="M26" i="47" s="1"/>
  <c r="L5" i="47"/>
  <c r="L26" i="47" s="1"/>
  <c r="K5" i="47"/>
  <c r="K26" i="47" s="1"/>
  <c r="J5" i="47"/>
  <c r="J26" i="47" s="1"/>
  <c r="I5" i="47"/>
  <c r="I26" i="47" s="1"/>
  <c r="H5" i="47"/>
  <c r="G5" i="47"/>
  <c r="G26" i="47" s="1"/>
  <c r="F5" i="47"/>
  <c r="E5" i="47"/>
  <c r="D5" i="47"/>
  <c r="O5" i="47" s="1"/>
  <c r="P5" i="47" s="1"/>
  <c r="N24" i="46"/>
  <c r="O24" i="46"/>
  <c r="M23" i="46"/>
  <c r="L23" i="46"/>
  <c r="K23" i="46"/>
  <c r="J23" i="46"/>
  <c r="I23" i="46"/>
  <c r="H23" i="46"/>
  <c r="G23" i="46"/>
  <c r="F23" i="46"/>
  <c r="N23" i="46" s="1"/>
  <c r="O23" i="46" s="1"/>
  <c r="E23" i="46"/>
  <c r="D23" i="46"/>
  <c r="N22" i="46"/>
  <c r="O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20" i="46" s="1"/>
  <c r="O20" i="46" s="1"/>
  <c r="N19" i="46"/>
  <c r="O19" i="46" s="1"/>
  <c r="M18" i="46"/>
  <c r="L18" i="46"/>
  <c r="N18" i="46" s="1"/>
  <c r="O18" i="46" s="1"/>
  <c r="K18" i="46"/>
  <c r="J18" i="46"/>
  <c r="I18" i="46"/>
  <c r="H18" i="46"/>
  <c r="G18" i="46"/>
  <c r="F18" i="46"/>
  <c r="E18" i="46"/>
  <c r="D18" i="46"/>
  <c r="N17" i="46"/>
  <c r="O17" i="46"/>
  <c r="N16" i="46"/>
  <c r="O16" i="46"/>
  <c r="M15" i="46"/>
  <c r="L15" i="46"/>
  <c r="K15" i="46"/>
  <c r="J15" i="46"/>
  <c r="I15" i="46"/>
  <c r="N15" i="46" s="1"/>
  <c r="O15" i="46" s="1"/>
  <c r="H15" i="46"/>
  <c r="G15" i="46"/>
  <c r="F15" i="46"/>
  <c r="E15" i="46"/>
  <c r="D15" i="46"/>
  <c r="N14" i="46"/>
  <c r="O14" i="46"/>
  <c r="M13" i="46"/>
  <c r="L13" i="46"/>
  <c r="K13" i="46"/>
  <c r="J13" i="46"/>
  <c r="I13" i="46"/>
  <c r="H13" i="46"/>
  <c r="G13" i="46"/>
  <c r="F13" i="46"/>
  <c r="E13" i="46"/>
  <c r="D13" i="46"/>
  <c r="N13" i="46" s="1"/>
  <c r="O13" i="46" s="1"/>
  <c r="N12" i="46"/>
  <c r="O12" i="46"/>
  <c r="N11" i="46"/>
  <c r="O11" i="46" s="1"/>
  <c r="N10" i="46"/>
  <c r="O10" i="46"/>
  <c r="N9" i="46"/>
  <c r="O9" i="46"/>
  <c r="N8" i="46"/>
  <c r="O8" i="46"/>
  <c r="N7" i="46"/>
  <c r="O7" i="46" s="1"/>
  <c r="N6" i="46"/>
  <c r="O6" i="46"/>
  <c r="M5" i="46"/>
  <c r="M25" i="46" s="1"/>
  <c r="L5" i="46"/>
  <c r="L25" i="46" s="1"/>
  <c r="K5" i="46"/>
  <c r="K25" i="46" s="1"/>
  <c r="J5" i="46"/>
  <c r="J25" i="46" s="1"/>
  <c r="I5" i="46"/>
  <c r="I25" i="46" s="1"/>
  <c r="H5" i="46"/>
  <c r="H25" i="46" s="1"/>
  <c r="G5" i="46"/>
  <c r="G25" i="46" s="1"/>
  <c r="F5" i="46"/>
  <c r="F25" i="46" s="1"/>
  <c r="E5" i="46"/>
  <c r="E25" i="46" s="1"/>
  <c r="D5" i="46"/>
  <c r="N23" i="45"/>
  <c r="O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M19" i="45"/>
  <c r="L19" i="45"/>
  <c r="K19" i="45"/>
  <c r="J19" i="45"/>
  <c r="I19" i="45"/>
  <c r="H19" i="45"/>
  <c r="G19" i="45"/>
  <c r="F19" i="45"/>
  <c r="E19" i="45"/>
  <c r="E24" i="45" s="1"/>
  <c r="D19" i="45"/>
  <c r="N18" i="45"/>
  <c r="O18" i="45"/>
  <c r="N17" i="45"/>
  <c r="O17" i="45" s="1"/>
  <c r="M16" i="45"/>
  <c r="L16" i="45"/>
  <c r="N16" i="45" s="1"/>
  <c r="O16" i="45" s="1"/>
  <c r="K16" i="45"/>
  <c r="J16" i="45"/>
  <c r="I16" i="45"/>
  <c r="H16" i="45"/>
  <c r="G16" i="45"/>
  <c r="F16" i="45"/>
  <c r="E16" i="45"/>
  <c r="D16" i="45"/>
  <c r="N15" i="45"/>
  <c r="O15" i="45"/>
  <c r="N14" i="45"/>
  <c r="O14" i="45"/>
  <c r="M13" i="45"/>
  <c r="L13" i="45"/>
  <c r="K13" i="45"/>
  <c r="J13" i="45"/>
  <c r="I13" i="45"/>
  <c r="N13" i="45" s="1"/>
  <c r="O13" i="45" s="1"/>
  <c r="H13" i="45"/>
  <c r="G13" i="45"/>
  <c r="G24" i="45" s="1"/>
  <c r="F13" i="45"/>
  <c r="F24" i="45" s="1"/>
  <c r="E13" i="45"/>
  <c r="D13" i="45"/>
  <c r="D24" i="45" s="1"/>
  <c r="N12" i="45"/>
  <c r="O12" i="45"/>
  <c r="N11" i="45"/>
  <c r="O11" i="45" s="1"/>
  <c r="N10" i="45"/>
  <c r="O10" i="45"/>
  <c r="N9" i="45"/>
  <c r="O9" i="45"/>
  <c r="N8" i="45"/>
  <c r="O8" i="45"/>
  <c r="N7" i="45"/>
  <c r="O7" i="45"/>
  <c r="N6" i="45"/>
  <c r="O6" i="45"/>
  <c r="M5" i="45"/>
  <c r="M24" i="45" s="1"/>
  <c r="L5" i="45"/>
  <c r="L24" i="45" s="1"/>
  <c r="K5" i="45"/>
  <c r="K24" i="45" s="1"/>
  <c r="J5" i="45"/>
  <c r="N5" i="45" s="1"/>
  <c r="O5" i="45" s="1"/>
  <c r="I5" i="45"/>
  <c r="I24" i="45" s="1"/>
  <c r="H5" i="45"/>
  <c r="H24" i="45" s="1"/>
  <c r="G5" i="45"/>
  <c r="F5" i="45"/>
  <c r="E5" i="45"/>
  <c r="D5" i="45"/>
  <c r="D25" i="44"/>
  <c r="N24" i="44"/>
  <c r="O24" i="44" s="1"/>
  <c r="M23" i="44"/>
  <c r="L23" i="44"/>
  <c r="N23" i="44" s="1"/>
  <c r="O23" i="44" s="1"/>
  <c r="K23" i="44"/>
  <c r="J23" i="44"/>
  <c r="I23" i="44"/>
  <c r="H23" i="44"/>
  <c r="G23" i="44"/>
  <c r="F23" i="44"/>
  <c r="E23" i="44"/>
  <c r="D23" i="44"/>
  <c r="N22" i="44"/>
  <c r="O22" i="44"/>
  <c r="N21" i="44"/>
  <c r="O21" i="44"/>
  <c r="M20" i="44"/>
  <c r="L20" i="44"/>
  <c r="K20" i="44"/>
  <c r="J20" i="44"/>
  <c r="I20" i="44"/>
  <c r="H20" i="44"/>
  <c r="G20" i="44"/>
  <c r="F20" i="44"/>
  <c r="N20" i="44" s="1"/>
  <c r="O20" i="44" s="1"/>
  <c r="E20" i="44"/>
  <c r="D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8" i="44" s="1"/>
  <c r="O18" i="44" s="1"/>
  <c r="N17" i="44"/>
  <c r="O17" i="44"/>
  <c r="N16" i="44"/>
  <c r="O16" i="44" s="1"/>
  <c r="M15" i="44"/>
  <c r="L15" i="44"/>
  <c r="N15" i="44" s="1"/>
  <c r="O15" i="44" s="1"/>
  <c r="K15" i="44"/>
  <c r="J15" i="44"/>
  <c r="I15" i="44"/>
  <c r="H15" i="44"/>
  <c r="G15" i="44"/>
  <c r="F15" i="44"/>
  <c r="E15" i="44"/>
  <c r="D15" i="44"/>
  <c r="N14" i="44"/>
  <c r="O14" i="44"/>
  <c r="M13" i="44"/>
  <c r="L13" i="44"/>
  <c r="K13" i="44"/>
  <c r="J13" i="44"/>
  <c r="J25" i="44" s="1"/>
  <c r="I13" i="44"/>
  <c r="I25" i="44" s="1"/>
  <c r="H13" i="44"/>
  <c r="G13" i="44"/>
  <c r="G25" i="44" s="1"/>
  <c r="F13" i="44"/>
  <c r="E13" i="44"/>
  <c r="E25" i="44" s="1"/>
  <c r="D13" i="44"/>
  <c r="N13" i="44" s="1"/>
  <c r="O13" i="44" s="1"/>
  <c r="N12" i="44"/>
  <c r="O12" i="44"/>
  <c r="N11" i="44"/>
  <c r="O11" i="44"/>
  <c r="N10" i="44"/>
  <c r="O10" i="44" s="1"/>
  <c r="N9" i="44"/>
  <c r="O9" i="44" s="1"/>
  <c r="N8" i="44"/>
  <c r="O8" i="44"/>
  <c r="N7" i="44"/>
  <c r="O7" i="44"/>
  <c r="N6" i="44"/>
  <c r="O6" i="44"/>
  <c r="M5" i="44"/>
  <c r="M25" i="44" s="1"/>
  <c r="L5" i="44"/>
  <c r="L25" i="44" s="1"/>
  <c r="K5" i="44"/>
  <c r="K25" i="44" s="1"/>
  <c r="J5" i="44"/>
  <c r="I5" i="44"/>
  <c r="H5" i="44"/>
  <c r="H25" i="44" s="1"/>
  <c r="G5" i="44"/>
  <c r="F5" i="44"/>
  <c r="F25" i="44" s="1"/>
  <c r="E5" i="44"/>
  <c r="D5" i="44"/>
  <c r="D25" i="43"/>
  <c r="N24" i="43"/>
  <c r="O24" i="43"/>
  <c r="M23" i="43"/>
  <c r="N23" i="43" s="1"/>
  <c r="O23" i="43" s="1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/>
  <c r="M20" i="43"/>
  <c r="L20" i="43"/>
  <c r="K20" i="43"/>
  <c r="J20" i="43"/>
  <c r="I20" i="43"/>
  <c r="H20" i="43"/>
  <c r="G20" i="43"/>
  <c r="N20" i="43" s="1"/>
  <c r="O20" i="43" s="1"/>
  <c r="F20" i="43"/>
  <c r="E20" i="43"/>
  <c r="D20" i="43"/>
  <c r="N19" i="43"/>
  <c r="O19" i="43"/>
  <c r="M18" i="43"/>
  <c r="L18" i="43"/>
  <c r="K18" i="43"/>
  <c r="J18" i="43"/>
  <c r="I18" i="43"/>
  <c r="H18" i="43"/>
  <c r="G18" i="43"/>
  <c r="F18" i="43"/>
  <c r="E18" i="43"/>
  <c r="D18" i="43"/>
  <c r="N18" i="43" s="1"/>
  <c r="O18" i="43" s="1"/>
  <c r="N17" i="43"/>
  <c r="O17" i="43"/>
  <c r="N16" i="43"/>
  <c r="O16" i="43"/>
  <c r="M15" i="43"/>
  <c r="L15" i="43"/>
  <c r="K15" i="43"/>
  <c r="J15" i="43"/>
  <c r="N15" i="43" s="1"/>
  <c r="O15" i="43" s="1"/>
  <c r="I15" i="43"/>
  <c r="H15" i="43"/>
  <c r="G15" i="43"/>
  <c r="F15" i="43"/>
  <c r="E15" i="43"/>
  <c r="D15" i="43"/>
  <c r="N14" i="43"/>
  <c r="O14" i="43" s="1"/>
  <c r="M13" i="43"/>
  <c r="L13" i="43"/>
  <c r="K13" i="43"/>
  <c r="J13" i="43"/>
  <c r="I13" i="43"/>
  <c r="H13" i="43"/>
  <c r="G13" i="43"/>
  <c r="F13" i="43"/>
  <c r="E13" i="43"/>
  <c r="N13" i="43" s="1"/>
  <c r="O13" i="43" s="1"/>
  <c r="D13" i="43"/>
  <c r="N12" i="43"/>
  <c r="O12" i="43"/>
  <c r="N11" i="43"/>
  <c r="O11" i="43"/>
  <c r="N10" i="43"/>
  <c r="O10" i="43"/>
  <c r="N9" i="43"/>
  <c r="O9" i="43" s="1"/>
  <c r="N8" i="43"/>
  <c r="O8" i="43" s="1"/>
  <c r="N7" i="43"/>
  <c r="O7" i="43"/>
  <c r="N6" i="43"/>
  <c r="O6" i="43"/>
  <c r="M5" i="43"/>
  <c r="M25" i="43" s="1"/>
  <c r="L5" i="43"/>
  <c r="L25" i="43" s="1"/>
  <c r="K5" i="43"/>
  <c r="K25" i="43" s="1"/>
  <c r="J5" i="43"/>
  <c r="J25" i="43" s="1"/>
  <c r="I5" i="43"/>
  <c r="N5" i="43" s="1"/>
  <c r="O5" i="43" s="1"/>
  <c r="H5" i="43"/>
  <c r="H25" i="43" s="1"/>
  <c r="G5" i="43"/>
  <c r="G25" i="43" s="1"/>
  <c r="F5" i="43"/>
  <c r="F25" i="43" s="1"/>
  <c r="E5" i="43"/>
  <c r="E25" i="43" s="1"/>
  <c r="D5" i="43"/>
  <c r="N22" i="42"/>
  <c r="O22" i="42"/>
  <c r="N21" i="42"/>
  <c r="O21" i="42"/>
  <c r="M20" i="42"/>
  <c r="N20" i="42" s="1"/>
  <c r="O20" i="42" s="1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N18" i="42" s="1"/>
  <c r="O18" i="42" s="1"/>
  <c r="D18" i="42"/>
  <c r="N17" i="42"/>
  <c r="O17" i="42"/>
  <c r="N16" i="42"/>
  <c r="O16" i="42"/>
  <c r="M15" i="42"/>
  <c r="L15" i="42"/>
  <c r="K15" i="42"/>
  <c r="J15" i="42"/>
  <c r="I15" i="42"/>
  <c r="H15" i="42"/>
  <c r="G15" i="42"/>
  <c r="F15" i="42"/>
  <c r="E15" i="42"/>
  <c r="D15" i="42"/>
  <c r="N15" i="42" s="1"/>
  <c r="O15" i="42" s="1"/>
  <c r="N14" i="42"/>
  <c r="O14" i="42"/>
  <c r="M13" i="42"/>
  <c r="M23" i="42" s="1"/>
  <c r="L13" i="42"/>
  <c r="K13" i="42"/>
  <c r="N13" i="42" s="1"/>
  <c r="O13" i="42" s="1"/>
  <c r="J13" i="42"/>
  <c r="I13" i="42"/>
  <c r="H13" i="42"/>
  <c r="G13" i="42"/>
  <c r="F13" i="42"/>
  <c r="F23" i="42" s="1"/>
  <c r="E13" i="42"/>
  <c r="D13" i="42"/>
  <c r="N12" i="42"/>
  <c r="O12" i="42" s="1"/>
  <c r="N11" i="42"/>
  <c r="O11" i="42" s="1"/>
  <c r="N10" i="42"/>
  <c r="O10" i="42"/>
  <c r="N9" i="42"/>
  <c r="O9" i="42"/>
  <c r="N8" i="42"/>
  <c r="O8" i="42"/>
  <c r="N7" i="42"/>
  <c r="O7" i="42"/>
  <c r="N6" i="42"/>
  <c r="O6" i="42" s="1"/>
  <c r="M5" i="42"/>
  <c r="L5" i="42"/>
  <c r="N5" i="42" s="1"/>
  <c r="O5" i="42" s="1"/>
  <c r="K5" i="42"/>
  <c r="J5" i="42"/>
  <c r="J23" i="42" s="1"/>
  <c r="I5" i="42"/>
  <c r="I23" i="42" s="1"/>
  <c r="H5" i="42"/>
  <c r="H23" i="42" s="1"/>
  <c r="G5" i="42"/>
  <c r="G23" i="42" s="1"/>
  <c r="F5" i="42"/>
  <c r="E5" i="42"/>
  <c r="E23" i="42" s="1"/>
  <c r="D5" i="42"/>
  <c r="J24" i="41"/>
  <c r="M24" i="41"/>
  <c r="N23" i="41"/>
  <c r="O23" i="41"/>
  <c r="N22" i="41"/>
  <c r="O22" i="41"/>
  <c r="M21" i="41"/>
  <c r="L21" i="41"/>
  <c r="K21" i="41"/>
  <c r="J21" i="41"/>
  <c r="I21" i="41"/>
  <c r="H21" i="41"/>
  <c r="G21" i="41"/>
  <c r="F21" i="41"/>
  <c r="E21" i="41"/>
  <c r="D21" i="41"/>
  <c r="N21" i="41" s="1"/>
  <c r="O21" i="41" s="1"/>
  <c r="N20" i="41"/>
  <c r="O20" i="41"/>
  <c r="M19" i="41"/>
  <c r="L19" i="41"/>
  <c r="L24" i="41" s="1"/>
  <c r="K19" i="41"/>
  <c r="K24" i="41" s="1"/>
  <c r="J19" i="41"/>
  <c r="I19" i="41"/>
  <c r="H19" i="41"/>
  <c r="N19" i="41" s="1"/>
  <c r="O19" i="41" s="1"/>
  <c r="G19" i="41"/>
  <c r="F19" i="41"/>
  <c r="E19" i="41"/>
  <c r="D19" i="41"/>
  <c r="N18" i="41"/>
  <c r="O18" i="41" s="1"/>
  <c r="N17" i="41"/>
  <c r="O17" i="41" s="1"/>
  <c r="M16" i="41"/>
  <c r="L16" i="41"/>
  <c r="K16" i="41"/>
  <c r="J16" i="41"/>
  <c r="I16" i="41"/>
  <c r="I24" i="41" s="1"/>
  <c r="H16" i="41"/>
  <c r="H24" i="41" s="1"/>
  <c r="G16" i="41"/>
  <c r="F16" i="41"/>
  <c r="E16" i="41"/>
  <c r="D16" i="41"/>
  <c r="N16" i="41" s="1"/>
  <c r="O16" i="41" s="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/>
  <c r="N11" i="41"/>
  <c r="O11" i="41"/>
  <c r="N10" i="41"/>
  <c r="O10" i="41" s="1"/>
  <c r="N9" i="41"/>
  <c r="O9" i="41"/>
  <c r="N8" i="41"/>
  <c r="O8" i="41"/>
  <c r="N7" i="41"/>
  <c r="O7" i="41"/>
  <c r="N6" i="41"/>
  <c r="O6" i="41" s="1"/>
  <c r="M5" i="41"/>
  <c r="L5" i="41"/>
  <c r="K5" i="41"/>
  <c r="J5" i="41"/>
  <c r="I5" i="41"/>
  <c r="H5" i="41"/>
  <c r="G5" i="41"/>
  <c r="G24" i="41" s="1"/>
  <c r="F5" i="41"/>
  <c r="F24" i="41" s="1"/>
  <c r="E5" i="41"/>
  <c r="E24" i="41" s="1"/>
  <c r="D5" i="41"/>
  <c r="D24" i="41" s="1"/>
  <c r="N22" i="40"/>
  <c r="O22" i="40" s="1"/>
  <c r="M21" i="40"/>
  <c r="L21" i="40"/>
  <c r="N21" i="40" s="1"/>
  <c r="O21" i="40" s="1"/>
  <c r="K21" i="40"/>
  <c r="J21" i="40"/>
  <c r="I21" i="40"/>
  <c r="H21" i="40"/>
  <c r="G21" i="40"/>
  <c r="F21" i="40"/>
  <c r="E21" i="40"/>
  <c r="D21" i="40"/>
  <c r="N20" i="40"/>
  <c r="O20" i="40"/>
  <c r="N19" i="40"/>
  <c r="O19" i="40"/>
  <c r="M18" i="40"/>
  <c r="L18" i="40"/>
  <c r="K18" i="40"/>
  <c r="J18" i="40"/>
  <c r="I18" i="40"/>
  <c r="H18" i="40"/>
  <c r="G18" i="40"/>
  <c r="F18" i="40"/>
  <c r="E18" i="40"/>
  <c r="N18" i="40" s="1"/>
  <c r="O18" i="40" s="1"/>
  <c r="D18" i="40"/>
  <c r="N17" i="40"/>
  <c r="O17" i="40"/>
  <c r="M16" i="40"/>
  <c r="L16" i="40"/>
  <c r="K16" i="40"/>
  <c r="J16" i="40"/>
  <c r="J23" i="40"/>
  <c r="I16" i="40"/>
  <c r="H16" i="40"/>
  <c r="H23" i="40" s="1"/>
  <c r="G16" i="40"/>
  <c r="G23" i="40" s="1"/>
  <c r="F16" i="40"/>
  <c r="E16" i="40"/>
  <c r="N16" i="40" s="1"/>
  <c r="O16" i="40" s="1"/>
  <c r="D16" i="40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3" i="40"/>
  <c r="O13" i="40"/>
  <c r="N12" i="40"/>
  <c r="O12" i="40"/>
  <c r="M11" i="40"/>
  <c r="M23" i="40" s="1"/>
  <c r="L11" i="40"/>
  <c r="K11" i="40"/>
  <c r="K23" i="40" s="1"/>
  <c r="J11" i="40"/>
  <c r="I11" i="40"/>
  <c r="I23" i="40" s="1"/>
  <c r="H11" i="40"/>
  <c r="N11" i="40" s="1"/>
  <c r="O11" i="40" s="1"/>
  <c r="G11" i="40"/>
  <c r="F11" i="40"/>
  <c r="E11" i="40"/>
  <c r="D11" i="40"/>
  <c r="N10" i="40"/>
  <c r="O10" i="40"/>
  <c r="N9" i="40"/>
  <c r="O9" i="40"/>
  <c r="N8" i="40"/>
  <c r="O8" i="40"/>
  <c r="N7" i="40"/>
  <c r="O7" i="40"/>
  <c r="N6" i="40"/>
  <c r="O6" i="40" s="1"/>
  <c r="M5" i="40"/>
  <c r="L5" i="40"/>
  <c r="L23" i="40" s="1"/>
  <c r="K5" i="40"/>
  <c r="J5" i="40"/>
  <c r="I5" i="40"/>
  <c r="H5" i="40"/>
  <c r="G5" i="40"/>
  <c r="F5" i="40"/>
  <c r="F23" i="40" s="1"/>
  <c r="E5" i="40"/>
  <c r="D5" i="40"/>
  <c r="N5" i="40" s="1"/>
  <c r="O5" i="40" s="1"/>
  <c r="N23" i="39"/>
  <c r="O23" i="39"/>
  <c r="N22" i="39"/>
  <c r="O22" i="39" s="1"/>
  <c r="M21" i="39"/>
  <c r="N21" i="39" s="1"/>
  <c r="O21" i="39" s="1"/>
  <c r="L21" i="39"/>
  <c r="K21" i="39"/>
  <c r="J21" i="39"/>
  <c r="I21" i="39"/>
  <c r="H21" i="39"/>
  <c r="G21" i="39"/>
  <c r="F21" i="39"/>
  <c r="E21" i="39"/>
  <c r="D21" i="39"/>
  <c r="N20" i="39"/>
  <c r="O20" i="39"/>
  <c r="M19" i="39"/>
  <c r="L19" i="39"/>
  <c r="K19" i="39"/>
  <c r="J19" i="39"/>
  <c r="I19" i="39"/>
  <c r="H19" i="39"/>
  <c r="G19" i="39"/>
  <c r="F19" i="39"/>
  <c r="E19" i="39"/>
  <c r="N19" i="39" s="1"/>
  <c r="O19" i="39" s="1"/>
  <c r="D19" i="39"/>
  <c r="N18" i="39"/>
  <c r="O18" i="39"/>
  <c r="N17" i="39"/>
  <c r="O17" i="39"/>
  <c r="M16" i="39"/>
  <c r="L16" i="39"/>
  <c r="K16" i="39"/>
  <c r="J16" i="39"/>
  <c r="J24" i="39" s="1"/>
  <c r="I16" i="39"/>
  <c r="H16" i="39"/>
  <c r="G16" i="39"/>
  <c r="N16" i="39" s="1"/>
  <c r="O16" i="39" s="1"/>
  <c r="F16" i="39"/>
  <c r="E16" i="39"/>
  <c r="D16" i="39"/>
  <c r="N15" i="39"/>
  <c r="O15" i="39" s="1"/>
  <c r="N14" i="39"/>
  <c r="O14" i="39"/>
  <c r="M13" i="39"/>
  <c r="L13" i="39"/>
  <c r="K13" i="39"/>
  <c r="J13" i="39"/>
  <c r="I13" i="39"/>
  <c r="I24" i="39" s="1"/>
  <c r="H13" i="39"/>
  <c r="G13" i="39"/>
  <c r="G24" i="39" s="1"/>
  <c r="F13" i="39"/>
  <c r="F24" i="39" s="1"/>
  <c r="E13" i="39"/>
  <c r="D13" i="39"/>
  <c r="N13" i="39" s="1"/>
  <c r="O13" i="39" s="1"/>
  <c r="N12" i="39"/>
  <c r="O12" i="39"/>
  <c r="N11" i="39"/>
  <c r="O11" i="39" s="1"/>
  <c r="N10" i="39"/>
  <c r="O10" i="39"/>
  <c r="N9" i="39"/>
  <c r="O9" i="39" s="1"/>
  <c r="N8" i="39"/>
  <c r="O8" i="39" s="1"/>
  <c r="N7" i="39"/>
  <c r="O7" i="39"/>
  <c r="N6" i="39"/>
  <c r="O6" i="39"/>
  <c r="M5" i="39"/>
  <c r="M24" i="39"/>
  <c r="L5" i="39"/>
  <c r="L24" i="39"/>
  <c r="K5" i="39"/>
  <c r="K24" i="39" s="1"/>
  <c r="J5" i="39"/>
  <c r="I5" i="39"/>
  <c r="H5" i="39"/>
  <c r="H24" i="39" s="1"/>
  <c r="G5" i="39"/>
  <c r="F5" i="39"/>
  <c r="E5" i="39"/>
  <c r="E24" i="39" s="1"/>
  <c r="D5" i="39"/>
  <c r="N25" i="38"/>
  <c r="O25" i="38"/>
  <c r="M24" i="38"/>
  <c r="L24" i="38"/>
  <c r="K24" i="38"/>
  <c r="J24" i="38"/>
  <c r="I24" i="38"/>
  <c r="H24" i="38"/>
  <c r="G24" i="38"/>
  <c r="F24" i="38"/>
  <c r="N24" i="38" s="1"/>
  <c r="O24" i="38" s="1"/>
  <c r="E24" i="38"/>
  <c r="D24" i="38"/>
  <c r="N23" i="38"/>
  <c r="O23" i="38" s="1"/>
  <c r="N22" i="38"/>
  <c r="O22" i="38" s="1"/>
  <c r="M21" i="38"/>
  <c r="L21" i="38"/>
  <c r="K21" i="38"/>
  <c r="J21" i="38"/>
  <c r="I21" i="38"/>
  <c r="I26" i="38" s="1"/>
  <c r="H21" i="38"/>
  <c r="G21" i="38"/>
  <c r="F21" i="38"/>
  <c r="F26" i="38" s="1"/>
  <c r="E21" i="38"/>
  <c r="N21" i="38" s="1"/>
  <c r="O21" i="38" s="1"/>
  <c r="D21" i="38"/>
  <c r="N20" i="38"/>
  <c r="O20" i="38"/>
  <c r="M19" i="38"/>
  <c r="L19" i="38"/>
  <c r="K19" i="38"/>
  <c r="J19" i="38"/>
  <c r="I19" i="38"/>
  <c r="H19" i="38"/>
  <c r="G19" i="38"/>
  <c r="F19" i="38"/>
  <c r="E19" i="38"/>
  <c r="D19" i="38"/>
  <c r="N19" i="38"/>
  <c r="O19" i="38"/>
  <c r="N18" i="38"/>
  <c r="O18" i="38"/>
  <c r="N17" i="38"/>
  <c r="O17" i="38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/>
  <c r="N14" i="38"/>
  <c r="O14" i="38"/>
  <c r="M13" i="38"/>
  <c r="M26" i="38" s="1"/>
  <c r="L13" i="38"/>
  <c r="K13" i="38"/>
  <c r="K26" i="38" s="1"/>
  <c r="J13" i="38"/>
  <c r="J26" i="38" s="1"/>
  <c r="I13" i="38"/>
  <c r="H13" i="38"/>
  <c r="G13" i="38"/>
  <c r="F13" i="38"/>
  <c r="E13" i="38"/>
  <c r="D13" i="38"/>
  <c r="N13" i="38" s="1"/>
  <c r="O13" i="38" s="1"/>
  <c r="N12" i="38"/>
  <c r="O12" i="38"/>
  <c r="N11" i="38"/>
  <c r="O11" i="38"/>
  <c r="N10" i="38"/>
  <c r="O10" i="38"/>
  <c r="N9" i="38"/>
  <c r="O9" i="38"/>
  <c r="N8" i="38"/>
  <c r="O8" i="38" s="1"/>
  <c r="N7" i="38"/>
  <c r="O7" i="38"/>
  <c r="N6" i="38"/>
  <c r="O6" i="38" s="1"/>
  <c r="M5" i="38"/>
  <c r="L5" i="38"/>
  <c r="L26" i="38" s="1"/>
  <c r="K5" i="38"/>
  <c r="J5" i="38"/>
  <c r="I5" i="38"/>
  <c r="H5" i="38"/>
  <c r="G5" i="38"/>
  <c r="G26" i="38" s="1"/>
  <c r="F5" i="38"/>
  <c r="E5" i="38"/>
  <c r="E26" i="38" s="1"/>
  <c r="D5" i="38"/>
  <c r="N5" i="38" s="1"/>
  <c r="O5" i="38" s="1"/>
  <c r="N22" i="37"/>
  <c r="O22" i="37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/>
  <c r="N19" i="37"/>
  <c r="O19" i="37"/>
  <c r="M18" i="37"/>
  <c r="L18" i="37"/>
  <c r="K18" i="37"/>
  <c r="J18" i="37"/>
  <c r="I18" i="37"/>
  <c r="H18" i="37"/>
  <c r="N18" i="37" s="1"/>
  <c r="O18" i="37" s="1"/>
  <c r="G18" i="37"/>
  <c r="F18" i="37"/>
  <c r="E18" i="37"/>
  <c r="D18" i="37"/>
  <c r="N17" i="37"/>
  <c r="O17" i="37"/>
  <c r="M16" i="37"/>
  <c r="L16" i="37"/>
  <c r="K16" i="37"/>
  <c r="J16" i="37"/>
  <c r="I16" i="37"/>
  <c r="H16" i="37"/>
  <c r="G16" i="37"/>
  <c r="G23" i="37" s="1"/>
  <c r="F16" i="37"/>
  <c r="E16" i="37"/>
  <c r="E23" i="37" s="1"/>
  <c r="D16" i="37"/>
  <c r="N16" i="37" s="1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/>
  <c r="M11" i="37"/>
  <c r="L11" i="37"/>
  <c r="L23" i="37" s="1"/>
  <c r="K11" i="37"/>
  <c r="J11" i="37"/>
  <c r="I11" i="37"/>
  <c r="I23" i="37" s="1"/>
  <c r="H11" i="37"/>
  <c r="N11" i="37" s="1"/>
  <c r="O11" i="37" s="1"/>
  <c r="G11" i="37"/>
  <c r="F11" i="37"/>
  <c r="E11" i="37"/>
  <c r="D11" i="37"/>
  <c r="N10" i="37"/>
  <c r="O10" i="37" s="1"/>
  <c r="N9" i="37"/>
  <c r="O9" i="37"/>
  <c r="N8" i="37"/>
  <c r="O8" i="37"/>
  <c r="N7" i="37"/>
  <c r="O7" i="37"/>
  <c r="N6" i="37"/>
  <c r="O6" i="37"/>
  <c r="M5" i="37"/>
  <c r="M23" i="37" s="1"/>
  <c r="L5" i="37"/>
  <c r="K5" i="37"/>
  <c r="K23" i="37" s="1"/>
  <c r="J5" i="37"/>
  <c r="J23" i="37" s="1"/>
  <c r="I5" i="37"/>
  <c r="H5" i="37"/>
  <c r="G5" i="37"/>
  <c r="F5" i="37"/>
  <c r="F23" i="37" s="1"/>
  <c r="E5" i="37"/>
  <c r="D5" i="37"/>
  <c r="N5" i="37" s="1"/>
  <c r="O5" i="37" s="1"/>
  <c r="N20" i="36"/>
  <c r="O20" i="36"/>
  <c r="N19" i="36"/>
  <c r="O19" i="36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/>
  <c r="M16" i="36"/>
  <c r="L16" i="36"/>
  <c r="K16" i="36"/>
  <c r="J16" i="36"/>
  <c r="J21" i="36" s="1"/>
  <c r="I16" i="36"/>
  <c r="H16" i="36"/>
  <c r="G16" i="36"/>
  <c r="F16" i="36"/>
  <c r="E16" i="36"/>
  <c r="N16" i="36" s="1"/>
  <c r="O16" i="36" s="1"/>
  <c r="D16" i="36"/>
  <c r="N15" i="36"/>
  <c r="O15" i="36"/>
  <c r="N14" i="36"/>
  <c r="O14" i="36"/>
  <c r="M13" i="36"/>
  <c r="L13" i="36"/>
  <c r="K13" i="36"/>
  <c r="J13" i="36"/>
  <c r="I13" i="36"/>
  <c r="I21" i="36" s="1"/>
  <c r="H13" i="36"/>
  <c r="H21" i="36" s="1"/>
  <c r="G13" i="36"/>
  <c r="F13" i="36"/>
  <c r="F21" i="36"/>
  <c r="E13" i="36"/>
  <c r="D13" i="36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1" i="36" s="1"/>
  <c r="O11" i="36" s="1"/>
  <c r="N10" i="36"/>
  <c r="O10" i="36"/>
  <c r="N9" i="36"/>
  <c r="O9" i="36" s="1"/>
  <c r="N8" i="36"/>
  <c r="O8" i="36"/>
  <c r="N7" i="36"/>
  <c r="O7" i="36" s="1"/>
  <c r="N6" i="36"/>
  <c r="O6" i="36"/>
  <c r="M5" i="36"/>
  <c r="M21" i="36" s="1"/>
  <c r="L5" i="36"/>
  <c r="K5" i="36"/>
  <c r="K21" i="36" s="1"/>
  <c r="J5" i="36"/>
  <c r="I5" i="36"/>
  <c r="H5" i="36"/>
  <c r="G5" i="36"/>
  <c r="G21" i="36"/>
  <c r="F5" i="36"/>
  <c r="E5" i="36"/>
  <c r="E21" i="36" s="1"/>
  <c r="D5" i="36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/>
  <c r="N19" i="35"/>
  <c r="O19" i="35"/>
  <c r="M18" i="35"/>
  <c r="L18" i="35"/>
  <c r="K18" i="35"/>
  <c r="J18" i="35"/>
  <c r="I18" i="35"/>
  <c r="N18" i="35" s="1"/>
  <c r="O18" i="35" s="1"/>
  <c r="H18" i="35"/>
  <c r="G18" i="35"/>
  <c r="F18" i="35"/>
  <c r="E18" i="35"/>
  <c r="D18" i="35"/>
  <c r="N17" i="35"/>
  <c r="O17" i="35"/>
  <c r="M16" i="35"/>
  <c r="L16" i="35"/>
  <c r="L23" i="35" s="1"/>
  <c r="K16" i="35"/>
  <c r="J16" i="35"/>
  <c r="I16" i="35"/>
  <c r="H16" i="35"/>
  <c r="N16" i="35"/>
  <c r="O16" i="35" s="1"/>
  <c r="G16" i="35"/>
  <c r="F16" i="35"/>
  <c r="E16" i="35"/>
  <c r="D16" i="35"/>
  <c r="N15" i="35"/>
  <c r="O15" i="35"/>
  <c r="N14" i="35"/>
  <c r="O14" i="35" s="1"/>
  <c r="M13" i="35"/>
  <c r="L13" i="35"/>
  <c r="K13" i="35"/>
  <c r="K23" i="35" s="1"/>
  <c r="J13" i="35"/>
  <c r="J23" i="35" s="1"/>
  <c r="I13" i="35"/>
  <c r="I23" i="35" s="1"/>
  <c r="H13" i="35"/>
  <c r="G13" i="35"/>
  <c r="G23" i="35" s="1"/>
  <c r="F13" i="35"/>
  <c r="E13" i="35"/>
  <c r="D13" i="35"/>
  <c r="N13" i="35"/>
  <c r="O13" i="35" s="1"/>
  <c r="N12" i="35"/>
  <c r="O12" i="35"/>
  <c r="M11" i="35"/>
  <c r="L11" i="35"/>
  <c r="K11" i="35"/>
  <c r="J11" i="35"/>
  <c r="I11" i="35"/>
  <c r="H11" i="35"/>
  <c r="G11" i="35"/>
  <c r="F11" i="35"/>
  <c r="E11" i="35"/>
  <c r="D11" i="35"/>
  <c r="N11" i="35" s="1"/>
  <c r="O11" i="35" s="1"/>
  <c r="N10" i="35"/>
  <c r="O10" i="35"/>
  <c r="N9" i="35"/>
  <c r="O9" i="35"/>
  <c r="N8" i="35"/>
  <c r="O8" i="35" s="1"/>
  <c r="N7" i="35"/>
  <c r="O7" i="35"/>
  <c r="N6" i="35"/>
  <c r="O6" i="35" s="1"/>
  <c r="M5" i="35"/>
  <c r="M23" i="35" s="1"/>
  <c r="L5" i="35"/>
  <c r="K5" i="35"/>
  <c r="J5" i="35"/>
  <c r="I5" i="35"/>
  <c r="H5" i="35"/>
  <c r="H23" i="35" s="1"/>
  <c r="G5" i="35"/>
  <c r="F5" i="35"/>
  <c r="F23" i="35"/>
  <c r="E5" i="35"/>
  <c r="E23" i="35" s="1"/>
  <c r="D5" i="35"/>
  <c r="D23" i="35" s="1"/>
  <c r="N21" i="34"/>
  <c r="O21" i="34"/>
  <c r="M20" i="34"/>
  <c r="L20" i="34"/>
  <c r="K20" i="34"/>
  <c r="J20" i="34"/>
  <c r="I20" i="34"/>
  <c r="H20" i="34"/>
  <c r="G20" i="34"/>
  <c r="F20" i="34"/>
  <c r="E20" i="34"/>
  <c r="D20" i="34"/>
  <c r="N20" i="34"/>
  <c r="O20" i="34"/>
  <c r="N19" i="34"/>
  <c r="O19" i="34"/>
  <c r="N18" i="34"/>
  <c r="O18" i="34"/>
  <c r="M17" i="34"/>
  <c r="L17" i="34"/>
  <c r="K17" i="34"/>
  <c r="J17" i="34"/>
  <c r="I17" i="34"/>
  <c r="N17" i="34" s="1"/>
  <c r="O17" i="34" s="1"/>
  <c r="H17" i="34"/>
  <c r="G17" i="34"/>
  <c r="F17" i="34"/>
  <c r="E17" i="34"/>
  <c r="D17" i="34"/>
  <c r="N16" i="34"/>
  <c r="O16" i="34" s="1"/>
  <c r="M15" i="34"/>
  <c r="L15" i="34"/>
  <c r="K15" i="34"/>
  <c r="J15" i="34"/>
  <c r="I15" i="34"/>
  <c r="H15" i="34"/>
  <c r="G15" i="34"/>
  <c r="F15" i="34"/>
  <c r="N15" i="34"/>
  <c r="O15" i="34" s="1"/>
  <c r="E15" i="34"/>
  <c r="D15" i="34"/>
  <c r="N14" i="34"/>
  <c r="O14" i="34" s="1"/>
  <c r="M13" i="34"/>
  <c r="L13" i="34"/>
  <c r="K13" i="34"/>
  <c r="J13" i="34"/>
  <c r="I13" i="34"/>
  <c r="H13" i="34"/>
  <c r="G13" i="34"/>
  <c r="F13" i="34"/>
  <c r="F22" i="34" s="1"/>
  <c r="E13" i="34"/>
  <c r="D13" i="34"/>
  <c r="N13" i="34" s="1"/>
  <c r="O13" i="34" s="1"/>
  <c r="N12" i="34"/>
  <c r="O12" i="34"/>
  <c r="M11" i="34"/>
  <c r="L11" i="34"/>
  <c r="K11" i="34"/>
  <c r="K22" i="34" s="1"/>
  <c r="J11" i="34"/>
  <c r="J22" i="34" s="1"/>
  <c r="I11" i="34"/>
  <c r="I22" i="34" s="1"/>
  <c r="H11" i="34"/>
  <c r="G11" i="34"/>
  <c r="F11" i="34"/>
  <c r="E11" i="34"/>
  <c r="D11" i="34"/>
  <c r="N11" i="34" s="1"/>
  <c r="O11" i="34" s="1"/>
  <c r="N10" i="34"/>
  <c r="O10" i="34"/>
  <c r="N9" i="34"/>
  <c r="O9" i="34"/>
  <c r="N8" i="34"/>
  <c r="O8" i="34"/>
  <c r="N7" i="34"/>
  <c r="O7" i="34"/>
  <c r="N6" i="34"/>
  <c r="O6" i="34"/>
  <c r="M5" i="34"/>
  <c r="M22" i="34" s="1"/>
  <c r="L5" i="34"/>
  <c r="L22" i="34" s="1"/>
  <c r="K5" i="34"/>
  <c r="J5" i="34"/>
  <c r="I5" i="34"/>
  <c r="H5" i="34"/>
  <c r="H22" i="34" s="1"/>
  <c r="G5" i="34"/>
  <c r="F5" i="34"/>
  <c r="E5" i="34"/>
  <c r="E22" i="34" s="1"/>
  <c r="D5" i="34"/>
  <c r="D22" i="34" s="1"/>
  <c r="E20" i="33"/>
  <c r="F20" i="33"/>
  <c r="G20" i="33"/>
  <c r="H20" i="33"/>
  <c r="H22" i="33" s="1"/>
  <c r="I20" i="33"/>
  <c r="J20" i="33"/>
  <c r="K20" i="33"/>
  <c r="L20" i="33"/>
  <c r="M20" i="33"/>
  <c r="D20" i="33"/>
  <c r="N20" i="33" s="1"/>
  <c r="O20" i="33" s="1"/>
  <c r="E17" i="33"/>
  <c r="F17" i="33"/>
  <c r="G17" i="33"/>
  <c r="H17" i="33"/>
  <c r="I17" i="33"/>
  <c r="J17" i="33"/>
  <c r="K17" i="33"/>
  <c r="L17" i="33"/>
  <c r="M17" i="33"/>
  <c r="E15" i="33"/>
  <c r="N15" i="33" s="1"/>
  <c r="O15" i="33" s="1"/>
  <c r="F15" i="33"/>
  <c r="G15" i="33"/>
  <c r="G22" i="33" s="1"/>
  <c r="H15" i="33"/>
  <c r="I15" i="33"/>
  <c r="J15" i="33"/>
  <c r="K15" i="33"/>
  <c r="L15" i="33"/>
  <c r="M15" i="33"/>
  <c r="E13" i="33"/>
  <c r="F13" i="33"/>
  <c r="G13" i="33"/>
  <c r="H13" i="33"/>
  <c r="N13" i="33" s="1"/>
  <c r="O13" i="33" s="1"/>
  <c r="I13" i="33"/>
  <c r="J13" i="33"/>
  <c r="K13" i="33"/>
  <c r="L13" i="33"/>
  <c r="M13" i="33"/>
  <c r="M22" i="33" s="1"/>
  <c r="E11" i="33"/>
  <c r="E22" i="33"/>
  <c r="F11" i="33"/>
  <c r="F22" i="33" s="1"/>
  <c r="G11" i="33"/>
  <c r="H11" i="33"/>
  <c r="I11" i="33"/>
  <c r="J11" i="33"/>
  <c r="K11" i="33"/>
  <c r="L11" i="33"/>
  <c r="M11" i="33"/>
  <c r="E5" i="33"/>
  <c r="F5" i="33"/>
  <c r="G5" i="33"/>
  <c r="H5" i="33"/>
  <c r="N5" i="33" s="1"/>
  <c r="O5" i="33" s="1"/>
  <c r="I5" i="33"/>
  <c r="I22" i="33"/>
  <c r="J5" i="33"/>
  <c r="J22" i="33" s="1"/>
  <c r="K5" i="33"/>
  <c r="K22" i="33" s="1"/>
  <c r="L5" i="33"/>
  <c r="L22" i="33"/>
  <c r="M5" i="33"/>
  <c r="D17" i="33"/>
  <c r="N17" i="33" s="1"/>
  <c r="O17" i="33" s="1"/>
  <c r="D15" i="33"/>
  <c r="D13" i="33"/>
  <c r="D11" i="33"/>
  <c r="N11" i="33" s="1"/>
  <c r="O11" i="33" s="1"/>
  <c r="D5" i="33"/>
  <c r="D22" i="33" s="1"/>
  <c r="N21" i="33"/>
  <c r="O21" i="33"/>
  <c r="N18" i="33"/>
  <c r="O18" i="33"/>
  <c r="N19" i="33"/>
  <c r="O19" i="33"/>
  <c r="N16" i="33"/>
  <c r="O16" i="33"/>
  <c r="N6" i="33"/>
  <c r="O6" i="33"/>
  <c r="N7" i="33"/>
  <c r="O7" i="33" s="1"/>
  <c r="N8" i="33"/>
  <c r="O8" i="33" s="1"/>
  <c r="N9" i="33"/>
  <c r="O9" i="33"/>
  <c r="N10" i="33"/>
  <c r="O10" i="33"/>
  <c r="N14" i="33"/>
  <c r="O14" i="33"/>
  <c r="N12" i="33"/>
  <c r="O12" i="33"/>
  <c r="D21" i="36"/>
  <c r="G22" i="34"/>
  <c r="N5" i="35"/>
  <c r="O5" i="35" s="1"/>
  <c r="N13" i="36"/>
  <c r="O13" i="36"/>
  <c r="L21" i="36"/>
  <c r="H26" i="38"/>
  <c r="N19" i="45"/>
  <c r="O19" i="45"/>
  <c r="N21" i="45"/>
  <c r="O21" i="45" s="1"/>
  <c r="O23" i="48"/>
  <c r="P23" i="48"/>
  <c r="O20" i="48"/>
  <c r="P20" i="48" s="1"/>
  <c r="O22" i="49" l="1"/>
  <c r="P22" i="49" s="1"/>
  <c r="O16" i="49"/>
  <c r="P16" i="49" s="1"/>
  <c r="O25" i="49"/>
  <c r="P25" i="49" s="1"/>
  <c r="O20" i="49"/>
  <c r="P20" i="49" s="1"/>
  <c r="O13" i="49"/>
  <c r="P13" i="49" s="1"/>
  <c r="O5" i="49"/>
  <c r="P5" i="49" s="1"/>
  <c r="N22" i="34"/>
  <c r="O22" i="34" s="1"/>
  <c r="O25" i="48"/>
  <c r="P25" i="48" s="1"/>
  <c r="N25" i="44"/>
  <c r="O25" i="44" s="1"/>
  <c r="N24" i="41"/>
  <c r="O24" i="41" s="1"/>
  <c r="N24" i="45"/>
  <c r="O24" i="45" s="1"/>
  <c r="N21" i="36"/>
  <c r="O21" i="36" s="1"/>
  <c r="N22" i="33"/>
  <c r="O22" i="33" s="1"/>
  <c r="N23" i="35"/>
  <c r="O23" i="35" s="1"/>
  <c r="D23" i="40"/>
  <c r="D26" i="38"/>
  <c r="N26" i="38" s="1"/>
  <c r="O26" i="38" s="1"/>
  <c r="L23" i="42"/>
  <c r="D25" i="46"/>
  <c r="N25" i="46" s="1"/>
  <c r="O25" i="46" s="1"/>
  <c r="N5" i="44"/>
  <c r="O5" i="44" s="1"/>
  <c r="N5" i="41"/>
  <c r="O5" i="41" s="1"/>
  <c r="K23" i="42"/>
  <c r="I25" i="43"/>
  <c r="N25" i="43" s="1"/>
  <c r="O25" i="43" s="1"/>
  <c r="H23" i="37"/>
  <c r="E23" i="40"/>
  <c r="N5" i="34"/>
  <c r="O5" i="34" s="1"/>
  <c r="D23" i="42"/>
  <c r="J24" i="45"/>
  <c r="D26" i="47"/>
  <c r="O26" i="47" s="1"/>
  <c r="P26" i="47" s="1"/>
  <c r="N5" i="46"/>
  <c r="O5" i="46" s="1"/>
  <c r="D24" i="39"/>
  <c r="N24" i="39" s="1"/>
  <c r="O24" i="39" s="1"/>
  <c r="O5" i="48"/>
  <c r="P5" i="48" s="1"/>
  <c r="N5" i="39"/>
  <c r="O5" i="39" s="1"/>
  <c r="O12" i="48"/>
  <c r="P12" i="48" s="1"/>
  <c r="N5" i="36"/>
  <c r="O5" i="36" s="1"/>
  <c r="D23" i="37"/>
  <c r="O27" i="49" l="1"/>
  <c r="P27" i="49" s="1"/>
  <c r="N23" i="37"/>
  <c r="O23" i="37" s="1"/>
  <c r="N23" i="40"/>
  <c r="O23" i="40" s="1"/>
  <c r="N23" i="42"/>
  <c r="O23" i="42" s="1"/>
</calcChain>
</file>

<file path=xl/sharedStrings.xml><?xml version="1.0" encoding="utf-8"?>
<sst xmlns="http://schemas.openxmlformats.org/spreadsheetml/2006/main" count="683" uniqueCount="89">
  <si>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</si>
  <si>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</si>
  <si>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</si>
  <si>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</si>
  <si>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</si>
  <si>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</si>
  <si>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</si>
  <si>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</si>
  <si>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</si>
  <si>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</si>
  <si>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</si>
  <si>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</si>
  <si>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</si>
  <si>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</si>
  <si>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</si>
  <si>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</si>
  <si>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</si>
  <si>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</si>
  <si>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</si>
  <si>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</si>
  <si>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</si>
  <si>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</si>
  <si>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</si>
  <si>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</si>
  <si>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</si>
  <si>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</si>
  <si>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Physical Environment</t>
  </si>
  <si>
    <t>Garbage / Solid Waste Control Services</t>
  </si>
  <si>
    <t>Transportation</t>
  </si>
  <si>
    <t>Road and Street Facilities</t>
  </si>
  <si>
    <t>Culture / Recreation</t>
  </si>
  <si>
    <t>Parks and Recreation</t>
  </si>
  <si>
    <t>Special Events</t>
  </si>
  <si>
    <t>Inter-Fund Group Transfers Out</t>
  </si>
  <si>
    <t>Other Uses and Non-Operating</t>
  </si>
  <si>
    <t>2009 Municipal Population:</t>
  </si>
  <si>
    <t>Windermere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</si>
  <si>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</si>
  <si>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</si>
  <si>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</si>
  <si>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</si>
  <si>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Flood Control / Stormwater Management</t>
  </si>
  <si>
    <t>2011 Municipal Population:</t>
  </si>
  <si>
    <t>Local Fiscal Year Ended September 30, 2012</t>
  </si>
  <si>
    <t>Other Physical Environment</t>
  </si>
  <si>
    <t>2012 Municipal Population:</t>
  </si>
  <si>
    <t>Local Fiscal Year Ended September 30, 2008</t>
  </si>
  <si>
    <t>2008 Municipal Population:</t>
  </si>
  <si>
    <t>Local Fiscal Year Ended September 30, 2013</t>
  </si>
  <si>
    <t>Legislative</t>
  </si>
  <si>
    <t>Executive</t>
  </si>
  <si>
    <t>Fire Control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</si>
  <si>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</si>
  <si>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</si>
  <si>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</si>
  <si>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</si>
  <si>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</si>
  <si>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</si>
  <si>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</si>
  <si>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2014 Municipal Population:</t>
  </si>
  <si>
    <t>Local Fiscal Year Ended September 30, 2007</t>
  </si>
  <si>
    <t>Other Culture / Recreation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</si>
  <si>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</si>
  <si>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</si>
  <si>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</si>
  <si>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</si>
  <si>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</si>
  <si>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</si>
  <si>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Other Uses</t>
  </si>
  <si>
    <t>Special Items (Loss)</t>
  </si>
  <si>
    <t>2017 Municipal Population:</t>
  </si>
  <si>
    <t>Local Fiscal Year Ended September 30, 2018</t>
  </si>
  <si>
    <t>2018 Municipal Population:</t>
  </si>
  <si>
    <t>Local Fiscal Year Ended September 30, 2019</t>
  </si>
  <si>
    <t>Emergency and Disaster Relief Services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</si>
  <si>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</si>
  <si>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</si>
  <si>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</si>
  <si>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</si>
  <si>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</si>
  <si>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</si>
  <si>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</si>
  <si>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Proprietary - Other Non-Operating Disbursements</t>
  </si>
  <si>
    <t>2021 Municipal Population:</t>
  </si>
  <si>
    <t>Local Fiscal Year Ended September 30, 2022</t>
  </si>
  <si>
    <t>Inter-fund Group Transfers Out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</si>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</sst>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DA049-9788-4326-8DD4-09182E8740C6}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79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80</v>
      </c>
      <c r="N4" s="95" t="s">
        <v>5</v>
      </c>
      <c r="O4" s="95" t="s">
        <v>81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SUM(D6:D12)</f>
        <v>2734456</v>
      </c>
      <c r="E5" s="100">
        <f>SUM(E6:E12)</f>
        <v>13160</v>
      </c>
      <c r="F5" s="100">
        <f>SUM(F6:F12)</f>
        <v>0</v>
      </c>
      <c r="G5" s="100">
        <f>SUM(G6:G12)</f>
        <v>0</v>
      </c>
      <c r="H5" s="100">
        <f>SUM(H6:H12)</f>
        <v>0</v>
      </c>
      <c r="I5" s="100">
        <f>SUM(I6:I12)</f>
        <v>0</v>
      </c>
      <c r="J5" s="100">
        <f>SUM(J6:J12)</f>
        <v>0</v>
      </c>
      <c r="K5" s="100">
        <f>SUM(K6:K12)</f>
        <v>0</v>
      </c>
      <c r="L5" s="100">
        <f>SUM(L6:L12)</f>
        <v>0</v>
      </c>
      <c r="M5" s="100">
        <f>SUM(M6:M12)</f>
        <v>0</v>
      </c>
      <c r="N5" s="100">
        <f>SUM(N6:N12)</f>
        <v>0</v>
      </c>
      <c r="O5" s="101">
        <f>SUM(D5:N5)</f>
        <v>2747616</v>
      </c>
      <c r="P5" s="102">
        <f>(O5/P$29)</f>
        <v>903.52384084182836</v>
      </c>
      <c r="Q5" s="103"/>
    </row>
    <row r="6" spans="1:134">
      <c r="A6" s="105"/>
      <c r="B6" s="106">
        <v>511</v>
      </c>
      <c r="C6" s="107" t="s">
        <v>49</v>
      </c>
      <c r="D6" s="108">
        <v>192680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192680</v>
      </c>
      <c r="P6" s="109">
        <f>(O6/P$29)</f>
        <v>63.360736599802699</v>
      </c>
      <c r="Q6" s="110"/>
    </row>
    <row r="7" spans="1:134">
      <c r="A7" s="105"/>
      <c r="B7" s="106">
        <v>512</v>
      </c>
      <c r="C7" s="107" t="s">
        <v>50</v>
      </c>
      <c r="D7" s="108">
        <v>621317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2" si="0">SUM(D7:N7)</f>
        <v>621317</v>
      </c>
      <c r="P7" s="109">
        <f>(O7/P$29)</f>
        <v>204.31338375534364</v>
      </c>
      <c r="Q7" s="110"/>
    </row>
    <row r="8" spans="1:134">
      <c r="A8" s="105"/>
      <c r="B8" s="106">
        <v>513</v>
      </c>
      <c r="C8" s="107" t="s">
        <v>19</v>
      </c>
      <c r="D8" s="108">
        <v>627769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627769</v>
      </c>
      <c r="P8" s="109">
        <f>(O8/P$29)</f>
        <v>206.4350542584676</v>
      </c>
      <c r="Q8" s="110"/>
    </row>
    <row r="9" spans="1:134">
      <c r="A9" s="105"/>
      <c r="B9" s="106">
        <v>514</v>
      </c>
      <c r="C9" s="107" t="s">
        <v>20</v>
      </c>
      <c r="D9" s="108">
        <v>192493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192493</v>
      </c>
      <c r="P9" s="109">
        <f>(O9/P$29)</f>
        <v>63.299243669845445</v>
      </c>
      <c r="Q9" s="110"/>
    </row>
    <row r="10" spans="1:134">
      <c r="A10" s="105"/>
      <c r="B10" s="106">
        <v>515</v>
      </c>
      <c r="C10" s="107" t="s">
        <v>21</v>
      </c>
      <c r="D10" s="108">
        <v>462416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462416</v>
      </c>
      <c r="P10" s="109">
        <f>(O10/P$29)</f>
        <v>152.06050641236436</v>
      </c>
      <c r="Q10" s="110"/>
    </row>
    <row r="11" spans="1:134">
      <c r="A11" s="105"/>
      <c r="B11" s="106">
        <v>517</v>
      </c>
      <c r="C11" s="107" t="s">
        <v>22</v>
      </c>
      <c r="D11" s="108">
        <v>624526</v>
      </c>
      <c r="E11" s="108">
        <v>13160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0"/>
        <v>637686</v>
      </c>
      <c r="P11" s="109">
        <f>(O11/P$29)</f>
        <v>209.69615258138771</v>
      </c>
      <c r="Q11" s="110"/>
    </row>
    <row r="12" spans="1:134">
      <c r="A12" s="105"/>
      <c r="B12" s="106">
        <v>519</v>
      </c>
      <c r="C12" s="107" t="s">
        <v>23</v>
      </c>
      <c r="D12" s="108">
        <v>13255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0"/>
        <v>13255</v>
      </c>
      <c r="P12" s="109">
        <f>(O12/P$29)</f>
        <v>4.3587635646169023</v>
      </c>
      <c r="Q12" s="110"/>
    </row>
    <row r="13" spans="1:134" ht="15.75">
      <c r="A13" s="111" t="s">
        <v>24</v>
      </c>
      <c r="B13" s="112"/>
      <c r="C13" s="113"/>
      <c r="D13" s="114">
        <f>SUM(D14:D15)</f>
        <v>2540046</v>
      </c>
      <c r="E13" s="114">
        <f>SUM(E14:E15)</f>
        <v>0</v>
      </c>
      <c r="F13" s="114">
        <f>SUM(F14:F15)</f>
        <v>0</v>
      </c>
      <c r="G13" s="114">
        <f>SUM(G14:G15)</f>
        <v>0</v>
      </c>
      <c r="H13" s="114">
        <f>SUM(H14:H15)</f>
        <v>0</v>
      </c>
      <c r="I13" s="114">
        <f>SUM(I14:I15)</f>
        <v>0</v>
      </c>
      <c r="J13" s="114">
        <f>SUM(J14:J15)</f>
        <v>0</v>
      </c>
      <c r="K13" s="114">
        <f>SUM(K14:K15)</f>
        <v>0</v>
      </c>
      <c r="L13" s="114">
        <f>SUM(L14:L15)</f>
        <v>0</v>
      </c>
      <c r="M13" s="114">
        <f>SUM(M14:M15)</f>
        <v>0</v>
      </c>
      <c r="N13" s="114">
        <f>SUM(N14:N15)</f>
        <v>0</v>
      </c>
      <c r="O13" s="115">
        <f>SUM(D13:N13)</f>
        <v>2540046</v>
      </c>
      <c r="P13" s="116">
        <f>(O13/P$29)</f>
        <v>835.26668858927985</v>
      </c>
      <c r="Q13" s="117"/>
    </row>
    <row r="14" spans="1:134">
      <c r="A14" s="105"/>
      <c r="B14" s="106">
        <v>521</v>
      </c>
      <c r="C14" s="107" t="s">
        <v>25</v>
      </c>
      <c r="D14" s="108">
        <v>1849209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>SUM(D14:N14)</f>
        <v>1849209</v>
      </c>
      <c r="P14" s="109">
        <f>(O14/P$29)</f>
        <v>608.09240381453469</v>
      </c>
      <c r="Q14" s="110"/>
    </row>
    <row r="15" spans="1:134">
      <c r="A15" s="105"/>
      <c r="B15" s="106">
        <v>522</v>
      </c>
      <c r="C15" s="107" t="s">
        <v>51</v>
      </c>
      <c r="D15" s="108">
        <v>690837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ref="O15" si="1">SUM(D15:N15)</f>
        <v>690837</v>
      </c>
      <c r="P15" s="109">
        <f>(O15/P$29)</f>
        <v>227.17428477474516</v>
      </c>
      <c r="Q15" s="110"/>
    </row>
    <row r="16" spans="1:134" ht="15.75">
      <c r="A16" s="111" t="s">
        <v>26</v>
      </c>
      <c r="B16" s="112"/>
      <c r="C16" s="113"/>
      <c r="D16" s="114">
        <f>SUM(D17:D19)</f>
        <v>363493</v>
      </c>
      <c r="E16" s="114">
        <f>SUM(E17:E19)</f>
        <v>363913</v>
      </c>
      <c r="F16" s="114">
        <f>SUM(F17:F19)</f>
        <v>0</v>
      </c>
      <c r="G16" s="114">
        <f>SUM(G17:G19)</f>
        <v>0</v>
      </c>
      <c r="H16" s="114">
        <f>SUM(H17:H19)</f>
        <v>0</v>
      </c>
      <c r="I16" s="114">
        <f>SUM(I17:I19)</f>
        <v>0</v>
      </c>
      <c r="J16" s="114">
        <f>SUM(J17:J19)</f>
        <v>0</v>
      </c>
      <c r="K16" s="114">
        <f>SUM(K17:K19)</f>
        <v>0</v>
      </c>
      <c r="L16" s="114">
        <f>SUM(L17:L19)</f>
        <v>0</v>
      </c>
      <c r="M16" s="114">
        <f>SUM(M17:M19)</f>
        <v>0</v>
      </c>
      <c r="N16" s="114">
        <f>SUM(N17:N19)</f>
        <v>0</v>
      </c>
      <c r="O16" s="115">
        <f>SUM(D16:N16)</f>
        <v>727406</v>
      </c>
      <c r="P16" s="116">
        <f>(O16/P$29)</f>
        <v>239.19960539296284</v>
      </c>
      <c r="Q16" s="117"/>
    </row>
    <row r="17" spans="1:120">
      <c r="A17" s="105"/>
      <c r="B17" s="106">
        <v>534</v>
      </c>
      <c r="C17" s="107" t="s">
        <v>27</v>
      </c>
      <c r="D17" s="108">
        <v>340197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ref="O17:O24" si="2">SUM(D17:N17)</f>
        <v>340197</v>
      </c>
      <c r="P17" s="109">
        <f>(O17/P$29)</f>
        <v>111.87010851693522</v>
      </c>
      <c r="Q17" s="110"/>
    </row>
    <row r="18" spans="1:120">
      <c r="A18" s="105"/>
      <c r="B18" s="106">
        <v>538</v>
      </c>
      <c r="C18" s="107" t="s">
        <v>41</v>
      </c>
      <c r="D18" s="108">
        <v>0</v>
      </c>
      <c r="E18" s="108">
        <v>363913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363913</v>
      </c>
      <c r="P18" s="109">
        <f>(O18/P$29)</f>
        <v>119.66885892798422</v>
      </c>
      <c r="Q18" s="110"/>
    </row>
    <row r="19" spans="1:120">
      <c r="A19" s="105"/>
      <c r="B19" s="106">
        <v>539</v>
      </c>
      <c r="C19" s="107" t="s">
        <v>44</v>
      </c>
      <c r="D19" s="108">
        <v>23296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23296</v>
      </c>
      <c r="P19" s="109">
        <f>(O19/P$29)</f>
        <v>7.6606379480434068</v>
      </c>
      <c r="Q19" s="110"/>
    </row>
    <row r="20" spans="1:120" ht="15.75">
      <c r="A20" s="111" t="s">
        <v>28</v>
      </c>
      <c r="B20" s="112"/>
      <c r="C20" s="113"/>
      <c r="D20" s="114">
        <f>SUM(D21:D21)</f>
        <v>1490607</v>
      </c>
      <c r="E20" s="114">
        <f>SUM(E21:E21)</f>
        <v>0</v>
      </c>
      <c r="F20" s="114">
        <f>SUM(F21:F21)</f>
        <v>0</v>
      </c>
      <c r="G20" s="114">
        <f>SUM(G21:G21)</f>
        <v>0</v>
      </c>
      <c r="H20" s="114">
        <f>SUM(H21:H21)</f>
        <v>0</v>
      </c>
      <c r="I20" s="114">
        <f>SUM(I21:I21)</f>
        <v>0</v>
      </c>
      <c r="J20" s="114">
        <f>SUM(J21:J21)</f>
        <v>0</v>
      </c>
      <c r="K20" s="114">
        <f>SUM(K21:K21)</f>
        <v>0</v>
      </c>
      <c r="L20" s="114">
        <f>SUM(L21:L21)</f>
        <v>0</v>
      </c>
      <c r="M20" s="114">
        <f>SUM(M21:M21)</f>
        <v>0</v>
      </c>
      <c r="N20" s="114">
        <f>SUM(N21:N21)</f>
        <v>0</v>
      </c>
      <c r="O20" s="114">
        <f t="shared" si="2"/>
        <v>1490607</v>
      </c>
      <c r="P20" s="116">
        <f>(O20/P$29)</f>
        <v>490.17000986517593</v>
      </c>
      <c r="Q20" s="117"/>
    </row>
    <row r="21" spans="1:120">
      <c r="A21" s="105"/>
      <c r="B21" s="106">
        <v>541</v>
      </c>
      <c r="C21" s="107" t="s">
        <v>29</v>
      </c>
      <c r="D21" s="108">
        <v>1490607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1490607</v>
      </c>
      <c r="P21" s="109">
        <f>(O21/P$29)</f>
        <v>490.17000986517593</v>
      </c>
      <c r="Q21" s="110"/>
    </row>
    <row r="22" spans="1:120" ht="15.75">
      <c r="A22" s="111" t="s">
        <v>30</v>
      </c>
      <c r="B22" s="112"/>
      <c r="C22" s="113"/>
      <c r="D22" s="114">
        <f>SUM(D23:D24)</f>
        <v>129350</v>
      </c>
      <c r="E22" s="114">
        <f>SUM(E23:E24)</f>
        <v>0</v>
      </c>
      <c r="F22" s="114">
        <f>SUM(F23:F24)</f>
        <v>0</v>
      </c>
      <c r="G22" s="114">
        <f>SUM(G23:G24)</f>
        <v>0</v>
      </c>
      <c r="H22" s="114">
        <f>SUM(H23:H24)</f>
        <v>0</v>
      </c>
      <c r="I22" s="114">
        <f>SUM(I23:I24)</f>
        <v>0</v>
      </c>
      <c r="J22" s="114">
        <f>SUM(J23:J24)</f>
        <v>0</v>
      </c>
      <c r="K22" s="114">
        <f>SUM(K23:K24)</f>
        <v>0</v>
      </c>
      <c r="L22" s="114">
        <f>SUM(L23:L24)</f>
        <v>0</v>
      </c>
      <c r="M22" s="114">
        <f>SUM(M23:M24)</f>
        <v>0</v>
      </c>
      <c r="N22" s="114">
        <f>SUM(N23:N24)</f>
        <v>0</v>
      </c>
      <c r="O22" s="114">
        <f>SUM(D22:N22)</f>
        <v>129350</v>
      </c>
      <c r="P22" s="116">
        <f>(O22/P$29)</f>
        <v>42.535350213745481</v>
      </c>
      <c r="Q22" s="110"/>
    </row>
    <row r="23" spans="1:120">
      <c r="A23" s="105"/>
      <c r="B23" s="106">
        <v>572</v>
      </c>
      <c r="C23" s="107" t="s">
        <v>31</v>
      </c>
      <c r="D23" s="108">
        <v>41909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41909</v>
      </c>
      <c r="P23" s="109">
        <f>(O23/P$29)</f>
        <v>13.781321933574482</v>
      </c>
      <c r="Q23" s="110"/>
    </row>
    <row r="24" spans="1:120">
      <c r="A24" s="105"/>
      <c r="B24" s="106">
        <v>574</v>
      </c>
      <c r="C24" s="107" t="s">
        <v>32</v>
      </c>
      <c r="D24" s="108">
        <v>87441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2"/>
        <v>87441</v>
      </c>
      <c r="P24" s="109">
        <f>(O24/P$29)</f>
        <v>28.754028280170996</v>
      </c>
      <c r="Q24" s="110"/>
    </row>
    <row r="25" spans="1:120" ht="15.75">
      <c r="A25" s="111" t="s">
        <v>34</v>
      </c>
      <c r="B25" s="112"/>
      <c r="C25" s="113"/>
      <c r="D25" s="114">
        <f>SUM(D26:D26)</f>
        <v>37642</v>
      </c>
      <c r="E25" s="114">
        <f>SUM(E26:E26)</f>
        <v>0</v>
      </c>
      <c r="F25" s="114">
        <f>SUM(F26:F26)</f>
        <v>0</v>
      </c>
      <c r="G25" s="114">
        <f>SUM(G26:G26)</f>
        <v>0</v>
      </c>
      <c r="H25" s="114">
        <f>SUM(H26:H26)</f>
        <v>0</v>
      </c>
      <c r="I25" s="114">
        <f>SUM(I26:I26)</f>
        <v>0</v>
      </c>
      <c r="J25" s="114">
        <f>SUM(J26:J26)</f>
        <v>0</v>
      </c>
      <c r="K25" s="114">
        <f>SUM(K26:K26)</f>
        <v>0</v>
      </c>
      <c r="L25" s="114">
        <f>SUM(L26:L26)</f>
        <v>0</v>
      </c>
      <c r="M25" s="114">
        <f>SUM(M26:M26)</f>
        <v>0</v>
      </c>
      <c r="N25" s="114">
        <f>SUM(N26:N26)</f>
        <v>0</v>
      </c>
      <c r="O25" s="114">
        <f>SUM(D25:N25)</f>
        <v>37642</v>
      </c>
      <c r="P25" s="116">
        <f>(O25/P$29)</f>
        <v>12.378165077277211</v>
      </c>
      <c r="Q25" s="110"/>
    </row>
    <row r="26" spans="1:120" ht="15.75" thickBot="1">
      <c r="A26" s="105"/>
      <c r="B26" s="106">
        <v>581</v>
      </c>
      <c r="C26" s="107" t="s">
        <v>85</v>
      </c>
      <c r="D26" s="108">
        <v>37642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>SUM(D26:N26)</f>
        <v>37642</v>
      </c>
      <c r="P26" s="109">
        <f>(O26/P$29)</f>
        <v>12.378165077277211</v>
      </c>
      <c r="Q26" s="110"/>
    </row>
    <row r="27" spans="1:120" ht="16.5" thickBot="1">
      <c r="A27" s="118" t="s">
        <v>10</v>
      </c>
      <c r="B27" s="119"/>
      <c r="C27" s="120"/>
      <c r="D27" s="121">
        <f>SUM(D5,D13,D16,D20,D22,D25)</f>
        <v>7295594</v>
      </c>
      <c r="E27" s="121">
        <f t="shared" ref="E27:N27" si="3">SUM(E5,E13,E16,E20,E22,E25)</f>
        <v>377073</v>
      </c>
      <c r="F27" s="121">
        <f t="shared" si="3"/>
        <v>0</v>
      </c>
      <c r="G27" s="121">
        <f t="shared" si="3"/>
        <v>0</v>
      </c>
      <c r="H27" s="121">
        <f t="shared" si="3"/>
        <v>0</v>
      </c>
      <c r="I27" s="121">
        <f t="shared" si="3"/>
        <v>0</v>
      </c>
      <c r="J27" s="121">
        <f t="shared" si="3"/>
        <v>0</v>
      </c>
      <c r="K27" s="121">
        <f t="shared" si="3"/>
        <v>0</v>
      </c>
      <c r="L27" s="121">
        <f t="shared" si="3"/>
        <v>0</v>
      </c>
      <c r="M27" s="121">
        <f t="shared" si="3"/>
        <v>0</v>
      </c>
      <c r="N27" s="121">
        <f t="shared" si="3"/>
        <v>0</v>
      </c>
      <c r="O27" s="121">
        <f>SUM(D27:N27)</f>
        <v>7672667</v>
      </c>
      <c r="P27" s="122">
        <f>(O27/P$29)</f>
        <v>2523.0736599802694</v>
      </c>
      <c r="Q27" s="103"/>
      <c r="R27" s="12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</row>
    <row r="28" spans="1:120">
      <c r="A28" s="124"/>
      <c r="B28" s="125"/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7"/>
    </row>
    <row r="29" spans="1:120">
      <c r="A29" s="128"/>
      <c r="B29" s="129"/>
      <c r="C29" s="129"/>
      <c r="D29" s="130"/>
      <c r="E29" s="130"/>
      <c r="F29" s="130"/>
      <c r="G29" s="130"/>
      <c r="H29" s="130"/>
      <c r="I29" s="130"/>
      <c r="J29" s="130"/>
      <c r="K29" s="130"/>
      <c r="L29" s="130"/>
      <c r="M29" s="133" t="s">
        <v>88</v>
      </c>
      <c r="N29" s="133"/>
      <c r="O29" s="133"/>
      <c r="P29" s="131">
        <v>3041</v>
      </c>
    </row>
    <row r="30" spans="1:120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37" t="s">
        <v>39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1437102</v>
      </c>
      <c r="E5" s="56">
        <f t="shared" si="0"/>
        <v>5130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>SUM(D5:M5)</f>
        <v>1442232</v>
      </c>
      <c r="O5" s="58">
        <f t="shared" ref="O5:O24" si="1">(N5/O$26)</f>
        <v>503.92452830188677</v>
      </c>
      <c r="P5" s="59"/>
    </row>
    <row r="6" spans="1:133">
      <c r="A6" s="61"/>
      <c r="B6" s="62">
        <v>511</v>
      </c>
      <c r="C6" s="63" t="s">
        <v>49</v>
      </c>
      <c r="D6" s="64">
        <v>63145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63145</v>
      </c>
      <c r="O6" s="65">
        <f t="shared" si="1"/>
        <v>22.06324248777079</v>
      </c>
      <c r="P6" s="66"/>
    </row>
    <row r="7" spans="1:133">
      <c r="A7" s="61"/>
      <c r="B7" s="62">
        <v>512</v>
      </c>
      <c r="C7" s="63" t="s">
        <v>50</v>
      </c>
      <c r="D7" s="64">
        <v>278701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278701</v>
      </c>
      <c r="O7" s="65">
        <f t="shared" si="1"/>
        <v>97.379804332634521</v>
      </c>
      <c r="P7" s="66"/>
    </row>
    <row r="8" spans="1:133">
      <c r="A8" s="61"/>
      <c r="B8" s="62">
        <v>513</v>
      </c>
      <c r="C8" s="63" t="s">
        <v>19</v>
      </c>
      <c r="D8" s="64">
        <v>430179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430179</v>
      </c>
      <c r="O8" s="65">
        <f t="shared" si="1"/>
        <v>150.30712788259959</v>
      </c>
      <c r="P8" s="66"/>
    </row>
    <row r="9" spans="1:133">
      <c r="A9" s="61"/>
      <c r="B9" s="62">
        <v>514</v>
      </c>
      <c r="C9" s="63" t="s">
        <v>20</v>
      </c>
      <c r="D9" s="64">
        <v>112729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112729</v>
      </c>
      <c r="O9" s="65">
        <f t="shared" si="1"/>
        <v>39.388190076869321</v>
      </c>
      <c r="P9" s="66"/>
    </row>
    <row r="10" spans="1:133">
      <c r="A10" s="61"/>
      <c r="B10" s="62">
        <v>515</v>
      </c>
      <c r="C10" s="63" t="s">
        <v>21</v>
      </c>
      <c r="D10" s="64">
        <v>228498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228498</v>
      </c>
      <c r="O10" s="65">
        <f t="shared" si="1"/>
        <v>79.838574423480082</v>
      </c>
      <c r="P10" s="66"/>
    </row>
    <row r="11" spans="1:133">
      <c r="A11" s="61"/>
      <c r="B11" s="62">
        <v>517</v>
      </c>
      <c r="C11" s="63" t="s">
        <v>22</v>
      </c>
      <c r="D11" s="64">
        <v>276549</v>
      </c>
      <c r="E11" s="64">
        <v>5130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281679</v>
      </c>
      <c r="O11" s="65">
        <f t="shared" si="1"/>
        <v>98.420335429769395</v>
      </c>
      <c r="P11" s="66"/>
    </row>
    <row r="12" spans="1:133">
      <c r="A12" s="61"/>
      <c r="B12" s="62">
        <v>519</v>
      </c>
      <c r="C12" s="63" t="s">
        <v>54</v>
      </c>
      <c r="D12" s="64">
        <v>47301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47301</v>
      </c>
      <c r="O12" s="65">
        <f t="shared" si="1"/>
        <v>16.527253668763102</v>
      </c>
      <c r="P12" s="66"/>
    </row>
    <row r="13" spans="1:133" ht="15.75">
      <c r="A13" s="67" t="s">
        <v>24</v>
      </c>
      <c r="B13" s="68"/>
      <c r="C13" s="69"/>
      <c r="D13" s="70">
        <f t="shared" ref="D13:M13" si="3">SUM(D14:D15)</f>
        <v>1339719</v>
      </c>
      <c r="E13" s="70">
        <f t="shared" si="3"/>
        <v>0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24" si="4">SUM(D13:M13)</f>
        <v>1339719</v>
      </c>
      <c r="O13" s="72">
        <f t="shared" si="1"/>
        <v>468.10587002096435</v>
      </c>
      <c r="P13" s="73"/>
    </row>
    <row r="14" spans="1:133">
      <c r="A14" s="61"/>
      <c r="B14" s="62">
        <v>521</v>
      </c>
      <c r="C14" s="63" t="s">
        <v>25</v>
      </c>
      <c r="D14" s="64">
        <v>1084075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1084075</v>
      </c>
      <c r="O14" s="65">
        <f t="shared" si="1"/>
        <v>378.78232005590496</v>
      </c>
      <c r="P14" s="66"/>
    </row>
    <row r="15" spans="1:133">
      <c r="A15" s="61"/>
      <c r="B15" s="62">
        <v>522</v>
      </c>
      <c r="C15" s="63" t="s">
        <v>51</v>
      </c>
      <c r="D15" s="64">
        <v>255644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255644</v>
      </c>
      <c r="O15" s="65">
        <f t="shared" si="1"/>
        <v>89.323549965059399</v>
      </c>
      <c r="P15" s="66"/>
    </row>
    <row r="16" spans="1:133" ht="15.75">
      <c r="A16" s="67" t="s">
        <v>26</v>
      </c>
      <c r="B16" s="68"/>
      <c r="C16" s="69"/>
      <c r="D16" s="70">
        <f t="shared" ref="D16:M16" si="5">SUM(D17:D18)</f>
        <v>233354</v>
      </c>
      <c r="E16" s="70">
        <f t="shared" si="5"/>
        <v>341423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1">
        <f t="shared" si="4"/>
        <v>574777</v>
      </c>
      <c r="O16" s="72">
        <f t="shared" si="1"/>
        <v>200.83053808525506</v>
      </c>
      <c r="P16" s="73"/>
    </row>
    <row r="17" spans="1:119">
      <c r="A17" s="61"/>
      <c r="B17" s="62">
        <v>534</v>
      </c>
      <c r="C17" s="63" t="s">
        <v>55</v>
      </c>
      <c r="D17" s="64">
        <v>233354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233354</v>
      </c>
      <c r="O17" s="65">
        <f t="shared" si="1"/>
        <v>81.53529000698812</v>
      </c>
      <c r="P17" s="66"/>
    </row>
    <row r="18" spans="1:119">
      <c r="A18" s="61"/>
      <c r="B18" s="62">
        <v>538</v>
      </c>
      <c r="C18" s="63" t="s">
        <v>56</v>
      </c>
      <c r="D18" s="64">
        <v>0</v>
      </c>
      <c r="E18" s="64">
        <v>341423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341423</v>
      </c>
      <c r="O18" s="65">
        <f t="shared" si="1"/>
        <v>119.29524807826695</v>
      </c>
      <c r="P18" s="66"/>
    </row>
    <row r="19" spans="1:119" ht="15.75">
      <c r="A19" s="67" t="s">
        <v>28</v>
      </c>
      <c r="B19" s="68"/>
      <c r="C19" s="69"/>
      <c r="D19" s="70">
        <f t="shared" ref="D19:M19" si="6">SUM(D20:D20)</f>
        <v>690848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4"/>
        <v>690848</v>
      </c>
      <c r="O19" s="72">
        <f t="shared" si="1"/>
        <v>241.3864430468204</v>
      </c>
      <c r="P19" s="73"/>
    </row>
    <row r="20" spans="1:119">
      <c r="A20" s="61"/>
      <c r="B20" s="62">
        <v>541</v>
      </c>
      <c r="C20" s="63" t="s">
        <v>57</v>
      </c>
      <c r="D20" s="64">
        <v>690848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690848</v>
      </c>
      <c r="O20" s="65">
        <f t="shared" si="1"/>
        <v>241.3864430468204</v>
      </c>
      <c r="P20" s="66"/>
    </row>
    <row r="21" spans="1:119" ht="15.75">
      <c r="A21" s="67" t="s">
        <v>30</v>
      </c>
      <c r="B21" s="68"/>
      <c r="C21" s="69"/>
      <c r="D21" s="70">
        <f t="shared" ref="D21:M21" si="7">SUM(D22:D23)</f>
        <v>318891</v>
      </c>
      <c r="E21" s="70">
        <f t="shared" si="7"/>
        <v>0</v>
      </c>
      <c r="F21" s="70">
        <f t="shared" si="7"/>
        <v>0</v>
      </c>
      <c r="G21" s="70">
        <f t="shared" si="7"/>
        <v>0</v>
      </c>
      <c r="H21" s="70">
        <f t="shared" si="7"/>
        <v>0</v>
      </c>
      <c r="I21" s="70">
        <f t="shared" si="7"/>
        <v>0</v>
      </c>
      <c r="J21" s="70">
        <f t="shared" si="7"/>
        <v>0</v>
      </c>
      <c r="K21" s="70">
        <f t="shared" si="7"/>
        <v>0</v>
      </c>
      <c r="L21" s="70">
        <f t="shared" si="7"/>
        <v>0</v>
      </c>
      <c r="M21" s="70">
        <f t="shared" si="7"/>
        <v>0</v>
      </c>
      <c r="N21" s="70">
        <f t="shared" si="4"/>
        <v>318891</v>
      </c>
      <c r="O21" s="72">
        <f t="shared" si="1"/>
        <v>111.42243186582809</v>
      </c>
      <c r="P21" s="66"/>
    </row>
    <row r="22" spans="1:119">
      <c r="A22" s="61"/>
      <c r="B22" s="62">
        <v>572</v>
      </c>
      <c r="C22" s="63" t="s">
        <v>58</v>
      </c>
      <c r="D22" s="64">
        <v>205733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205733</v>
      </c>
      <c r="O22" s="65">
        <f t="shared" si="1"/>
        <v>71.88434661076171</v>
      </c>
      <c r="P22" s="66"/>
    </row>
    <row r="23" spans="1:119" ht="15.75" thickBot="1">
      <c r="A23" s="61"/>
      <c r="B23" s="62">
        <v>574</v>
      </c>
      <c r="C23" s="63" t="s">
        <v>32</v>
      </c>
      <c r="D23" s="64">
        <v>113158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113158</v>
      </c>
      <c r="O23" s="65">
        <f t="shared" si="1"/>
        <v>39.538085255066385</v>
      </c>
      <c r="P23" s="66"/>
    </row>
    <row r="24" spans="1:119" ht="16.5" thickBot="1">
      <c r="A24" s="74" t="s">
        <v>10</v>
      </c>
      <c r="B24" s="75"/>
      <c r="C24" s="76"/>
      <c r="D24" s="77">
        <f>SUM(D5,D13,D16,D19,D21)</f>
        <v>4019914</v>
      </c>
      <c r="E24" s="77">
        <f t="shared" ref="E24:M24" si="8">SUM(E5,E13,E16,E19,E21)</f>
        <v>346553</v>
      </c>
      <c r="F24" s="77">
        <f t="shared" si="8"/>
        <v>0</v>
      </c>
      <c r="G24" s="77">
        <f t="shared" si="8"/>
        <v>0</v>
      </c>
      <c r="H24" s="77">
        <f t="shared" si="8"/>
        <v>0</v>
      </c>
      <c r="I24" s="77">
        <f t="shared" si="8"/>
        <v>0</v>
      </c>
      <c r="J24" s="77">
        <f t="shared" si="8"/>
        <v>0</v>
      </c>
      <c r="K24" s="77">
        <f t="shared" si="8"/>
        <v>0</v>
      </c>
      <c r="L24" s="77">
        <f t="shared" si="8"/>
        <v>0</v>
      </c>
      <c r="M24" s="77">
        <f t="shared" si="8"/>
        <v>0</v>
      </c>
      <c r="N24" s="77">
        <f t="shared" si="4"/>
        <v>4366467</v>
      </c>
      <c r="O24" s="78">
        <f t="shared" si="1"/>
        <v>1525.6698113207547</v>
      </c>
      <c r="P24" s="59"/>
      <c r="Q24" s="79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</row>
    <row r="25" spans="1:119">
      <c r="A25" s="81"/>
      <c r="B25" s="82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</row>
    <row r="26" spans="1:119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171" t="s">
        <v>59</v>
      </c>
      <c r="M26" s="171"/>
      <c r="N26" s="171"/>
      <c r="O26" s="88">
        <v>2862</v>
      </c>
    </row>
    <row r="27" spans="1:119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4"/>
    </row>
    <row r="28" spans="1:119" ht="15.75" customHeight="1" thickBot="1">
      <c r="A28" s="175" t="s">
        <v>39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7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1435876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1435876</v>
      </c>
      <c r="O5" s="30">
        <f t="shared" ref="O5:O26" si="1">(N5/O$28)</f>
        <v>504.70158172231987</v>
      </c>
      <c r="P5" s="6"/>
    </row>
    <row r="6" spans="1:133">
      <c r="A6" s="12"/>
      <c r="B6" s="42">
        <v>511</v>
      </c>
      <c r="C6" s="19" t="s">
        <v>49</v>
      </c>
      <c r="D6" s="43">
        <v>15306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15306</v>
      </c>
      <c r="O6" s="44">
        <f t="shared" si="1"/>
        <v>5.3799648506151145</v>
      </c>
      <c r="P6" s="9"/>
    </row>
    <row r="7" spans="1:133">
      <c r="A7" s="12"/>
      <c r="B7" s="42">
        <v>512</v>
      </c>
      <c r="C7" s="19" t="s">
        <v>50</v>
      </c>
      <c r="D7" s="43">
        <v>286232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286232</v>
      </c>
      <c r="O7" s="44">
        <f t="shared" si="1"/>
        <v>100.60878734622145</v>
      </c>
      <c r="P7" s="9"/>
    </row>
    <row r="8" spans="1:133">
      <c r="A8" s="12"/>
      <c r="B8" s="42">
        <v>513</v>
      </c>
      <c r="C8" s="19" t="s">
        <v>19</v>
      </c>
      <c r="D8" s="43">
        <v>459230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459230</v>
      </c>
      <c r="O8" s="44">
        <f t="shared" si="1"/>
        <v>161.41652021089632</v>
      </c>
      <c r="P8" s="9"/>
    </row>
    <row r="9" spans="1:133">
      <c r="A9" s="12"/>
      <c r="B9" s="42">
        <v>514</v>
      </c>
      <c r="C9" s="19" t="s">
        <v>20</v>
      </c>
      <c r="D9" s="43">
        <v>175701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175701</v>
      </c>
      <c r="O9" s="44">
        <f t="shared" si="1"/>
        <v>61.757820738137085</v>
      </c>
      <c r="P9" s="9"/>
    </row>
    <row r="10" spans="1:133">
      <c r="A10" s="12"/>
      <c r="B10" s="42">
        <v>515</v>
      </c>
      <c r="C10" s="19" t="s">
        <v>21</v>
      </c>
      <c r="D10" s="43">
        <v>223533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223533</v>
      </c>
      <c r="O10" s="44">
        <f t="shared" si="1"/>
        <v>78.570474516695953</v>
      </c>
      <c r="P10" s="9"/>
    </row>
    <row r="11" spans="1:133">
      <c r="A11" s="12"/>
      <c r="B11" s="42">
        <v>517</v>
      </c>
      <c r="C11" s="19" t="s">
        <v>22</v>
      </c>
      <c r="D11" s="43">
        <v>232255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232255</v>
      </c>
      <c r="O11" s="44">
        <f t="shared" si="1"/>
        <v>81.636203866432339</v>
      </c>
      <c r="P11" s="9"/>
    </row>
    <row r="12" spans="1:133">
      <c r="A12" s="12"/>
      <c r="B12" s="42">
        <v>519</v>
      </c>
      <c r="C12" s="19" t="s">
        <v>23</v>
      </c>
      <c r="D12" s="43">
        <v>43619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43619</v>
      </c>
      <c r="O12" s="44">
        <f t="shared" si="1"/>
        <v>15.331810193321617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SUM(D14:D15)</f>
        <v>1357817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1357817</v>
      </c>
      <c r="O13" s="41">
        <f t="shared" si="1"/>
        <v>477.26432337434096</v>
      </c>
      <c r="P13" s="10"/>
    </row>
    <row r="14" spans="1:133">
      <c r="A14" s="12"/>
      <c r="B14" s="42">
        <v>521</v>
      </c>
      <c r="C14" s="19" t="s">
        <v>25</v>
      </c>
      <c r="D14" s="43">
        <v>1131619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1131619</v>
      </c>
      <c r="O14" s="44">
        <f t="shared" si="1"/>
        <v>397.75711775043936</v>
      </c>
      <c r="P14" s="9"/>
    </row>
    <row r="15" spans="1:133">
      <c r="A15" s="12"/>
      <c r="B15" s="42">
        <v>522</v>
      </c>
      <c r="C15" s="19" t="s">
        <v>51</v>
      </c>
      <c r="D15" s="43">
        <v>226198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226198</v>
      </c>
      <c r="O15" s="44">
        <f t="shared" si="1"/>
        <v>79.507205623901584</v>
      </c>
      <c r="P15" s="9"/>
    </row>
    <row r="16" spans="1:133" ht="15.75">
      <c r="A16" s="26" t="s">
        <v>26</v>
      </c>
      <c r="B16" s="27"/>
      <c r="C16" s="28"/>
      <c r="D16" s="29">
        <f t="shared" ref="D16:M16" si="5">SUM(D17:D18)</f>
        <v>234565</v>
      </c>
      <c r="E16" s="29">
        <f t="shared" si="5"/>
        <v>230159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464724</v>
      </c>
      <c r="O16" s="41">
        <f t="shared" si="1"/>
        <v>163.3476274165202</v>
      </c>
      <c r="P16" s="10"/>
    </row>
    <row r="17" spans="1:119">
      <c r="A17" s="12"/>
      <c r="B17" s="42">
        <v>534</v>
      </c>
      <c r="C17" s="19" t="s">
        <v>27</v>
      </c>
      <c r="D17" s="43">
        <v>234565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234565</v>
      </c>
      <c r="O17" s="44">
        <f t="shared" si="1"/>
        <v>82.4481546572935</v>
      </c>
      <c r="P17" s="9"/>
    </row>
    <row r="18" spans="1:119">
      <c r="A18" s="12"/>
      <c r="B18" s="42">
        <v>538</v>
      </c>
      <c r="C18" s="19" t="s">
        <v>41</v>
      </c>
      <c r="D18" s="43">
        <v>0</v>
      </c>
      <c r="E18" s="43">
        <v>230159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230159</v>
      </c>
      <c r="O18" s="44">
        <f t="shared" si="1"/>
        <v>80.899472759226711</v>
      </c>
      <c r="P18" s="9"/>
    </row>
    <row r="19" spans="1:119" ht="15.75">
      <c r="A19" s="26" t="s">
        <v>28</v>
      </c>
      <c r="B19" s="27"/>
      <c r="C19" s="28"/>
      <c r="D19" s="29">
        <f t="shared" ref="D19:M19" si="6">SUM(D20:D20)</f>
        <v>685348</v>
      </c>
      <c r="E19" s="29">
        <f t="shared" si="6"/>
        <v>12775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698123</v>
      </c>
      <c r="O19" s="41">
        <f t="shared" si="1"/>
        <v>245.38594024604569</v>
      </c>
      <c r="P19" s="10"/>
    </row>
    <row r="20" spans="1:119">
      <c r="A20" s="12"/>
      <c r="B20" s="42">
        <v>541</v>
      </c>
      <c r="C20" s="19" t="s">
        <v>29</v>
      </c>
      <c r="D20" s="43">
        <v>685348</v>
      </c>
      <c r="E20" s="43">
        <v>12775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698123</v>
      </c>
      <c r="O20" s="44">
        <f t="shared" si="1"/>
        <v>245.38594024604569</v>
      </c>
      <c r="P20" s="9"/>
    </row>
    <row r="21" spans="1:119" ht="15.75">
      <c r="A21" s="26" t="s">
        <v>30</v>
      </c>
      <c r="B21" s="27"/>
      <c r="C21" s="28"/>
      <c r="D21" s="29">
        <f t="shared" ref="D21:M21" si="7">SUM(D22:D23)</f>
        <v>99652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99652</v>
      </c>
      <c r="O21" s="41">
        <f t="shared" si="1"/>
        <v>35.027065026362038</v>
      </c>
      <c r="P21" s="9"/>
    </row>
    <row r="22" spans="1:119">
      <c r="A22" s="12"/>
      <c r="B22" s="42">
        <v>572</v>
      </c>
      <c r="C22" s="19" t="s">
        <v>31</v>
      </c>
      <c r="D22" s="43">
        <v>50806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50806</v>
      </c>
      <c r="O22" s="44">
        <f t="shared" si="1"/>
        <v>17.857996485061513</v>
      </c>
      <c r="P22" s="9"/>
    </row>
    <row r="23" spans="1:119">
      <c r="A23" s="12"/>
      <c r="B23" s="42">
        <v>574</v>
      </c>
      <c r="C23" s="19" t="s">
        <v>32</v>
      </c>
      <c r="D23" s="43">
        <v>48846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48846</v>
      </c>
      <c r="O23" s="44">
        <f t="shared" si="1"/>
        <v>17.169068541300526</v>
      </c>
      <c r="P23" s="9"/>
    </row>
    <row r="24" spans="1:119" ht="15.75">
      <c r="A24" s="26" t="s">
        <v>34</v>
      </c>
      <c r="B24" s="27"/>
      <c r="C24" s="28"/>
      <c r="D24" s="29">
        <f t="shared" ref="D24:M24" si="8">SUM(D25:D25)</f>
        <v>0</v>
      </c>
      <c r="E24" s="29">
        <f t="shared" si="8"/>
        <v>63629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63629</v>
      </c>
      <c r="O24" s="41">
        <f t="shared" si="1"/>
        <v>22.365202108963093</v>
      </c>
      <c r="P24" s="9"/>
    </row>
    <row r="25" spans="1:119" ht="15.75" thickBot="1">
      <c r="A25" s="12"/>
      <c r="B25" s="42">
        <v>581</v>
      </c>
      <c r="C25" s="19" t="s">
        <v>33</v>
      </c>
      <c r="D25" s="43">
        <v>0</v>
      </c>
      <c r="E25" s="43">
        <v>63629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63629</v>
      </c>
      <c r="O25" s="44">
        <f t="shared" si="1"/>
        <v>22.365202108963093</v>
      </c>
      <c r="P25" s="9"/>
    </row>
    <row r="26" spans="1:119" ht="16.5" thickBot="1">
      <c r="A26" s="13" t="s">
        <v>10</v>
      </c>
      <c r="B26" s="21"/>
      <c r="C26" s="20"/>
      <c r="D26" s="14">
        <f>SUM(D5,D13,D16,D19,D21,D24)</f>
        <v>3813258</v>
      </c>
      <c r="E26" s="14">
        <f t="shared" ref="E26:M26" si="9">SUM(E5,E13,E16,E19,E21,E24)</f>
        <v>306563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0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4"/>
        <v>4119821</v>
      </c>
      <c r="O26" s="35">
        <f t="shared" si="1"/>
        <v>1448.0917398945519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52</v>
      </c>
      <c r="M28" s="157"/>
      <c r="N28" s="157"/>
      <c r="O28" s="39">
        <v>2845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39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1373725</v>
      </c>
      <c r="E5" s="24">
        <f t="shared" si="0"/>
        <v>40497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1414222</v>
      </c>
      <c r="O5" s="30">
        <f t="shared" ref="O5:O21" si="2">(N5/O$23)</f>
        <v>495.34921190893169</v>
      </c>
      <c r="P5" s="6"/>
    </row>
    <row r="6" spans="1:133">
      <c r="A6" s="12"/>
      <c r="B6" s="42">
        <v>513</v>
      </c>
      <c r="C6" s="19" t="s">
        <v>19</v>
      </c>
      <c r="D6" s="43">
        <v>863423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863423</v>
      </c>
      <c r="O6" s="44">
        <f t="shared" si="2"/>
        <v>302.42486865148862</v>
      </c>
      <c r="P6" s="9"/>
    </row>
    <row r="7" spans="1:133">
      <c r="A7" s="12"/>
      <c r="B7" s="42">
        <v>514</v>
      </c>
      <c r="C7" s="19" t="s">
        <v>20</v>
      </c>
      <c r="D7" s="43">
        <v>151827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151827</v>
      </c>
      <c r="O7" s="44">
        <f t="shared" si="2"/>
        <v>53.179334500875655</v>
      </c>
      <c r="P7" s="9"/>
    </row>
    <row r="8" spans="1:133">
      <c r="A8" s="12"/>
      <c r="B8" s="42">
        <v>515</v>
      </c>
      <c r="C8" s="19" t="s">
        <v>21</v>
      </c>
      <c r="D8" s="43">
        <v>18139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18139</v>
      </c>
      <c r="O8" s="44">
        <f t="shared" si="2"/>
        <v>6.3534150612959719</v>
      </c>
      <c r="P8" s="9"/>
    </row>
    <row r="9" spans="1:133">
      <c r="A9" s="12"/>
      <c r="B9" s="42">
        <v>517</v>
      </c>
      <c r="C9" s="19" t="s">
        <v>22</v>
      </c>
      <c r="D9" s="43">
        <v>248839</v>
      </c>
      <c r="E9" s="43">
        <v>26804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275643</v>
      </c>
      <c r="O9" s="44">
        <f t="shared" si="2"/>
        <v>96.54746059544658</v>
      </c>
      <c r="P9" s="9"/>
    </row>
    <row r="10" spans="1:133">
      <c r="A10" s="12"/>
      <c r="B10" s="42">
        <v>519</v>
      </c>
      <c r="C10" s="19" t="s">
        <v>23</v>
      </c>
      <c r="D10" s="43">
        <v>91497</v>
      </c>
      <c r="E10" s="43">
        <v>13693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105190</v>
      </c>
      <c r="O10" s="44">
        <f t="shared" si="2"/>
        <v>36.844133099824866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1254044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1254044</v>
      </c>
      <c r="O11" s="41">
        <f t="shared" si="2"/>
        <v>439.24483362521892</v>
      </c>
      <c r="P11" s="10"/>
    </row>
    <row r="12" spans="1:133">
      <c r="A12" s="12"/>
      <c r="B12" s="42">
        <v>521</v>
      </c>
      <c r="C12" s="19" t="s">
        <v>25</v>
      </c>
      <c r="D12" s="43">
        <v>1254044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1254044</v>
      </c>
      <c r="O12" s="44">
        <f t="shared" si="2"/>
        <v>439.24483362521892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245219</v>
      </c>
      <c r="E13" s="29">
        <f t="shared" si="4"/>
        <v>73552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318771</v>
      </c>
      <c r="O13" s="41">
        <f t="shared" si="2"/>
        <v>111.65359019264449</v>
      </c>
      <c r="P13" s="10"/>
    </row>
    <row r="14" spans="1:133">
      <c r="A14" s="12"/>
      <c r="B14" s="42">
        <v>534</v>
      </c>
      <c r="C14" s="19" t="s">
        <v>27</v>
      </c>
      <c r="D14" s="43">
        <v>245219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245219</v>
      </c>
      <c r="O14" s="44">
        <f t="shared" si="2"/>
        <v>85.891068301225914</v>
      </c>
      <c r="P14" s="9"/>
    </row>
    <row r="15" spans="1:133">
      <c r="A15" s="12"/>
      <c r="B15" s="42">
        <v>538</v>
      </c>
      <c r="C15" s="19" t="s">
        <v>41</v>
      </c>
      <c r="D15" s="43">
        <v>0</v>
      </c>
      <c r="E15" s="43">
        <v>73552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73552</v>
      </c>
      <c r="O15" s="44">
        <f t="shared" si="2"/>
        <v>25.762521891418565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483315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483315</v>
      </c>
      <c r="O16" s="41">
        <f t="shared" si="2"/>
        <v>169.28721541155866</v>
      </c>
      <c r="P16" s="10"/>
    </row>
    <row r="17" spans="1:119">
      <c r="A17" s="12"/>
      <c r="B17" s="42">
        <v>541</v>
      </c>
      <c r="C17" s="19" t="s">
        <v>29</v>
      </c>
      <c r="D17" s="43">
        <v>483315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483315</v>
      </c>
      <c r="O17" s="44">
        <f t="shared" si="2"/>
        <v>169.28721541155866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SUM(D19:D20)</f>
        <v>55864</v>
      </c>
      <c r="E18" s="29">
        <f t="shared" si="6"/>
        <v>43639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99503</v>
      </c>
      <c r="O18" s="41">
        <f t="shared" si="2"/>
        <v>34.852189141856392</v>
      </c>
      <c r="P18" s="9"/>
    </row>
    <row r="19" spans="1:119">
      <c r="A19" s="12"/>
      <c r="B19" s="42">
        <v>572</v>
      </c>
      <c r="C19" s="19" t="s">
        <v>31</v>
      </c>
      <c r="D19" s="43">
        <v>55864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55864</v>
      </c>
      <c r="O19" s="44">
        <f t="shared" si="2"/>
        <v>19.567075306479861</v>
      </c>
      <c r="P19" s="9"/>
    </row>
    <row r="20" spans="1:119" ht="15.75" thickBot="1">
      <c r="A20" s="12"/>
      <c r="B20" s="42">
        <v>574</v>
      </c>
      <c r="C20" s="19" t="s">
        <v>32</v>
      </c>
      <c r="D20" s="43">
        <v>0</v>
      </c>
      <c r="E20" s="43">
        <v>43639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43639</v>
      </c>
      <c r="O20" s="44">
        <f t="shared" si="2"/>
        <v>15.285113835376533</v>
      </c>
      <c r="P20" s="9"/>
    </row>
    <row r="21" spans="1:119" ht="16.5" thickBot="1">
      <c r="A21" s="13" t="s">
        <v>10</v>
      </c>
      <c r="B21" s="21"/>
      <c r="C21" s="20"/>
      <c r="D21" s="14">
        <f>SUM(D5,D11,D13,D16,D18)</f>
        <v>3412167</v>
      </c>
      <c r="E21" s="14">
        <f t="shared" ref="E21:M21" si="7">SUM(E5,E11,E13,E16,E18)</f>
        <v>157688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3569855</v>
      </c>
      <c r="O21" s="35">
        <f t="shared" si="2"/>
        <v>1250.3870402802102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45</v>
      </c>
      <c r="M23" s="157"/>
      <c r="N23" s="157"/>
      <c r="O23" s="39">
        <v>2855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1639448</v>
      </c>
      <c r="E5" s="24">
        <f t="shared" si="0"/>
        <v>110323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1749771</v>
      </c>
      <c r="O5" s="30">
        <f t="shared" ref="O5:O23" si="2">(N5/O$25)</f>
        <v>705.26844014510277</v>
      </c>
      <c r="P5" s="6"/>
    </row>
    <row r="6" spans="1:133">
      <c r="A6" s="12"/>
      <c r="B6" s="42">
        <v>513</v>
      </c>
      <c r="C6" s="19" t="s">
        <v>19</v>
      </c>
      <c r="D6" s="43">
        <v>857131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857131</v>
      </c>
      <c r="O6" s="44">
        <f t="shared" si="2"/>
        <v>345.47803305118902</v>
      </c>
      <c r="P6" s="9"/>
    </row>
    <row r="7" spans="1:133">
      <c r="A7" s="12"/>
      <c r="B7" s="42">
        <v>514</v>
      </c>
      <c r="C7" s="19" t="s">
        <v>20</v>
      </c>
      <c r="D7" s="43">
        <v>330333</v>
      </c>
      <c r="E7" s="43">
        <v>8855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339188</v>
      </c>
      <c r="O7" s="44">
        <f t="shared" si="2"/>
        <v>136.71422813381702</v>
      </c>
      <c r="P7" s="9"/>
    </row>
    <row r="8" spans="1:133">
      <c r="A8" s="12"/>
      <c r="B8" s="42">
        <v>515</v>
      </c>
      <c r="C8" s="19" t="s">
        <v>21</v>
      </c>
      <c r="D8" s="43">
        <v>2165</v>
      </c>
      <c r="E8" s="43">
        <v>74665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76830</v>
      </c>
      <c r="O8" s="44">
        <f t="shared" si="2"/>
        <v>30.967351874244255</v>
      </c>
      <c r="P8" s="9"/>
    </row>
    <row r="9" spans="1:133">
      <c r="A9" s="12"/>
      <c r="B9" s="42">
        <v>517</v>
      </c>
      <c r="C9" s="19" t="s">
        <v>22</v>
      </c>
      <c r="D9" s="43">
        <v>269475</v>
      </c>
      <c r="E9" s="43">
        <v>26803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296278</v>
      </c>
      <c r="O9" s="44">
        <f t="shared" si="2"/>
        <v>119.41878274889157</v>
      </c>
      <c r="P9" s="9"/>
    </row>
    <row r="10" spans="1:133">
      <c r="A10" s="12"/>
      <c r="B10" s="42">
        <v>519</v>
      </c>
      <c r="C10" s="19" t="s">
        <v>23</v>
      </c>
      <c r="D10" s="43">
        <v>180344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180344</v>
      </c>
      <c r="O10" s="44">
        <f t="shared" si="2"/>
        <v>72.690044336960909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1221197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1221197</v>
      </c>
      <c r="O11" s="41">
        <f t="shared" si="2"/>
        <v>492.21966948810962</v>
      </c>
      <c r="P11" s="10"/>
    </row>
    <row r="12" spans="1:133">
      <c r="A12" s="12"/>
      <c r="B12" s="42">
        <v>521</v>
      </c>
      <c r="C12" s="19" t="s">
        <v>25</v>
      </c>
      <c r="D12" s="43">
        <v>1221197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1221197</v>
      </c>
      <c r="O12" s="44">
        <f t="shared" si="2"/>
        <v>492.21966948810962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219777</v>
      </c>
      <c r="E13" s="29">
        <f t="shared" si="4"/>
        <v>116480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336257</v>
      </c>
      <c r="O13" s="41">
        <f t="shared" si="2"/>
        <v>135.53284965739621</v>
      </c>
      <c r="P13" s="10"/>
    </row>
    <row r="14" spans="1:133">
      <c r="A14" s="12"/>
      <c r="B14" s="42">
        <v>534</v>
      </c>
      <c r="C14" s="19" t="s">
        <v>27</v>
      </c>
      <c r="D14" s="43">
        <v>219777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219777</v>
      </c>
      <c r="O14" s="44">
        <f t="shared" si="2"/>
        <v>88.584038694074977</v>
      </c>
      <c r="P14" s="9"/>
    </row>
    <row r="15" spans="1:133">
      <c r="A15" s="12"/>
      <c r="B15" s="42">
        <v>538</v>
      </c>
      <c r="C15" s="19" t="s">
        <v>41</v>
      </c>
      <c r="D15" s="43">
        <v>0</v>
      </c>
      <c r="E15" s="43">
        <v>116480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116480</v>
      </c>
      <c r="O15" s="44">
        <f t="shared" si="2"/>
        <v>46.948810963321243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350912</v>
      </c>
      <c r="E16" s="29">
        <f t="shared" si="5"/>
        <v>354478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705390</v>
      </c>
      <c r="O16" s="41">
        <f t="shared" si="2"/>
        <v>284.31680773881499</v>
      </c>
      <c r="P16" s="10"/>
    </row>
    <row r="17" spans="1:119">
      <c r="A17" s="12"/>
      <c r="B17" s="42">
        <v>541</v>
      </c>
      <c r="C17" s="19" t="s">
        <v>29</v>
      </c>
      <c r="D17" s="43">
        <v>350912</v>
      </c>
      <c r="E17" s="43">
        <v>354478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705390</v>
      </c>
      <c r="O17" s="44">
        <f t="shared" si="2"/>
        <v>284.31680773881499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SUM(D19:D20)</f>
        <v>29668</v>
      </c>
      <c r="E18" s="29">
        <f t="shared" si="6"/>
        <v>25185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54853</v>
      </c>
      <c r="O18" s="41">
        <f t="shared" si="2"/>
        <v>22.109230149133413</v>
      </c>
      <c r="P18" s="9"/>
    </row>
    <row r="19" spans="1:119">
      <c r="A19" s="12"/>
      <c r="B19" s="42">
        <v>572</v>
      </c>
      <c r="C19" s="19" t="s">
        <v>31</v>
      </c>
      <c r="D19" s="43">
        <v>29668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29668</v>
      </c>
      <c r="O19" s="44">
        <f t="shared" si="2"/>
        <v>11.958081418782749</v>
      </c>
      <c r="P19" s="9"/>
    </row>
    <row r="20" spans="1:119">
      <c r="A20" s="12"/>
      <c r="B20" s="42">
        <v>574</v>
      </c>
      <c r="C20" s="19" t="s">
        <v>32</v>
      </c>
      <c r="D20" s="43">
        <v>0</v>
      </c>
      <c r="E20" s="43">
        <v>25185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25185</v>
      </c>
      <c r="O20" s="44">
        <f t="shared" si="2"/>
        <v>10.151148730350664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289223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289223</v>
      </c>
      <c r="O21" s="41">
        <f t="shared" si="2"/>
        <v>116.5751713018944</v>
      </c>
      <c r="P21" s="9"/>
    </row>
    <row r="22" spans="1:119" ht="15.75" thickBot="1">
      <c r="A22" s="12"/>
      <c r="B22" s="42">
        <v>581</v>
      </c>
      <c r="C22" s="19" t="s">
        <v>33</v>
      </c>
      <c r="D22" s="43">
        <v>289223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289223</v>
      </c>
      <c r="O22" s="44">
        <f t="shared" si="2"/>
        <v>116.5751713018944</v>
      </c>
      <c r="P22" s="9"/>
    </row>
    <row r="23" spans="1:119" ht="16.5" thickBot="1">
      <c r="A23" s="13" t="s">
        <v>10</v>
      </c>
      <c r="B23" s="21"/>
      <c r="C23" s="20"/>
      <c r="D23" s="14">
        <f>SUM(D5,D11,D13,D16,D18,D21)</f>
        <v>3750225</v>
      </c>
      <c r="E23" s="14">
        <f t="shared" ref="E23:M23" si="8">SUM(E5,E11,E13,E16,E18,E21)</f>
        <v>606466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4356691</v>
      </c>
      <c r="O23" s="35">
        <f t="shared" si="2"/>
        <v>1756.0221684804515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42</v>
      </c>
      <c r="M25" s="157"/>
      <c r="N25" s="157"/>
      <c r="O25" s="39">
        <v>2481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1565678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1565678</v>
      </c>
      <c r="O5" s="30">
        <f t="shared" ref="O5:O22" si="2">(N5/O$24)</f>
        <v>635.93744922826966</v>
      </c>
      <c r="P5" s="6"/>
    </row>
    <row r="6" spans="1:133">
      <c r="A6" s="12"/>
      <c r="B6" s="42">
        <v>513</v>
      </c>
      <c r="C6" s="19" t="s">
        <v>19</v>
      </c>
      <c r="D6" s="43">
        <v>931705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931705</v>
      </c>
      <c r="O6" s="44">
        <f t="shared" si="2"/>
        <v>378.43419983753046</v>
      </c>
      <c r="P6" s="9"/>
    </row>
    <row r="7" spans="1:133">
      <c r="A7" s="12"/>
      <c r="B7" s="42">
        <v>514</v>
      </c>
      <c r="C7" s="19" t="s">
        <v>20</v>
      </c>
      <c r="D7" s="43">
        <v>139907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139907</v>
      </c>
      <c r="O7" s="44">
        <f t="shared" si="2"/>
        <v>56.826563769293259</v>
      </c>
      <c r="P7" s="9"/>
    </row>
    <row r="8" spans="1:133">
      <c r="A8" s="12"/>
      <c r="B8" s="42">
        <v>515</v>
      </c>
      <c r="C8" s="19" t="s">
        <v>21</v>
      </c>
      <c r="D8" s="43">
        <v>41790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41790</v>
      </c>
      <c r="O8" s="44">
        <f t="shared" si="2"/>
        <v>16.974004874086109</v>
      </c>
      <c r="P8" s="9"/>
    </row>
    <row r="9" spans="1:133">
      <c r="A9" s="12"/>
      <c r="B9" s="42">
        <v>517</v>
      </c>
      <c r="C9" s="19" t="s">
        <v>22</v>
      </c>
      <c r="D9" s="43">
        <v>277987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277987</v>
      </c>
      <c r="O9" s="44">
        <f t="shared" si="2"/>
        <v>112.9110479285134</v>
      </c>
      <c r="P9" s="9"/>
    </row>
    <row r="10" spans="1:133">
      <c r="A10" s="12"/>
      <c r="B10" s="42">
        <v>519</v>
      </c>
      <c r="C10" s="19" t="s">
        <v>23</v>
      </c>
      <c r="D10" s="43">
        <v>174289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174289</v>
      </c>
      <c r="O10" s="44">
        <f t="shared" si="2"/>
        <v>70.791632818846466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978349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978349</v>
      </c>
      <c r="O11" s="41">
        <f t="shared" si="2"/>
        <v>397.37977254264825</v>
      </c>
      <c r="P11" s="10"/>
    </row>
    <row r="12" spans="1:133">
      <c r="A12" s="12"/>
      <c r="B12" s="42">
        <v>521</v>
      </c>
      <c r="C12" s="19" t="s">
        <v>25</v>
      </c>
      <c r="D12" s="43">
        <v>978349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978349</v>
      </c>
      <c r="O12" s="44">
        <f t="shared" si="2"/>
        <v>397.37977254264825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223436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223436</v>
      </c>
      <c r="O13" s="41">
        <f t="shared" si="2"/>
        <v>90.753858651502838</v>
      </c>
      <c r="P13" s="10"/>
    </row>
    <row r="14" spans="1:133">
      <c r="A14" s="12"/>
      <c r="B14" s="42">
        <v>534</v>
      </c>
      <c r="C14" s="19" t="s">
        <v>27</v>
      </c>
      <c r="D14" s="43">
        <v>223436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223436</v>
      </c>
      <c r="O14" s="44">
        <f t="shared" si="2"/>
        <v>90.753858651502838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361000</v>
      </c>
      <c r="E15" s="29">
        <f t="shared" si="5"/>
        <v>977128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1338128</v>
      </c>
      <c r="O15" s="41">
        <f t="shared" si="2"/>
        <v>543.5125913891145</v>
      </c>
      <c r="P15" s="10"/>
    </row>
    <row r="16" spans="1:133">
      <c r="A16" s="12"/>
      <c r="B16" s="42">
        <v>541</v>
      </c>
      <c r="C16" s="19" t="s">
        <v>29</v>
      </c>
      <c r="D16" s="43">
        <v>361000</v>
      </c>
      <c r="E16" s="43">
        <v>977128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1338128</v>
      </c>
      <c r="O16" s="44">
        <f t="shared" si="2"/>
        <v>543.5125913891145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SUM(D18:D19)</f>
        <v>42648</v>
      </c>
      <c r="E17" s="29">
        <f t="shared" si="6"/>
        <v>80976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123624</v>
      </c>
      <c r="O17" s="41">
        <f t="shared" si="2"/>
        <v>50.212835093419983</v>
      </c>
      <c r="P17" s="9"/>
    </row>
    <row r="18" spans="1:119">
      <c r="A18" s="12"/>
      <c r="B18" s="42">
        <v>572</v>
      </c>
      <c r="C18" s="19" t="s">
        <v>31</v>
      </c>
      <c r="D18" s="43">
        <v>42648</v>
      </c>
      <c r="E18" s="43">
        <v>54402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97050</v>
      </c>
      <c r="O18" s="44">
        <f t="shared" si="2"/>
        <v>39.419171405361496</v>
      </c>
      <c r="P18" s="9"/>
    </row>
    <row r="19" spans="1:119">
      <c r="A19" s="12"/>
      <c r="B19" s="42">
        <v>574</v>
      </c>
      <c r="C19" s="19" t="s">
        <v>32</v>
      </c>
      <c r="D19" s="43">
        <v>0</v>
      </c>
      <c r="E19" s="43">
        <v>26574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26574</v>
      </c>
      <c r="O19" s="44">
        <f t="shared" si="2"/>
        <v>10.793663688058489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254577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254577</v>
      </c>
      <c r="O20" s="41">
        <f t="shared" si="2"/>
        <v>103.40251827782291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254577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254577</v>
      </c>
      <c r="O21" s="44">
        <f t="shared" si="2"/>
        <v>103.40251827782291</v>
      </c>
      <c r="P21" s="9"/>
    </row>
    <row r="22" spans="1:119" ht="16.5" thickBot="1">
      <c r="A22" s="13" t="s">
        <v>10</v>
      </c>
      <c r="B22" s="21"/>
      <c r="C22" s="20"/>
      <c r="D22" s="14">
        <f>SUM(D5,D11,D13,D15,D17,D20)</f>
        <v>3425688</v>
      </c>
      <c r="E22" s="14">
        <f t="shared" ref="E22:M22" si="8">SUM(E5,E11,E13,E15,E17,E20)</f>
        <v>1058104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4483792</v>
      </c>
      <c r="O22" s="35">
        <f t="shared" si="2"/>
        <v>1821.1990251827783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38</v>
      </c>
      <c r="M24" s="157"/>
      <c r="N24" s="157"/>
      <c r="O24" s="39">
        <v>2462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Research&amp;R&amp;16Page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1708167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1708167</v>
      </c>
      <c r="O5" s="30">
        <f t="shared" ref="O5:O22" si="2">(N5/O$24)</f>
        <v>630.78545051698666</v>
      </c>
      <c r="P5" s="6"/>
    </row>
    <row r="6" spans="1:133">
      <c r="A6" s="12"/>
      <c r="B6" s="42">
        <v>513</v>
      </c>
      <c r="C6" s="19" t="s">
        <v>19</v>
      </c>
      <c r="D6" s="43">
        <v>1003737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1003737</v>
      </c>
      <c r="O6" s="44">
        <f t="shared" si="2"/>
        <v>370.6562038404727</v>
      </c>
      <c r="P6" s="9"/>
    </row>
    <row r="7" spans="1:133">
      <c r="A7" s="12"/>
      <c r="B7" s="42">
        <v>514</v>
      </c>
      <c r="C7" s="19" t="s">
        <v>20</v>
      </c>
      <c r="D7" s="43">
        <v>147739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147739</v>
      </c>
      <c r="O7" s="44">
        <f t="shared" si="2"/>
        <v>54.556499261447563</v>
      </c>
      <c r="P7" s="9"/>
    </row>
    <row r="8" spans="1:133">
      <c r="A8" s="12"/>
      <c r="B8" s="42">
        <v>515</v>
      </c>
      <c r="C8" s="19" t="s">
        <v>21</v>
      </c>
      <c r="D8" s="43">
        <v>30005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30005</v>
      </c>
      <c r="O8" s="44">
        <f t="shared" si="2"/>
        <v>11.0801329394387</v>
      </c>
      <c r="P8" s="9"/>
    </row>
    <row r="9" spans="1:133">
      <c r="A9" s="12"/>
      <c r="B9" s="42">
        <v>517</v>
      </c>
      <c r="C9" s="19" t="s">
        <v>22</v>
      </c>
      <c r="D9" s="43">
        <v>299270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299270</v>
      </c>
      <c r="O9" s="44">
        <f t="shared" si="2"/>
        <v>110.51329394387001</v>
      </c>
      <c r="P9" s="9"/>
    </row>
    <row r="10" spans="1:133">
      <c r="A10" s="12"/>
      <c r="B10" s="42">
        <v>519</v>
      </c>
      <c r="C10" s="19" t="s">
        <v>23</v>
      </c>
      <c r="D10" s="43">
        <v>227416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227416</v>
      </c>
      <c r="O10" s="44">
        <f t="shared" si="2"/>
        <v>83.97932053175775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1045798</v>
      </c>
      <c r="E11" s="29">
        <f t="shared" si="3"/>
        <v>809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1046607</v>
      </c>
      <c r="O11" s="41">
        <f t="shared" si="2"/>
        <v>386.48707533234858</v>
      </c>
      <c r="P11" s="10"/>
    </row>
    <row r="12" spans="1:133">
      <c r="A12" s="12"/>
      <c r="B12" s="42">
        <v>521</v>
      </c>
      <c r="C12" s="19" t="s">
        <v>25</v>
      </c>
      <c r="D12" s="43">
        <v>1045798</v>
      </c>
      <c r="E12" s="43">
        <v>809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1046607</v>
      </c>
      <c r="O12" s="44">
        <f t="shared" si="2"/>
        <v>386.48707533234858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223789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223789</v>
      </c>
      <c r="O13" s="41">
        <f t="shared" si="2"/>
        <v>82.639955686853767</v>
      </c>
      <c r="P13" s="10"/>
    </row>
    <row r="14" spans="1:133">
      <c r="A14" s="12"/>
      <c r="B14" s="42">
        <v>534</v>
      </c>
      <c r="C14" s="19" t="s">
        <v>27</v>
      </c>
      <c r="D14" s="43">
        <v>223789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223789</v>
      </c>
      <c r="O14" s="44">
        <f t="shared" si="2"/>
        <v>82.639955686853767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289163</v>
      </c>
      <c r="E15" s="29">
        <f t="shared" si="5"/>
        <v>828568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1117731</v>
      </c>
      <c r="O15" s="41">
        <f t="shared" si="2"/>
        <v>412.75147710487443</v>
      </c>
      <c r="P15" s="10"/>
    </row>
    <row r="16" spans="1:133">
      <c r="A16" s="12"/>
      <c r="B16" s="42">
        <v>541</v>
      </c>
      <c r="C16" s="19" t="s">
        <v>29</v>
      </c>
      <c r="D16" s="43">
        <v>289163</v>
      </c>
      <c r="E16" s="43">
        <v>828568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1117731</v>
      </c>
      <c r="O16" s="44">
        <f t="shared" si="2"/>
        <v>412.75147710487443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SUM(D18:D19)</f>
        <v>28799</v>
      </c>
      <c r="E17" s="29">
        <f t="shared" si="6"/>
        <v>39279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68078</v>
      </c>
      <c r="O17" s="41">
        <f t="shared" si="2"/>
        <v>25.139586410635154</v>
      </c>
      <c r="P17" s="9"/>
    </row>
    <row r="18" spans="1:119">
      <c r="A18" s="12"/>
      <c r="B18" s="42">
        <v>572</v>
      </c>
      <c r="C18" s="19" t="s">
        <v>31</v>
      </c>
      <c r="D18" s="43">
        <v>28799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28799</v>
      </c>
      <c r="O18" s="44">
        <f t="shared" si="2"/>
        <v>10.634785819793205</v>
      </c>
      <c r="P18" s="9"/>
    </row>
    <row r="19" spans="1:119">
      <c r="A19" s="12"/>
      <c r="B19" s="42">
        <v>574</v>
      </c>
      <c r="C19" s="19" t="s">
        <v>32</v>
      </c>
      <c r="D19" s="43">
        <v>0</v>
      </c>
      <c r="E19" s="43">
        <v>39279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39279</v>
      </c>
      <c r="O19" s="44">
        <f t="shared" si="2"/>
        <v>14.504800590841949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514445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514445</v>
      </c>
      <c r="O20" s="41">
        <f t="shared" si="2"/>
        <v>189.97230428360413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514445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514445</v>
      </c>
      <c r="O21" s="44">
        <f t="shared" si="2"/>
        <v>189.97230428360413</v>
      </c>
      <c r="P21" s="9"/>
    </row>
    <row r="22" spans="1:119" ht="16.5" thickBot="1">
      <c r="A22" s="13" t="s">
        <v>10</v>
      </c>
      <c r="B22" s="21"/>
      <c r="C22" s="20"/>
      <c r="D22" s="14">
        <f>SUM(D5,D11,D13,D15,D17,D20)</f>
        <v>3810161</v>
      </c>
      <c r="E22" s="14">
        <f t="shared" ref="E22:M22" si="8">SUM(E5,E11,E13,E15,E17,E20)</f>
        <v>868656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4678817</v>
      </c>
      <c r="O22" s="35">
        <f t="shared" si="2"/>
        <v>1727.7758493353028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35</v>
      </c>
      <c r="M24" s="157"/>
      <c r="N24" s="157"/>
      <c r="O24" s="39">
        <v>2708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A26:O26"/>
    <mergeCell ref="A25:O25"/>
    <mergeCell ref="L24:N2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2251538</v>
      </c>
      <c r="E5" s="24">
        <f t="shared" si="0"/>
        <v>82970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2334508</v>
      </c>
      <c r="O5" s="30">
        <f t="shared" ref="O5:O23" si="2">(N5/O$25)</f>
        <v>871.73562359970128</v>
      </c>
      <c r="P5" s="6"/>
    </row>
    <row r="6" spans="1:133">
      <c r="A6" s="12"/>
      <c r="B6" s="42">
        <v>513</v>
      </c>
      <c r="C6" s="19" t="s">
        <v>19</v>
      </c>
      <c r="D6" s="43">
        <v>1134110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1134110</v>
      </c>
      <c r="O6" s="44">
        <f t="shared" si="2"/>
        <v>423.49141150112024</v>
      </c>
      <c r="P6" s="9"/>
    </row>
    <row r="7" spans="1:133">
      <c r="A7" s="12"/>
      <c r="B7" s="42">
        <v>514</v>
      </c>
      <c r="C7" s="19" t="s">
        <v>20</v>
      </c>
      <c r="D7" s="43">
        <v>260485</v>
      </c>
      <c r="E7" s="43">
        <v>1625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262110</v>
      </c>
      <c r="O7" s="44">
        <f t="shared" si="2"/>
        <v>97.875280059746075</v>
      </c>
      <c r="P7" s="9"/>
    </row>
    <row r="8" spans="1:133">
      <c r="A8" s="12"/>
      <c r="B8" s="42">
        <v>515</v>
      </c>
      <c r="C8" s="19" t="s">
        <v>21</v>
      </c>
      <c r="D8" s="43">
        <v>54866</v>
      </c>
      <c r="E8" s="43">
        <v>81345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136211</v>
      </c>
      <c r="O8" s="44">
        <f t="shared" si="2"/>
        <v>50.862957430918598</v>
      </c>
      <c r="P8" s="9"/>
    </row>
    <row r="9" spans="1:133">
      <c r="A9" s="12"/>
      <c r="B9" s="42">
        <v>517</v>
      </c>
      <c r="C9" s="19" t="s">
        <v>22</v>
      </c>
      <c r="D9" s="43">
        <v>409590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409590</v>
      </c>
      <c r="O9" s="44">
        <f t="shared" si="2"/>
        <v>152.94622852875281</v>
      </c>
      <c r="P9" s="9"/>
    </row>
    <row r="10" spans="1:133">
      <c r="A10" s="12"/>
      <c r="B10" s="42">
        <v>519</v>
      </c>
      <c r="C10" s="19" t="s">
        <v>23</v>
      </c>
      <c r="D10" s="43">
        <v>392487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392487</v>
      </c>
      <c r="O10" s="44">
        <f t="shared" si="2"/>
        <v>146.55974607916355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738791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738791</v>
      </c>
      <c r="O11" s="41">
        <f t="shared" si="2"/>
        <v>275.87415982076175</v>
      </c>
      <c r="P11" s="10"/>
    </row>
    <row r="12" spans="1:133">
      <c r="A12" s="12"/>
      <c r="B12" s="42">
        <v>521</v>
      </c>
      <c r="C12" s="19" t="s">
        <v>25</v>
      </c>
      <c r="D12" s="43">
        <v>738791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738791</v>
      </c>
      <c r="O12" s="44">
        <f t="shared" si="2"/>
        <v>275.87415982076175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207714</v>
      </c>
      <c r="E13" s="29">
        <f t="shared" si="4"/>
        <v>63919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271633</v>
      </c>
      <c r="O13" s="41">
        <f t="shared" si="2"/>
        <v>101.43129200896192</v>
      </c>
      <c r="P13" s="10"/>
    </row>
    <row r="14" spans="1:133">
      <c r="A14" s="12"/>
      <c r="B14" s="42">
        <v>534</v>
      </c>
      <c r="C14" s="19" t="s">
        <v>27</v>
      </c>
      <c r="D14" s="43">
        <v>207714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207714</v>
      </c>
      <c r="O14" s="44">
        <f t="shared" si="2"/>
        <v>77.5631067961165</v>
      </c>
      <c r="P14" s="9"/>
    </row>
    <row r="15" spans="1:133">
      <c r="A15" s="12"/>
      <c r="B15" s="42">
        <v>539</v>
      </c>
      <c r="C15" s="19" t="s">
        <v>44</v>
      </c>
      <c r="D15" s="43">
        <v>0</v>
      </c>
      <c r="E15" s="43">
        <v>63919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63919</v>
      </c>
      <c r="O15" s="44">
        <f t="shared" si="2"/>
        <v>23.868185212845408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289762</v>
      </c>
      <c r="E16" s="29">
        <f t="shared" si="5"/>
        <v>806815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1096577</v>
      </c>
      <c r="O16" s="41">
        <f t="shared" si="2"/>
        <v>409.47610156833457</v>
      </c>
      <c r="P16" s="10"/>
    </row>
    <row r="17" spans="1:119">
      <c r="A17" s="12"/>
      <c r="B17" s="42">
        <v>541</v>
      </c>
      <c r="C17" s="19" t="s">
        <v>29</v>
      </c>
      <c r="D17" s="43">
        <v>289762</v>
      </c>
      <c r="E17" s="43">
        <v>806815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1096577</v>
      </c>
      <c r="O17" s="44">
        <f t="shared" si="2"/>
        <v>409.47610156833457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SUM(D19:D20)</f>
        <v>18892</v>
      </c>
      <c r="E18" s="29">
        <f t="shared" si="6"/>
        <v>47913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66805</v>
      </c>
      <c r="O18" s="41">
        <f t="shared" si="2"/>
        <v>24.945855115758029</v>
      </c>
      <c r="P18" s="9"/>
    </row>
    <row r="19" spans="1:119">
      <c r="A19" s="12"/>
      <c r="B19" s="42">
        <v>572</v>
      </c>
      <c r="C19" s="19" t="s">
        <v>31</v>
      </c>
      <c r="D19" s="43">
        <v>18892</v>
      </c>
      <c r="E19" s="43">
        <v>17483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36375</v>
      </c>
      <c r="O19" s="44">
        <f t="shared" si="2"/>
        <v>13.582897684839432</v>
      </c>
      <c r="P19" s="9"/>
    </row>
    <row r="20" spans="1:119">
      <c r="A20" s="12"/>
      <c r="B20" s="42">
        <v>574</v>
      </c>
      <c r="C20" s="19" t="s">
        <v>32</v>
      </c>
      <c r="D20" s="43">
        <v>0</v>
      </c>
      <c r="E20" s="43">
        <v>30430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30430</v>
      </c>
      <c r="O20" s="44">
        <f t="shared" si="2"/>
        <v>11.362957430918597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490641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490641</v>
      </c>
      <c r="O21" s="41">
        <f t="shared" si="2"/>
        <v>183.21172516803585</v>
      </c>
      <c r="P21" s="9"/>
    </row>
    <row r="22" spans="1:119" ht="15.75" thickBot="1">
      <c r="A22" s="12"/>
      <c r="B22" s="42">
        <v>581</v>
      </c>
      <c r="C22" s="19" t="s">
        <v>33</v>
      </c>
      <c r="D22" s="43">
        <v>490641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490641</v>
      </c>
      <c r="O22" s="44">
        <f t="shared" si="2"/>
        <v>183.21172516803585</v>
      </c>
      <c r="P22" s="9"/>
    </row>
    <row r="23" spans="1:119" ht="16.5" thickBot="1">
      <c r="A23" s="13" t="s">
        <v>10</v>
      </c>
      <c r="B23" s="21"/>
      <c r="C23" s="20"/>
      <c r="D23" s="14">
        <f>SUM(D5,D11,D13,D16,D18,D21)</f>
        <v>3997338</v>
      </c>
      <c r="E23" s="14">
        <f t="shared" ref="E23:M23" si="8">SUM(E5,E11,E13,E16,E18,E21)</f>
        <v>1001617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4998955</v>
      </c>
      <c r="O23" s="35">
        <f t="shared" si="2"/>
        <v>1866.6747572815534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47</v>
      </c>
      <c r="M25" s="157"/>
      <c r="N25" s="157"/>
      <c r="O25" s="39">
        <v>2678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1872480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1872480</v>
      </c>
      <c r="O5" s="30">
        <f t="shared" ref="O5:O23" si="2">(N5/O$25)</f>
        <v>709.81046247156939</v>
      </c>
      <c r="P5" s="6"/>
    </row>
    <row r="6" spans="1:133">
      <c r="A6" s="12"/>
      <c r="B6" s="42">
        <v>513</v>
      </c>
      <c r="C6" s="19" t="s">
        <v>19</v>
      </c>
      <c r="D6" s="43">
        <v>1140732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1140732</v>
      </c>
      <c r="O6" s="44">
        <f t="shared" si="2"/>
        <v>432.42304776345719</v>
      </c>
      <c r="P6" s="9"/>
    </row>
    <row r="7" spans="1:133">
      <c r="A7" s="12"/>
      <c r="B7" s="42">
        <v>514</v>
      </c>
      <c r="C7" s="19" t="s">
        <v>20</v>
      </c>
      <c r="D7" s="43">
        <v>100745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100745</v>
      </c>
      <c r="O7" s="44">
        <f t="shared" si="2"/>
        <v>38.18991660348749</v>
      </c>
      <c r="P7" s="9"/>
    </row>
    <row r="8" spans="1:133">
      <c r="A8" s="12"/>
      <c r="B8" s="42">
        <v>515</v>
      </c>
      <c r="C8" s="19" t="s">
        <v>21</v>
      </c>
      <c r="D8" s="43">
        <v>26755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26755</v>
      </c>
      <c r="O8" s="44">
        <f t="shared" si="2"/>
        <v>10.142153146322972</v>
      </c>
      <c r="P8" s="9"/>
    </row>
    <row r="9" spans="1:133">
      <c r="A9" s="12"/>
      <c r="B9" s="42">
        <v>517</v>
      </c>
      <c r="C9" s="19" t="s">
        <v>22</v>
      </c>
      <c r="D9" s="43">
        <v>285410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285410</v>
      </c>
      <c r="O9" s="44">
        <f t="shared" si="2"/>
        <v>108.1918119787718</v>
      </c>
      <c r="P9" s="9"/>
    </row>
    <row r="10" spans="1:133">
      <c r="A10" s="12"/>
      <c r="B10" s="42">
        <v>519</v>
      </c>
      <c r="C10" s="19" t="s">
        <v>23</v>
      </c>
      <c r="D10" s="43">
        <v>318838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318838</v>
      </c>
      <c r="O10" s="44">
        <f t="shared" si="2"/>
        <v>120.86353297952995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722953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722953</v>
      </c>
      <c r="O11" s="41">
        <f t="shared" si="2"/>
        <v>274.05344958301743</v>
      </c>
      <c r="P11" s="10"/>
    </row>
    <row r="12" spans="1:133">
      <c r="A12" s="12"/>
      <c r="B12" s="42">
        <v>521</v>
      </c>
      <c r="C12" s="19" t="s">
        <v>25</v>
      </c>
      <c r="D12" s="43">
        <v>722953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722953</v>
      </c>
      <c r="O12" s="44">
        <f t="shared" si="2"/>
        <v>274.05344958301743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194326</v>
      </c>
      <c r="E13" s="29">
        <f t="shared" si="4"/>
        <v>395148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589474</v>
      </c>
      <c r="O13" s="41">
        <f t="shared" si="2"/>
        <v>223.45489006823351</v>
      </c>
      <c r="P13" s="10"/>
    </row>
    <row r="14" spans="1:133">
      <c r="A14" s="12"/>
      <c r="B14" s="42">
        <v>534</v>
      </c>
      <c r="C14" s="19" t="s">
        <v>27</v>
      </c>
      <c r="D14" s="43">
        <v>194326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194326</v>
      </c>
      <c r="O14" s="44">
        <f t="shared" si="2"/>
        <v>73.66413949962093</v>
      </c>
      <c r="P14" s="9"/>
    </row>
    <row r="15" spans="1:133">
      <c r="A15" s="12"/>
      <c r="B15" s="42">
        <v>539</v>
      </c>
      <c r="C15" s="19" t="s">
        <v>44</v>
      </c>
      <c r="D15" s="43">
        <v>0</v>
      </c>
      <c r="E15" s="43">
        <v>395148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395148</v>
      </c>
      <c r="O15" s="44">
        <f t="shared" si="2"/>
        <v>149.79075056861259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385334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385334</v>
      </c>
      <c r="O16" s="41">
        <f t="shared" si="2"/>
        <v>146.07050796057621</v>
      </c>
      <c r="P16" s="10"/>
    </row>
    <row r="17" spans="1:119">
      <c r="A17" s="12"/>
      <c r="B17" s="42">
        <v>541</v>
      </c>
      <c r="C17" s="19" t="s">
        <v>29</v>
      </c>
      <c r="D17" s="43">
        <v>385334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385334</v>
      </c>
      <c r="O17" s="44">
        <f t="shared" si="2"/>
        <v>146.07050796057621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SUM(D19:D20)</f>
        <v>45932</v>
      </c>
      <c r="E18" s="29">
        <f t="shared" si="6"/>
        <v>7013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52945</v>
      </c>
      <c r="O18" s="41">
        <f t="shared" si="2"/>
        <v>20.070128885519331</v>
      </c>
      <c r="P18" s="9"/>
    </row>
    <row r="19" spans="1:119">
      <c r="A19" s="12"/>
      <c r="B19" s="42">
        <v>572</v>
      </c>
      <c r="C19" s="19" t="s">
        <v>31</v>
      </c>
      <c r="D19" s="43">
        <v>45932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45932</v>
      </c>
      <c r="O19" s="44">
        <f t="shared" si="2"/>
        <v>17.411675511751326</v>
      </c>
      <c r="P19" s="9"/>
    </row>
    <row r="20" spans="1:119">
      <c r="A20" s="12"/>
      <c r="B20" s="42">
        <v>579</v>
      </c>
      <c r="C20" s="19" t="s">
        <v>61</v>
      </c>
      <c r="D20" s="43">
        <v>0</v>
      </c>
      <c r="E20" s="43">
        <v>7013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7013</v>
      </c>
      <c r="O20" s="44">
        <f t="shared" si="2"/>
        <v>2.6584533737680061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152234</v>
      </c>
      <c r="E21" s="29">
        <f t="shared" si="7"/>
        <v>0</v>
      </c>
      <c r="F21" s="29">
        <f t="shared" si="7"/>
        <v>0</v>
      </c>
      <c r="G21" s="29">
        <f t="shared" si="7"/>
        <v>108575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260809</v>
      </c>
      <c r="O21" s="41">
        <f t="shared" si="2"/>
        <v>98.866186504927981</v>
      </c>
      <c r="P21" s="9"/>
    </row>
    <row r="22" spans="1:119" ht="15.75" thickBot="1">
      <c r="A22" s="12"/>
      <c r="B22" s="42">
        <v>581</v>
      </c>
      <c r="C22" s="19" t="s">
        <v>33</v>
      </c>
      <c r="D22" s="43">
        <v>152234</v>
      </c>
      <c r="E22" s="43">
        <v>0</v>
      </c>
      <c r="F22" s="43">
        <v>0</v>
      </c>
      <c r="G22" s="43">
        <v>108575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260809</v>
      </c>
      <c r="O22" s="44">
        <f t="shared" si="2"/>
        <v>98.866186504927981</v>
      </c>
      <c r="P22" s="9"/>
    </row>
    <row r="23" spans="1:119" ht="16.5" thickBot="1">
      <c r="A23" s="13" t="s">
        <v>10</v>
      </c>
      <c r="B23" s="21"/>
      <c r="C23" s="20"/>
      <c r="D23" s="14">
        <f>SUM(D5,D11,D13,D16,D18,D21)</f>
        <v>3373259</v>
      </c>
      <c r="E23" s="14">
        <f t="shared" ref="E23:M23" si="8">SUM(E5,E11,E13,E16,E18,E21)</f>
        <v>402161</v>
      </c>
      <c r="F23" s="14">
        <f t="shared" si="8"/>
        <v>0</v>
      </c>
      <c r="G23" s="14">
        <f t="shared" si="8"/>
        <v>108575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3883995</v>
      </c>
      <c r="O23" s="35">
        <f t="shared" si="2"/>
        <v>1472.3256254738437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62</v>
      </c>
      <c r="M25" s="157"/>
      <c r="N25" s="157"/>
      <c r="O25" s="39">
        <v>2638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2380397</v>
      </c>
      <c r="E5" s="24">
        <f t="shared" si="0"/>
        <v>10961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5" si="1">SUM(D5:N5)</f>
        <v>2391358</v>
      </c>
      <c r="P5" s="30">
        <f t="shared" ref="P5:P25" si="2">(O5/P$27)</f>
        <v>787.14878209348251</v>
      </c>
      <c r="Q5" s="6"/>
    </row>
    <row r="6" spans="1:134">
      <c r="A6" s="12"/>
      <c r="B6" s="42">
        <v>511</v>
      </c>
      <c r="C6" s="19" t="s">
        <v>49</v>
      </c>
      <c r="D6" s="43">
        <v>143289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143289</v>
      </c>
      <c r="P6" s="44">
        <f t="shared" si="2"/>
        <v>47.165569453587885</v>
      </c>
      <c r="Q6" s="9"/>
    </row>
    <row r="7" spans="1:134">
      <c r="A7" s="12"/>
      <c r="B7" s="42">
        <v>512</v>
      </c>
      <c r="C7" s="19" t="s">
        <v>50</v>
      </c>
      <c r="D7" s="43">
        <v>608330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608330</v>
      </c>
      <c r="P7" s="44">
        <f t="shared" si="2"/>
        <v>200.2402896642528</v>
      </c>
      <c r="Q7" s="9"/>
    </row>
    <row r="8" spans="1:134">
      <c r="A8" s="12"/>
      <c r="B8" s="42">
        <v>513</v>
      </c>
      <c r="C8" s="19" t="s">
        <v>19</v>
      </c>
      <c r="D8" s="43">
        <v>537962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537962</v>
      </c>
      <c r="P8" s="44">
        <f t="shared" si="2"/>
        <v>177.07768268597761</v>
      </c>
      <c r="Q8" s="9"/>
    </row>
    <row r="9" spans="1:134">
      <c r="A9" s="12"/>
      <c r="B9" s="42">
        <v>514</v>
      </c>
      <c r="C9" s="19" t="s">
        <v>20</v>
      </c>
      <c r="D9" s="43">
        <v>149574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149574</v>
      </c>
      <c r="P9" s="44">
        <f t="shared" si="2"/>
        <v>49.234364713627386</v>
      </c>
      <c r="Q9" s="9"/>
    </row>
    <row r="10" spans="1:134">
      <c r="A10" s="12"/>
      <c r="B10" s="42">
        <v>515</v>
      </c>
      <c r="C10" s="19" t="s">
        <v>21</v>
      </c>
      <c r="D10" s="43">
        <v>327150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327150</v>
      </c>
      <c r="P10" s="44">
        <f t="shared" si="2"/>
        <v>107.68597761685319</v>
      </c>
      <c r="Q10" s="9"/>
    </row>
    <row r="11" spans="1:134">
      <c r="A11" s="12"/>
      <c r="B11" s="42">
        <v>517</v>
      </c>
      <c r="C11" s="19" t="s">
        <v>22</v>
      </c>
      <c r="D11" s="43">
        <v>614092</v>
      </c>
      <c r="E11" s="43">
        <v>10961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625053</v>
      </c>
      <c r="P11" s="44">
        <f t="shared" si="2"/>
        <v>205.74489795918367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SUM(D13:D14)</f>
        <v>2290269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2290269</v>
      </c>
      <c r="P12" s="41">
        <f t="shared" si="2"/>
        <v>753.87393021724824</v>
      </c>
      <c r="Q12" s="10"/>
    </row>
    <row r="13" spans="1:134">
      <c r="A13" s="12"/>
      <c r="B13" s="42">
        <v>521</v>
      </c>
      <c r="C13" s="19" t="s">
        <v>25</v>
      </c>
      <c r="D13" s="43">
        <v>1623400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1623400</v>
      </c>
      <c r="P13" s="44">
        <f t="shared" si="2"/>
        <v>534.36471362738644</v>
      </c>
      <c r="Q13" s="9"/>
    </row>
    <row r="14" spans="1:134">
      <c r="A14" s="12"/>
      <c r="B14" s="42">
        <v>522</v>
      </c>
      <c r="C14" s="19" t="s">
        <v>51</v>
      </c>
      <c r="D14" s="43">
        <v>666869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666869</v>
      </c>
      <c r="P14" s="44">
        <f t="shared" si="2"/>
        <v>219.50921658986175</v>
      </c>
      <c r="Q14" s="9"/>
    </row>
    <row r="15" spans="1:134" ht="15.75">
      <c r="A15" s="26" t="s">
        <v>26</v>
      </c>
      <c r="B15" s="27"/>
      <c r="C15" s="28"/>
      <c r="D15" s="29">
        <f t="shared" ref="D15:N15" si="4">SUM(D16:D17)</f>
        <v>324975</v>
      </c>
      <c r="E15" s="29">
        <f t="shared" si="4"/>
        <v>545949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870924</v>
      </c>
      <c r="P15" s="41">
        <f t="shared" si="2"/>
        <v>286.67676102699141</v>
      </c>
      <c r="Q15" s="10"/>
    </row>
    <row r="16" spans="1:134">
      <c r="A16" s="12"/>
      <c r="B16" s="42">
        <v>534</v>
      </c>
      <c r="C16" s="19" t="s">
        <v>27</v>
      </c>
      <c r="D16" s="43">
        <v>324975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324975</v>
      </c>
      <c r="P16" s="44">
        <f t="shared" si="2"/>
        <v>106.97004608294931</v>
      </c>
      <c r="Q16" s="9"/>
    </row>
    <row r="17" spans="1:120">
      <c r="A17" s="12"/>
      <c r="B17" s="42">
        <v>538</v>
      </c>
      <c r="C17" s="19" t="s">
        <v>41</v>
      </c>
      <c r="D17" s="43">
        <v>0</v>
      </c>
      <c r="E17" s="43">
        <v>545949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545949</v>
      </c>
      <c r="P17" s="44">
        <f t="shared" si="2"/>
        <v>179.70671494404212</v>
      </c>
      <c r="Q17" s="9"/>
    </row>
    <row r="18" spans="1:120" ht="15.75">
      <c r="A18" s="26" t="s">
        <v>28</v>
      </c>
      <c r="B18" s="27"/>
      <c r="C18" s="28"/>
      <c r="D18" s="29">
        <f t="shared" ref="D18:N18" si="5">SUM(D19:D19)</f>
        <v>3211063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3211063</v>
      </c>
      <c r="P18" s="41">
        <f t="shared" si="2"/>
        <v>1056.9660961158656</v>
      </c>
      <c r="Q18" s="10"/>
    </row>
    <row r="19" spans="1:120">
      <c r="A19" s="12"/>
      <c r="B19" s="42">
        <v>541</v>
      </c>
      <c r="C19" s="19" t="s">
        <v>29</v>
      </c>
      <c r="D19" s="43">
        <v>3211063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3211063</v>
      </c>
      <c r="P19" s="44">
        <f t="shared" si="2"/>
        <v>1056.9660961158656</v>
      </c>
      <c r="Q19" s="9"/>
    </row>
    <row r="20" spans="1:120" ht="15.75">
      <c r="A20" s="26" t="s">
        <v>30</v>
      </c>
      <c r="B20" s="27"/>
      <c r="C20" s="28"/>
      <c r="D20" s="29">
        <f t="shared" ref="D20:N20" si="6">SUM(D21:D22)</f>
        <v>221888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221888</v>
      </c>
      <c r="P20" s="41">
        <f t="shared" si="2"/>
        <v>73.03752468729428</v>
      </c>
      <c r="Q20" s="9"/>
    </row>
    <row r="21" spans="1:120">
      <c r="A21" s="12"/>
      <c r="B21" s="42">
        <v>572</v>
      </c>
      <c r="C21" s="19" t="s">
        <v>31</v>
      </c>
      <c r="D21" s="43">
        <v>135133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135133</v>
      </c>
      <c r="P21" s="44">
        <f t="shared" si="2"/>
        <v>44.480908492429229</v>
      </c>
      <c r="Q21" s="9"/>
    </row>
    <row r="22" spans="1:120">
      <c r="A22" s="12"/>
      <c r="B22" s="42">
        <v>574</v>
      </c>
      <c r="C22" s="19" t="s">
        <v>32</v>
      </c>
      <c r="D22" s="43">
        <v>86755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86755</v>
      </c>
      <c r="P22" s="44">
        <f t="shared" si="2"/>
        <v>28.556616194865043</v>
      </c>
      <c r="Q22" s="9"/>
    </row>
    <row r="23" spans="1:120" ht="15.75">
      <c r="A23" s="26" t="s">
        <v>34</v>
      </c>
      <c r="B23" s="27"/>
      <c r="C23" s="28"/>
      <c r="D23" s="29">
        <f t="shared" ref="D23:N23" si="7">SUM(D24:D24)</f>
        <v>93150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1"/>
        <v>93150</v>
      </c>
      <c r="P23" s="41">
        <f t="shared" si="2"/>
        <v>30.661619486504279</v>
      </c>
      <c r="Q23" s="9"/>
    </row>
    <row r="24" spans="1:120" ht="15.75" thickBot="1">
      <c r="A24" s="12"/>
      <c r="B24" s="42">
        <v>581</v>
      </c>
      <c r="C24" s="19" t="s">
        <v>85</v>
      </c>
      <c r="D24" s="43">
        <v>93150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93150</v>
      </c>
      <c r="P24" s="44">
        <f t="shared" si="2"/>
        <v>30.661619486504279</v>
      </c>
      <c r="Q24" s="9"/>
    </row>
    <row r="25" spans="1:120" ht="16.5" thickBot="1">
      <c r="A25" s="13" t="s">
        <v>10</v>
      </c>
      <c r="B25" s="21"/>
      <c r="C25" s="20"/>
      <c r="D25" s="14">
        <f>SUM(D5,D12,D15,D18,D20,D23)</f>
        <v>8521742</v>
      </c>
      <c r="E25" s="14">
        <f t="shared" ref="E25:N25" si="8">SUM(E5,E12,E15,E18,E20,E23)</f>
        <v>556910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8"/>
        <v>0</v>
      </c>
      <c r="O25" s="14">
        <f t="shared" si="1"/>
        <v>9078652</v>
      </c>
      <c r="P25" s="35">
        <f t="shared" si="2"/>
        <v>2988.3647136273867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157" t="s">
        <v>86</v>
      </c>
      <c r="N27" s="157"/>
      <c r="O27" s="157"/>
      <c r="P27" s="39">
        <v>3038</v>
      </c>
    </row>
    <row r="28" spans="1:120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6"/>
    </row>
    <row r="29" spans="1:120" ht="15.75" customHeight="1" thickBot="1">
      <c r="A29" s="159" t="s">
        <v>39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2117555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2117555</v>
      </c>
      <c r="P5" s="30">
        <f t="shared" ref="P5:P26" si="1">(O5/P$28)</f>
        <v>694.05276958374304</v>
      </c>
      <c r="Q5" s="6"/>
    </row>
    <row r="6" spans="1:134">
      <c r="A6" s="12"/>
      <c r="B6" s="42">
        <v>511</v>
      </c>
      <c r="C6" s="19" t="s">
        <v>49</v>
      </c>
      <c r="D6" s="43">
        <v>78895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78895</v>
      </c>
      <c r="P6" s="44">
        <f t="shared" si="1"/>
        <v>25.858734841035727</v>
      </c>
      <c r="Q6" s="9"/>
    </row>
    <row r="7" spans="1:134">
      <c r="A7" s="12"/>
      <c r="B7" s="42">
        <v>512</v>
      </c>
      <c r="C7" s="19" t="s">
        <v>50</v>
      </c>
      <c r="D7" s="43">
        <v>474582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474582</v>
      </c>
      <c r="P7" s="44">
        <f t="shared" si="1"/>
        <v>155.5496558505408</v>
      </c>
      <c r="Q7" s="9"/>
    </row>
    <row r="8" spans="1:134">
      <c r="A8" s="12"/>
      <c r="B8" s="42">
        <v>513</v>
      </c>
      <c r="C8" s="19" t="s">
        <v>19</v>
      </c>
      <c r="D8" s="43">
        <v>488187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488187</v>
      </c>
      <c r="P8" s="44">
        <f t="shared" si="1"/>
        <v>160.00884955752213</v>
      </c>
      <c r="Q8" s="9"/>
    </row>
    <row r="9" spans="1:134">
      <c r="A9" s="12"/>
      <c r="B9" s="42">
        <v>514</v>
      </c>
      <c r="C9" s="19" t="s">
        <v>20</v>
      </c>
      <c r="D9" s="43">
        <v>80666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80666</v>
      </c>
      <c r="P9" s="44">
        <f t="shared" si="1"/>
        <v>26.439200262209113</v>
      </c>
      <c r="Q9" s="9"/>
    </row>
    <row r="10" spans="1:134">
      <c r="A10" s="12"/>
      <c r="B10" s="42">
        <v>515</v>
      </c>
      <c r="C10" s="19" t="s">
        <v>21</v>
      </c>
      <c r="D10" s="43">
        <v>415938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415938</v>
      </c>
      <c r="P10" s="44">
        <f t="shared" si="1"/>
        <v>136.32841691248771</v>
      </c>
      <c r="Q10" s="9"/>
    </row>
    <row r="11" spans="1:134">
      <c r="A11" s="12"/>
      <c r="B11" s="42">
        <v>517</v>
      </c>
      <c r="C11" s="19" t="s">
        <v>22</v>
      </c>
      <c r="D11" s="43">
        <v>548354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548354</v>
      </c>
      <c r="P11" s="44">
        <f t="shared" si="1"/>
        <v>179.72926909210096</v>
      </c>
      <c r="Q11" s="9"/>
    </row>
    <row r="12" spans="1:134">
      <c r="A12" s="12"/>
      <c r="B12" s="42">
        <v>519</v>
      </c>
      <c r="C12" s="19" t="s">
        <v>23</v>
      </c>
      <c r="D12" s="43">
        <v>30933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30933</v>
      </c>
      <c r="P12" s="44">
        <f t="shared" si="1"/>
        <v>10.138643067846608</v>
      </c>
      <c r="Q12" s="9"/>
    </row>
    <row r="13" spans="1:134" ht="15.75">
      <c r="A13" s="26" t="s">
        <v>24</v>
      </c>
      <c r="B13" s="27"/>
      <c r="C13" s="28"/>
      <c r="D13" s="29">
        <f t="shared" ref="D13:N13" si="3">SUM(D14:D15)</f>
        <v>2392673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6" si="4">SUM(D13:N13)</f>
        <v>2392673</v>
      </c>
      <c r="P13" s="41">
        <f t="shared" si="1"/>
        <v>784.22582759750901</v>
      </c>
      <c r="Q13" s="10"/>
    </row>
    <row r="14" spans="1:134">
      <c r="A14" s="12"/>
      <c r="B14" s="42">
        <v>521</v>
      </c>
      <c r="C14" s="19" t="s">
        <v>25</v>
      </c>
      <c r="D14" s="43">
        <v>1746209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1746209</v>
      </c>
      <c r="P14" s="44">
        <f t="shared" si="1"/>
        <v>572.33988856112751</v>
      </c>
      <c r="Q14" s="9"/>
    </row>
    <row r="15" spans="1:134">
      <c r="A15" s="12"/>
      <c r="B15" s="42">
        <v>522</v>
      </c>
      <c r="C15" s="19" t="s">
        <v>51</v>
      </c>
      <c r="D15" s="43">
        <v>646464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646464</v>
      </c>
      <c r="P15" s="44">
        <f t="shared" si="1"/>
        <v>211.8859390363815</v>
      </c>
      <c r="Q15" s="9"/>
    </row>
    <row r="16" spans="1:134" ht="15.75">
      <c r="A16" s="26" t="s">
        <v>26</v>
      </c>
      <c r="B16" s="27"/>
      <c r="C16" s="28"/>
      <c r="D16" s="29">
        <f t="shared" ref="D16:N16" si="5">SUM(D17:D18)</f>
        <v>301192</v>
      </c>
      <c r="E16" s="29">
        <f t="shared" si="5"/>
        <v>523187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 t="shared" si="4"/>
        <v>824379</v>
      </c>
      <c r="P16" s="41">
        <f t="shared" si="1"/>
        <v>270.19960668633234</v>
      </c>
      <c r="Q16" s="10"/>
    </row>
    <row r="17" spans="1:120">
      <c r="A17" s="12"/>
      <c r="B17" s="42">
        <v>534</v>
      </c>
      <c r="C17" s="19" t="s">
        <v>27</v>
      </c>
      <c r="D17" s="43">
        <v>301192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301192</v>
      </c>
      <c r="P17" s="44">
        <f t="shared" si="1"/>
        <v>98.719108489019987</v>
      </c>
      <c r="Q17" s="9"/>
    </row>
    <row r="18" spans="1:120">
      <c r="A18" s="12"/>
      <c r="B18" s="42">
        <v>538</v>
      </c>
      <c r="C18" s="19" t="s">
        <v>41</v>
      </c>
      <c r="D18" s="43">
        <v>0</v>
      </c>
      <c r="E18" s="43">
        <v>523187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523187</v>
      </c>
      <c r="P18" s="44">
        <f t="shared" si="1"/>
        <v>171.48049819731236</v>
      </c>
      <c r="Q18" s="9"/>
    </row>
    <row r="19" spans="1:120" ht="15.75">
      <c r="A19" s="26" t="s">
        <v>28</v>
      </c>
      <c r="B19" s="27"/>
      <c r="C19" s="28"/>
      <c r="D19" s="29">
        <f t="shared" ref="D19:N19" si="6">SUM(D20:D20)</f>
        <v>4942976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4"/>
        <v>4942976</v>
      </c>
      <c r="P19" s="41">
        <f t="shared" si="1"/>
        <v>1620.1166830547361</v>
      </c>
      <c r="Q19" s="10"/>
    </row>
    <row r="20" spans="1:120">
      <c r="A20" s="12"/>
      <c r="B20" s="42">
        <v>541</v>
      </c>
      <c r="C20" s="19" t="s">
        <v>29</v>
      </c>
      <c r="D20" s="43">
        <v>4942976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4942976</v>
      </c>
      <c r="P20" s="44">
        <f t="shared" si="1"/>
        <v>1620.1166830547361</v>
      </c>
      <c r="Q20" s="9"/>
    </row>
    <row r="21" spans="1:120" ht="15.75">
      <c r="A21" s="26" t="s">
        <v>30</v>
      </c>
      <c r="B21" s="27"/>
      <c r="C21" s="28"/>
      <c r="D21" s="29">
        <f t="shared" ref="D21:N21" si="7">SUM(D22:D23)</f>
        <v>121535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4"/>
        <v>121535</v>
      </c>
      <c r="P21" s="41">
        <f t="shared" si="1"/>
        <v>39.834480498197316</v>
      </c>
      <c r="Q21" s="9"/>
    </row>
    <row r="22" spans="1:120">
      <c r="A22" s="12"/>
      <c r="B22" s="42">
        <v>572</v>
      </c>
      <c r="C22" s="19" t="s">
        <v>31</v>
      </c>
      <c r="D22" s="43">
        <v>70001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70001</v>
      </c>
      <c r="P22" s="44">
        <f t="shared" si="1"/>
        <v>22.943625040970172</v>
      </c>
      <c r="Q22" s="9"/>
    </row>
    <row r="23" spans="1:120">
      <c r="A23" s="12"/>
      <c r="B23" s="42">
        <v>574</v>
      </c>
      <c r="C23" s="19" t="s">
        <v>32</v>
      </c>
      <c r="D23" s="43">
        <v>51534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51534</v>
      </c>
      <c r="P23" s="44">
        <f t="shared" si="1"/>
        <v>16.89085545722714</v>
      </c>
      <c r="Q23" s="9"/>
    </row>
    <row r="24" spans="1:120" ht="15.75">
      <c r="A24" s="26" t="s">
        <v>34</v>
      </c>
      <c r="B24" s="27"/>
      <c r="C24" s="28"/>
      <c r="D24" s="29">
        <f t="shared" ref="D24:N24" si="8">SUM(D25:D25)</f>
        <v>66221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4"/>
        <v>66221</v>
      </c>
      <c r="P24" s="41">
        <f t="shared" si="1"/>
        <v>21.704686987872829</v>
      </c>
      <c r="Q24" s="9"/>
    </row>
    <row r="25" spans="1:120" ht="15.75" thickBot="1">
      <c r="A25" s="12"/>
      <c r="B25" s="42">
        <v>590</v>
      </c>
      <c r="C25" s="19" t="s">
        <v>82</v>
      </c>
      <c r="D25" s="43">
        <v>66221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66221</v>
      </c>
      <c r="P25" s="44">
        <f t="shared" si="1"/>
        <v>21.704686987872829</v>
      </c>
      <c r="Q25" s="9"/>
    </row>
    <row r="26" spans="1:120" ht="16.5" thickBot="1">
      <c r="A26" s="13" t="s">
        <v>10</v>
      </c>
      <c r="B26" s="21"/>
      <c r="C26" s="20"/>
      <c r="D26" s="14">
        <f>SUM(D5,D13,D16,D19,D21,D24)</f>
        <v>9942152</v>
      </c>
      <c r="E26" s="14">
        <f t="shared" ref="E26:N26" si="9">SUM(E5,E13,E16,E19,E21,E24)</f>
        <v>523187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0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9"/>
        <v>0</v>
      </c>
      <c r="O26" s="14">
        <f t="shared" si="4"/>
        <v>10465339</v>
      </c>
      <c r="P26" s="35">
        <f t="shared" si="1"/>
        <v>3430.1340544083905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157" t="s">
        <v>83</v>
      </c>
      <c r="N28" s="157"/>
      <c r="O28" s="157"/>
      <c r="P28" s="39">
        <v>3051</v>
      </c>
    </row>
    <row r="29" spans="1:120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59" t="s">
        <v>39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1744185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1744185</v>
      </c>
      <c r="O5" s="30">
        <f t="shared" ref="O5:O25" si="1">(N5/O$27)</f>
        <v>576.78075396825398</v>
      </c>
      <c r="P5" s="6"/>
    </row>
    <row r="6" spans="1:133">
      <c r="A6" s="12"/>
      <c r="B6" s="42">
        <v>511</v>
      </c>
      <c r="C6" s="19" t="s">
        <v>49</v>
      </c>
      <c r="D6" s="43">
        <v>227604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227604</v>
      </c>
      <c r="O6" s="44">
        <f t="shared" si="1"/>
        <v>75.265873015873012</v>
      </c>
      <c r="P6" s="9"/>
    </row>
    <row r="7" spans="1:133">
      <c r="A7" s="12"/>
      <c r="B7" s="42">
        <v>512</v>
      </c>
      <c r="C7" s="19" t="s">
        <v>50</v>
      </c>
      <c r="D7" s="43">
        <v>331757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331757</v>
      </c>
      <c r="O7" s="44">
        <f t="shared" si="1"/>
        <v>109.70800264550265</v>
      </c>
      <c r="P7" s="9"/>
    </row>
    <row r="8" spans="1:133">
      <c r="A8" s="12"/>
      <c r="B8" s="42">
        <v>513</v>
      </c>
      <c r="C8" s="19" t="s">
        <v>19</v>
      </c>
      <c r="D8" s="43">
        <v>429691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429691</v>
      </c>
      <c r="O8" s="44">
        <f t="shared" si="1"/>
        <v>142.09358465608466</v>
      </c>
      <c r="P8" s="9"/>
    </row>
    <row r="9" spans="1:133">
      <c r="A9" s="12"/>
      <c r="B9" s="42">
        <v>514</v>
      </c>
      <c r="C9" s="19" t="s">
        <v>20</v>
      </c>
      <c r="D9" s="43">
        <v>34339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34339</v>
      </c>
      <c r="O9" s="44">
        <f t="shared" si="1"/>
        <v>11.355489417989418</v>
      </c>
      <c r="P9" s="9"/>
    </row>
    <row r="10" spans="1:133">
      <c r="A10" s="12"/>
      <c r="B10" s="42">
        <v>515</v>
      </c>
      <c r="C10" s="19" t="s">
        <v>21</v>
      </c>
      <c r="D10" s="43">
        <v>268600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268600</v>
      </c>
      <c r="O10" s="44">
        <f t="shared" si="1"/>
        <v>88.822751322751316</v>
      </c>
      <c r="P10" s="9"/>
    </row>
    <row r="11" spans="1:133">
      <c r="A11" s="12"/>
      <c r="B11" s="42">
        <v>517</v>
      </c>
      <c r="C11" s="19" t="s">
        <v>22</v>
      </c>
      <c r="D11" s="43">
        <v>412652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412652</v>
      </c>
      <c r="O11" s="44">
        <f t="shared" si="1"/>
        <v>136.45899470899471</v>
      </c>
      <c r="P11" s="9"/>
    </row>
    <row r="12" spans="1:133">
      <c r="A12" s="12"/>
      <c r="B12" s="42">
        <v>519</v>
      </c>
      <c r="C12" s="19" t="s">
        <v>54</v>
      </c>
      <c r="D12" s="43">
        <v>39542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39542</v>
      </c>
      <c r="O12" s="44">
        <f t="shared" si="1"/>
        <v>13.076058201058201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SUM(D14:D14)</f>
        <v>2173409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2173409</v>
      </c>
      <c r="O13" s="41">
        <f t="shared" si="1"/>
        <v>718.71990740740739</v>
      </c>
      <c r="P13" s="10"/>
    </row>
    <row r="14" spans="1:133">
      <c r="A14" s="12"/>
      <c r="B14" s="42">
        <v>521</v>
      </c>
      <c r="C14" s="19" t="s">
        <v>25</v>
      </c>
      <c r="D14" s="43">
        <v>2173409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2173409</v>
      </c>
      <c r="O14" s="44">
        <f t="shared" si="1"/>
        <v>718.71990740740739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SUM(D16:D17)</f>
        <v>301760</v>
      </c>
      <c r="E15" s="29">
        <f t="shared" si="5"/>
        <v>758343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40">
        <f t="shared" si="4"/>
        <v>1060103</v>
      </c>
      <c r="O15" s="41">
        <f t="shared" si="1"/>
        <v>350.56316137566137</v>
      </c>
      <c r="P15" s="10"/>
    </row>
    <row r="16" spans="1:133">
      <c r="A16" s="12"/>
      <c r="B16" s="42">
        <v>534</v>
      </c>
      <c r="C16" s="19" t="s">
        <v>55</v>
      </c>
      <c r="D16" s="43">
        <v>301760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301760</v>
      </c>
      <c r="O16" s="44">
        <f t="shared" si="1"/>
        <v>99.788359788359784</v>
      </c>
      <c r="P16" s="9"/>
    </row>
    <row r="17" spans="1:119">
      <c r="A17" s="12"/>
      <c r="B17" s="42">
        <v>538</v>
      </c>
      <c r="C17" s="19" t="s">
        <v>56</v>
      </c>
      <c r="D17" s="43">
        <v>0</v>
      </c>
      <c r="E17" s="43">
        <v>758343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758343</v>
      </c>
      <c r="O17" s="44">
        <f t="shared" si="1"/>
        <v>250.7748015873016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SUM(D19:D19)</f>
        <v>2232847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2232847</v>
      </c>
      <c r="O18" s="41">
        <f t="shared" si="1"/>
        <v>738.37533068783068</v>
      </c>
      <c r="P18" s="10"/>
    </row>
    <row r="19" spans="1:119">
      <c r="A19" s="12"/>
      <c r="B19" s="42">
        <v>541</v>
      </c>
      <c r="C19" s="19" t="s">
        <v>57</v>
      </c>
      <c r="D19" s="43">
        <v>2232847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2232847</v>
      </c>
      <c r="O19" s="44">
        <f t="shared" si="1"/>
        <v>738.37533068783068</v>
      </c>
      <c r="P19" s="9"/>
    </row>
    <row r="20" spans="1:119" ht="15.75">
      <c r="A20" s="26" t="s">
        <v>30</v>
      </c>
      <c r="B20" s="27"/>
      <c r="C20" s="28"/>
      <c r="D20" s="29">
        <f t="shared" ref="D20:M20" si="7">SUM(D21:D22)</f>
        <v>185662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185662</v>
      </c>
      <c r="O20" s="41">
        <f t="shared" si="1"/>
        <v>61.396164021164019</v>
      </c>
      <c r="P20" s="9"/>
    </row>
    <row r="21" spans="1:119">
      <c r="A21" s="12"/>
      <c r="B21" s="42">
        <v>572</v>
      </c>
      <c r="C21" s="19" t="s">
        <v>58</v>
      </c>
      <c r="D21" s="43">
        <v>107252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107252</v>
      </c>
      <c r="O21" s="44">
        <f t="shared" si="1"/>
        <v>35.466931216931215</v>
      </c>
      <c r="P21" s="9"/>
    </row>
    <row r="22" spans="1:119">
      <c r="A22" s="12"/>
      <c r="B22" s="42">
        <v>574</v>
      </c>
      <c r="C22" s="19" t="s">
        <v>32</v>
      </c>
      <c r="D22" s="43">
        <v>78410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78410</v>
      </c>
      <c r="O22" s="44">
        <f t="shared" si="1"/>
        <v>25.929232804232804</v>
      </c>
      <c r="P22" s="9"/>
    </row>
    <row r="23" spans="1:119" ht="15.75">
      <c r="A23" s="26" t="s">
        <v>68</v>
      </c>
      <c r="B23" s="27"/>
      <c r="C23" s="28"/>
      <c r="D23" s="29">
        <f t="shared" ref="D23:M23" si="8">SUM(D24:D24)</f>
        <v>143236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143236</v>
      </c>
      <c r="O23" s="41">
        <f t="shared" si="1"/>
        <v>47.366402116402114</v>
      </c>
      <c r="P23" s="9"/>
    </row>
    <row r="24" spans="1:119" ht="15.75" thickBot="1">
      <c r="A24" s="12"/>
      <c r="B24" s="42">
        <v>593</v>
      </c>
      <c r="C24" s="19" t="s">
        <v>69</v>
      </c>
      <c r="D24" s="43">
        <v>143236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143236</v>
      </c>
      <c r="O24" s="44">
        <f t="shared" si="1"/>
        <v>47.366402116402114</v>
      </c>
      <c r="P24" s="9"/>
    </row>
    <row r="25" spans="1:119" ht="16.5" thickBot="1">
      <c r="A25" s="13" t="s">
        <v>10</v>
      </c>
      <c r="B25" s="21"/>
      <c r="C25" s="20"/>
      <c r="D25" s="14">
        <f>SUM(D5,D13,D15,D18,D20,D23)</f>
        <v>6781099</v>
      </c>
      <c r="E25" s="14">
        <f t="shared" ref="E25:M25" si="9">SUM(E5,E13,E15,E18,E20,E23)</f>
        <v>758343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0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4"/>
        <v>7539442</v>
      </c>
      <c r="O25" s="35">
        <f t="shared" si="1"/>
        <v>2493.2017195767194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77</v>
      </c>
      <c r="M27" s="157"/>
      <c r="N27" s="157"/>
      <c r="O27" s="39">
        <v>3024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39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1783739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1783739</v>
      </c>
      <c r="O5" s="30">
        <f t="shared" ref="O5:O24" si="1">(N5/O$26)</f>
        <v>600.18135935397038</v>
      </c>
      <c r="P5" s="6"/>
    </row>
    <row r="6" spans="1:133">
      <c r="A6" s="12"/>
      <c r="B6" s="42">
        <v>511</v>
      </c>
      <c r="C6" s="19" t="s">
        <v>49</v>
      </c>
      <c r="D6" s="43">
        <v>223335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223335</v>
      </c>
      <c r="O6" s="44">
        <f t="shared" si="1"/>
        <v>75.146366083445486</v>
      </c>
      <c r="P6" s="9"/>
    </row>
    <row r="7" spans="1:133">
      <c r="A7" s="12"/>
      <c r="B7" s="42">
        <v>512</v>
      </c>
      <c r="C7" s="19" t="s">
        <v>50</v>
      </c>
      <c r="D7" s="43">
        <v>400367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400367</v>
      </c>
      <c r="O7" s="44">
        <f t="shared" si="1"/>
        <v>134.71298788694483</v>
      </c>
      <c r="P7" s="9"/>
    </row>
    <row r="8" spans="1:133">
      <c r="A8" s="12"/>
      <c r="B8" s="42">
        <v>513</v>
      </c>
      <c r="C8" s="19" t="s">
        <v>19</v>
      </c>
      <c r="D8" s="43">
        <v>463861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463861</v>
      </c>
      <c r="O8" s="44">
        <f t="shared" si="1"/>
        <v>156.07705248990578</v>
      </c>
      <c r="P8" s="9"/>
    </row>
    <row r="9" spans="1:133">
      <c r="A9" s="12"/>
      <c r="B9" s="42">
        <v>514</v>
      </c>
      <c r="C9" s="19" t="s">
        <v>20</v>
      </c>
      <c r="D9" s="43">
        <v>95188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95188</v>
      </c>
      <c r="O9" s="44">
        <f t="shared" si="1"/>
        <v>32.02826379542396</v>
      </c>
      <c r="P9" s="9"/>
    </row>
    <row r="10" spans="1:133">
      <c r="A10" s="12"/>
      <c r="B10" s="42">
        <v>515</v>
      </c>
      <c r="C10" s="19" t="s">
        <v>21</v>
      </c>
      <c r="D10" s="43">
        <v>344659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344659</v>
      </c>
      <c r="O10" s="44">
        <f t="shared" si="1"/>
        <v>115.96870794078062</v>
      </c>
      <c r="P10" s="9"/>
    </row>
    <row r="11" spans="1:133">
      <c r="A11" s="12"/>
      <c r="B11" s="42">
        <v>517</v>
      </c>
      <c r="C11" s="19" t="s">
        <v>22</v>
      </c>
      <c r="D11" s="43">
        <v>223493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223493</v>
      </c>
      <c r="O11" s="44">
        <f t="shared" si="1"/>
        <v>75.199528936742936</v>
      </c>
      <c r="P11" s="9"/>
    </row>
    <row r="12" spans="1:133">
      <c r="A12" s="12"/>
      <c r="B12" s="42">
        <v>519</v>
      </c>
      <c r="C12" s="19" t="s">
        <v>54</v>
      </c>
      <c r="D12" s="43">
        <v>32836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32836</v>
      </c>
      <c r="O12" s="44">
        <f t="shared" si="1"/>
        <v>11.048452220726784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SUM(D14:D15)</f>
        <v>2211928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4" si="4">SUM(D13:M13)</f>
        <v>2211928</v>
      </c>
      <c r="O13" s="41">
        <f t="shared" si="1"/>
        <v>744.25572005383583</v>
      </c>
      <c r="P13" s="10"/>
    </row>
    <row r="14" spans="1:133">
      <c r="A14" s="12"/>
      <c r="B14" s="42">
        <v>521</v>
      </c>
      <c r="C14" s="19" t="s">
        <v>25</v>
      </c>
      <c r="D14" s="43">
        <v>2202270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2202270</v>
      </c>
      <c r="O14" s="44">
        <f t="shared" si="1"/>
        <v>741.00605652759089</v>
      </c>
      <c r="P14" s="9"/>
    </row>
    <row r="15" spans="1:133">
      <c r="A15" s="12"/>
      <c r="B15" s="42">
        <v>525</v>
      </c>
      <c r="C15" s="19" t="s">
        <v>74</v>
      </c>
      <c r="D15" s="43">
        <v>9658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9658</v>
      </c>
      <c r="O15" s="44">
        <f t="shared" si="1"/>
        <v>3.2496635262449529</v>
      </c>
      <c r="P15" s="9"/>
    </row>
    <row r="16" spans="1:133" ht="15.75">
      <c r="A16" s="26" t="s">
        <v>26</v>
      </c>
      <c r="B16" s="27"/>
      <c r="C16" s="28"/>
      <c r="D16" s="29">
        <f t="shared" ref="D16:M16" si="5">SUM(D17:D18)</f>
        <v>295070</v>
      </c>
      <c r="E16" s="29">
        <f t="shared" si="5"/>
        <v>172013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467083</v>
      </c>
      <c r="O16" s="41">
        <f t="shared" si="1"/>
        <v>157.16117092866756</v>
      </c>
      <c r="P16" s="10"/>
    </row>
    <row r="17" spans="1:119">
      <c r="A17" s="12"/>
      <c r="B17" s="42">
        <v>534</v>
      </c>
      <c r="C17" s="19" t="s">
        <v>55</v>
      </c>
      <c r="D17" s="43">
        <v>295070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295070</v>
      </c>
      <c r="O17" s="44">
        <f t="shared" si="1"/>
        <v>99.283310901749658</v>
      </c>
      <c r="P17" s="9"/>
    </row>
    <row r="18" spans="1:119">
      <c r="A18" s="12"/>
      <c r="B18" s="42">
        <v>538</v>
      </c>
      <c r="C18" s="19" t="s">
        <v>56</v>
      </c>
      <c r="D18" s="43">
        <v>0</v>
      </c>
      <c r="E18" s="43">
        <v>172013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172013</v>
      </c>
      <c r="O18" s="44">
        <f t="shared" si="1"/>
        <v>57.877860026917901</v>
      </c>
      <c r="P18" s="9"/>
    </row>
    <row r="19" spans="1:119" ht="15.75">
      <c r="A19" s="26" t="s">
        <v>28</v>
      </c>
      <c r="B19" s="27"/>
      <c r="C19" s="28"/>
      <c r="D19" s="29">
        <f t="shared" ref="D19:M19" si="6">SUM(D20:D20)</f>
        <v>993720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993720</v>
      </c>
      <c r="O19" s="41">
        <f t="shared" si="1"/>
        <v>334.36069986541048</v>
      </c>
      <c r="P19" s="10"/>
    </row>
    <row r="20" spans="1:119">
      <c r="A20" s="12"/>
      <c r="B20" s="42">
        <v>541</v>
      </c>
      <c r="C20" s="19" t="s">
        <v>57</v>
      </c>
      <c r="D20" s="43">
        <v>993720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993720</v>
      </c>
      <c r="O20" s="44">
        <f t="shared" si="1"/>
        <v>334.36069986541048</v>
      </c>
      <c r="P20" s="9"/>
    </row>
    <row r="21" spans="1:119" ht="15.75">
      <c r="A21" s="26" t="s">
        <v>30</v>
      </c>
      <c r="B21" s="27"/>
      <c r="C21" s="28"/>
      <c r="D21" s="29">
        <f t="shared" ref="D21:M21" si="7">SUM(D22:D23)</f>
        <v>266282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266282</v>
      </c>
      <c r="O21" s="41">
        <f t="shared" si="1"/>
        <v>89.59690444145356</v>
      </c>
      <c r="P21" s="9"/>
    </row>
    <row r="22" spans="1:119">
      <c r="A22" s="12"/>
      <c r="B22" s="42">
        <v>572</v>
      </c>
      <c r="C22" s="19" t="s">
        <v>58</v>
      </c>
      <c r="D22" s="43">
        <v>77085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77085</v>
      </c>
      <c r="O22" s="44">
        <f t="shared" si="1"/>
        <v>25.937079407806191</v>
      </c>
      <c r="P22" s="9"/>
    </row>
    <row r="23" spans="1:119" ht="15.75" thickBot="1">
      <c r="A23" s="12"/>
      <c r="B23" s="42">
        <v>574</v>
      </c>
      <c r="C23" s="19" t="s">
        <v>32</v>
      </c>
      <c r="D23" s="43">
        <v>189197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189197</v>
      </c>
      <c r="O23" s="44">
        <f t="shared" si="1"/>
        <v>63.659825033647373</v>
      </c>
      <c r="P23" s="9"/>
    </row>
    <row r="24" spans="1:119" ht="16.5" thickBot="1">
      <c r="A24" s="13" t="s">
        <v>10</v>
      </c>
      <c r="B24" s="21"/>
      <c r="C24" s="20"/>
      <c r="D24" s="14">
        <f>SUM(D5,D13,D16,D19,D21)</f>
        <v>5550739</v>
      </c>
      <c r="E24" s="14">
        <f t="shared" ref="E24:M24" si="8">SUM(E5,E13,E16,E19,E21)</f>
        <v>172013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0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4"/>
        <v>5722752</v>
      </c>
      <c r="O24" s="35">
        <f t="shared" si="1"/>
        <v>1925.5558546433379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75</v>
      </c>
      <c r="M26" s="157"/>
      <c r="N26" s="157"/>
      <c r="O26" s="39">
        <v>2972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39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1851746</v>
      </c>
      <c r="E5" s="24">
        <f t="shared" si="0"/>
        <v>24522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1876268</v>
      </c>
      <c r="O5" s="30">
        <f t="shared" ref="O5:O25" si="1">(N5/O$27)</f>
        <v>642.99794379712137</v>
      </c>
      <c r="P5" s="6"/>
    </row>
    <row r="6" spans="1:133">
      <c r="A6" s="12"/>
      <c r="B6" s="42">
        <v>511</v>
      </c>
      <c r="C6" s="19" t="s">
        <v>49</v>
      </c>
      <c r="D6" s="43">
        <v>170174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170174</v>
      </c>
      <c r="O6" s="44">
        <f t="shared" si="1"/>
        <v>58.318711446196026</v>
      </c>
      <c r="P6" s="9"/>
    </row>
    <row r="7" spans="1:133">
      <c r="A7" s="12"/>
      <c r="B7" s="42">
        <v>512</v>
      </c>
      <c r="C7" s="19" t="s">
        <v>50</v>
      </c>
      <c r="D7" s="43">
        <v>385502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385502</v>
      </c>
      <c r="O7" s="44">
        <f t="shared" si="1"/>
        <v>132.11172035640851</v>
      </c>
      <c r="P7" s="9"/>
    </row>
    <row r="8" spans="1:133">
      <c r="A8" s="12"/>
      <c r="B8" s="42">
        <v>513</v>
      </c>
      <c r="C8" s="19" t="s">
        <v>19</v>
      </c>
      <c r="D8" s="43">
        <v>438820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438820</v>
      </c>
      <c r="O8" s="44">
        <f t="shared" si="1"/>
        <v>150.38382453735434</v>
      </c>
      <c r="P8" s="9"/>
    </row>
    <row r="9" spans="1:133">
      <c r="A9" s="12"/>
      <c r="B9" s="42">
        <v>514</v>
      </c>
      <c r="C9" s="19" t="s">
        <v>20</v>
      </c>
      <c r="D9" s="43">
        <v>58694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58694</v>
      </c>
      <c r="O9" s="44">
        <f t="shared" si="1"/>
        <v>20.114461960246743</v>
      </c>
      <c r="P9" s="9"/>
    </row>
    <row r="10" spans="1:133">
      <c r="A10" s="12"/>
      <c r="B10" s="42">
        <v>515</v>
      </c>
      <c r="C10" s="19" t="s">
        <v>21</v>
      </c>
      <c r="D10" s="43">
        <v>466619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466619</v>
      </c>
      <c r="O10" s="44">
        <f t="shared" si="1"/>
        <v>159.91055517477724</v>
      </c>
      <c r="P10" s="9"/>
    </row>
    <row r="11" spans="1:133">
      <c r="A11" s="12"/>
      <c r="B11" s="42">
        <v>517</v>
      </c>
      <c r="C11" s="19" t="s">
        <v>22</v>
      </c>
      <c r="D11" s="43">
        <v>300568</v>
      </c>
      <c r="E11" s="43">
        <v>24522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325090</v>
      </c>
      <c r="O11" s="44">
        <f t="shared" si="1"/>
        <v>111.40849897189857</v>
      </c>
      <c r="P11" s="9"/>
    </row>
    <row r="12" spans="1:133">
      <c r="A12" s="12"/>
      <c r="B12" s="42">
        <v>519</v>
      </c>
      <c r="C12" s="19" t="s">
        <v>54</v>
      </c>
      <c r="D12" s="43">
        <v>31369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31369</v>
      </c>
      <c r="O12" s="44">
        <f t="shared" si="1"/>
        <v>10.75017135023989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SUM(D14:D14)</f>
        <v>2024230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2024230</v>
      </c>
      <c r="O13" s="41">
        <f t="shared" si="1"/>
        <v>693.70459218642907</v>
      </c>
      <c r="P13" s="10"/>
    </row>
    <row r="14" spans="1:133">
      <c r="A14" s="12"/>
      <c r="B14" s="42">
        <v>521</v>
      </c>
      <c r="C14" s="19" t="s">
        <v>25</v>
      </c>
      <c r="D14" s="43">
        <v>2024230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2024230</v>
      </c>
      <c r="O14" s="44">
        <f t="shared" si="1"/>
        <v>693.70459218642907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SUM(D16:D17)</f>
        <v>289752</v>
      </c>
      <c r="E15" s="29">
        <f t="shared" si="5"/>
        <v>710644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40">
        <f t="shared" si="4"/>
        <v>1000396</v>
      </c>
      <c r="O15" s="41">
        <f t="shared" si="1"/>
        <v>342.83618917066485</v>
      </c>
      <c r="P15" s="10"/>
    </row>
    <row r="16" spans="1:133">
      <c r="A16" s="12"/>
      <c r="B16" s="42">
        <v>534</v>
      </c>
      <c r="C16" s="19" t="s">
        <v>55</v>
      </c>
      <c r="D16" s="43">
        <v>289752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289752</v>
      </c>
      <c r="O16" s="44">
        <f t="shared" si="1"/>
        <v>99.298149417409178</v>
      </c>
      <c r="P16" s="9"/>
    </row>
    <row r="17" spans="1:119">
      <c r="A17" s="12"/>
      <c r="B17" s="42">
        <v>538</v>
      </c>
      <c r="C17" s="19" t="s">
        <v>56</v>
      </c>
      <c r="D17" s="43">
        <v>0</v>
      </c>
      <c r="E17" s="43">
        <v>710644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710644</v>
      </c>
      <c r="O17" s="44">
        <f t="shared" si="1"/>
        <v>243.53803975325565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SUM(D19:D19)</f>
        <v>725887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725887</v>
      </c>
      <c r="O18" s="41">
        <f t="shared" si="1"/>
        <v>248.76182316655243</v>
      </c>
      <c r="P18" s="10"/>
    </row>
    <row r="19" spans="1:119">
      <c r="A19" s="12"/>
      <c r="B19" s="42">
        <v>541</v>
      </c>
      <c r="C19" s="19" t="s">
        <v>57</v>
      </c>
      <c r="D19" s="43">
        <v>725887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725887</v>
      </c>
      <c r="O19" s="44">
        <f t="shared" si="1"/>
        <v>248.76182316655243</v>
      </c>
      <c r="P19" s="9"/>
    </row>
    <row r="20" spans="1:119" ht="15.75">
      <c r="A20" s="26" t="s">
        <v>30</v>
      </c>
      <c r="B20" s="27"/>
      <c r="C20" s="28"/>
      <c r="D20" s="29">
        <f t="shared" ref="D20:M20" si="7">SUM(D21:D22)</f>
        <v>308553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308553</v>
      </c>
      <c r="O20" s="41">
        <f t="shared" si="1"/>
        <v>105.74126113776559</v>
      </c>
      <c r="P20" s="9"/>
    </row>
    <row r="21" spans="1:119">
      <c r="A21" s="12"/>
      <c r="B21" s="42">
        <v>572</v>
      </c>
      <c r="C21" s="19" t="s">
        <v>58</v>
      </c>
      <c r="D21" s="43">
        <v>119164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119164</v>
      </c>
      <c r="O21" s="44">
        <f t="shared" si="1"/>
        <v>40.837559972583961</v>
      </c>
      <c r="P21" s="9"/>
    </row>
    <row r="22" spans="1:119">
      <c r="A22" s="12"/>
      <c r="B22" s="42">
        <v>574</v>
      </c>
      <c r="C22" s="19" t="s">
        <v>32</v>
      </c>
      <c r="D22" s="43">
        <v>189389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189389</v>
      </c>
      <c r="O22" s="44">
        <f t="shared" si="1"/>
        <v>64.90370116518163</v>
      </c>
      <c r="P22" s="9"/>
    </row>
    <row r="23" spans="1:119" ht="15.75">
      <c r="A23" s="26" t="s">
        <v>68</v>
      </c>
      <c r="B23" s="27"/>
      <c r="C23" s="28"/>
      <c r="D23" s="29">
        <f t="shared" ref="D23:M23" si="8">SUM(D24:D24)</f>
        <v>402751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402751</v>
      </c>
      <c r="O23" s="41">
        <f t="shared" si="1"/>
        <v>138.02296093214531</v>
      </c>
      <c r="P23" s="9"/>
    </row>
    <row r="24" spans="1:119" ht="15.75" thickBot="1">
      <c r="A24" s="12"/>
      <c r="B24" s="42">
        <v>593</v>
      </c>
      <c r="C24" s="19" t="s">
        <v>69</v>
      </c>
      <c r="D24" s="43">
        <v>402751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402751</v>
      </c>
      <c r="O24" s="44">
        <f t="shared" si="1"/>
        <v>138.02296093214531</v>
      </c>
      <c r="P24" s="9"/>
    </row>
    <row r="25" spans="1:119" ht="16.5" thickBot="1">
      <c r="A25" s="13" t="s">
        <v>10</v>
      </c>
      <c r="B25" s="21"/>
      <c r="C25" s="20"/>
      <c r="D25" s="14">
        <f>SUM(D5,D13,D15,D18,D20,D23)</f>
        <v>5602919</v>
      </c>
      <c r="E25" s="14">
        <f t="shared" ref="E25:M25" si="9">SUM(E5,E13,E15,E18,E20,E23)</f>
        <v>735166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0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4"/>
        <v>6338085</v>
      </c>
      <c r="O25" s="35">
        <f t="shared" si="1"/>
        <v>2172.0647703906784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72</v>
      </c>
      <c r="M27" s="157"/>
      <c r="N27" s="157"/>
      <c r="O27" s="39">
        <v>2918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39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1613901</v>
      </c>
      <c r="E5" s="24">
        <f t="shared" si="0"/>
        <v>11489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1625390</v>
      </c>
      <c r="O5" s="30">
        <f t="shared" ref="O5:O25" si="1">(N5/O$27)</f>
        <v>563.00311742293036</v>
      </c>
      <c r="P5" s="6"/>
    </row>
    <row r="6" spans="1:133">
      <c r="A6" s="12"/>
      <c r="B6" s="42">
        <v>511</v>
      </c>
      <c r="C6" s="19" t="s">
        <v>49</v>
      </c>
      <c r="D6" s="43">
        <v>132828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132828</v>
      </c>
      <c r="O6" s="44">
        <f t="shared" si="1"/>
        <v>46.009005888465538</v>
      </c>
      <c r="P6" s="9"/>
    </row>
    <row r="7" spans="1:133">
      <c r="A7" s="12"/>
      <c r="B7" s="42">
        <v>512</v>
      </c>
      <c r="C7" s="19" t="s">
        <v>50</v>
      </c>
      <c r="D7" s="43">
        <v>414226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414226</v>
      </c>
      <c r="O7" s="44">
        <f t="shared" si="1"/>
        <v>143.47973675095255</v>
      </c>
      <c r="P7" s="9"/>
    </row>
    <row r="8" spans="1:133">
      <c r="A8" s="12"/>
      <c r="B8" s="42">
        <v>513</v>
      </c>
      <c r="C8" s="19" t="s">
        <v>19</v>
      </c>
      <c r="D8" s="43">
        <v>431009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431009</v>
      </c>
      <c r="O8" s="44">
        <f t="shared" si="1"/>
        <v>149.29303775545549</v>
      </c>
      <c r="P8" s="9"/>
    </row>
    <row r="9" spans="1:133">
      <c r="A9" s="12"/>
      <c r="B9" s="42">
        <v>514</v>
      </c>
      <c r="C9" s="19" t="s">
        <v>20</v>
      </c>
      <c r="D9" s="43">
        <v>53507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53507</v>
      </c>
      <c r="O9" s="44">
        <f t="shared" si="1"/>
        <v>18.533772081745756</v>
      </c>
      <c r="P9" s="9"/>
    </row>
    <row r="10" spans="1:133">
      <c r="A10" s="12"/>
      <c r="B10" s="42">
        <v>515</v>
      </c>
      <c r="C10" s="19" t="s">
        <v>21</v>
      </c>
      <c r="D10" s="43">
        <v>245119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245119</v>
      </c>
      <c r="O10" s="44">
        <f t="shared" si="1"/>
        <v>84.904399030135082</v>
      </c>
      <c r="P10" s="9"/>
    </row>
    <row r="11" spans="1:133">
      <c r="A11" s="12"/>
      <c r="B11" s="42">
        <v>517</v>
      </c>
      <c r="C11" s="19" t="s">
        <v>22</v>
      </c>
      <c r="D11" s="43">
        <v>305966</v>
      </c>
      <c r="E11" s="43">
        <v>11489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317455</v>
      </c>
      <c r="O11" s="44">
        <f t="shared" si="1"/>
        <v>109.96016626255629</v>
      </c>
      <c r="P11" s="9"/>
    </row>
    <row r="12" spans="1:133">
      <c r="A12" s="12"/>
      <c r="B12" s="42">
        <v>519</v>
      </c>
      <c r="C12" s="19" t="s">
        <v>54</v>
      </c>
      <c r="D12" s="43">
        <v>31246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31246</v>
      </c>
      <c r="O12" s="44">
        <f t="shared" si="1"/>
        <v>10.822999653619675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SUM(D14:D14)</f>
        <v>1915034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1915034</v>
      </c>
      <c r="O13" s="41">
        <f t="shared" si="1"/>
        <v>663.33010045029437</v>
      </c>
      <c r="P13" s="10"/>
    </row>
    <row r="14" spans="1:133">
      <c r="A14" s="12"/>
      <c r="B14" s="42">
        <v>521</v>
      </c>
      <c r="C14" s="19" t="s">
        <v>25</v>
      </c>
      <c r="D14" s="43">
        <v>1915034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1915034</v>
      </c>
      <c r="O14" s="44">
        <f t="shared" si="1"/>
        <v>663.33010045029437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SUM(D16:D17)</f>
        <v>284239</v>
      </c>
      <c r="E15" s="29">
        <f t="shared" si="5"/>
        <v>232323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40">
        <f t="shared" si="4"/>
        <v>516562</v>
      </c>
      <c r="O15" s="41">
        <f t="shared" si="1"/>
        <v>178.92691375129894</v>
      </c>
      <c r="P15" s="10"/>
    </row>
    <row r="16" spans="1:133">
      <c r="A16" s="12"/>
      <c r="B16" s="42">
        <v>534</v>
      </c>
      <c r="C16" s="19" t="s">
        <v>55</v>
      </c>
      <c r="D16" s="43">
        <v>284239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284239</v>
      </c>
      <c r="O16" s="44">
        <f t="shared" si="1"/>
        <v>98.454797367509528</v>
      </c>
      <c r="P16" s="9"/>
    </row>
    <row r="17" spans="1:119">
      <c r="A17" s="12"/>
      <c r="B17" s="42">
        <v>538</v>
      </c>
      <c r="C17" s="19" t="s">
        <v>56</v>
      </c>
      <c r="D17" s="43">
        <v>0</v>
      </c>
      <c r="E17" s="43">
        <v>232323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232323</v>
      </c>
      <c r="O17" s="44">
        <f t="shared" si="1"/>
        <v>80.472116383789398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SUM(D19:D19)</f>
        <v>2369377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2369377</v>
      </c>
      <c r="O18" s="41">
        <f t="shared" si="1"/>
        <v>820.70557672324207</v>
      </c>
      <c r="P18" s="10"/>
    </row>
    <row r="19" spans="1:119">
      <c r="A19" s="12"/>
      <c r="B19" s="42">
        <v>541</v>
      </c>
      <c r="C19" s="19" t="s">
        <v>57</v>
      </c>
      <c r="D19" s="43">
        <v>2369377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2369377</v>
      </c>
      <c r="O19" s="44">
        <f t="shared" si="1"/>
        <v>820.70557672324207</v>
      </c>
      <c r="P19" s="9"/>
    </row>
    <row r="20" spans="1:119" ht="15.75">
      <c r="A20" s="26" t="s">
        <v>30</v>
      </c>
      <c r="B20" s="27"/>
      <c r="C20" s="28"/>
      <c r="D20" s="29">
        <f t="shared" ref="D20:M20" si="7">SUM(D21:D22)</f>
        <v>248183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248183</v>
      </c>
      <c r="O20" s="41">
        <f t="shared" si="1"/>
        <v>85.96570834776584</v>
      </c>
      <c r="P20" s="9"/>
    </row>
    <row r="21" spans="1:119">
      <c r="A21" s="12"/>
      <c r="B21" s="42">
        <v>572</v>
      </c>
      <c r="C21" s="19" t="s">
        <v>58</v>
      </c>
      <c r="D21" s="43">
        <v>196036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196036</v>
      </c>
      <c r="O21" s="44">
        <f t="shared" si="1"/>
        <v>67.9030135088327</v>
      </c>
      <c r="P21" s="9"/>
    </row>
    <row r="22" spans="1:119">
      <c r="A22" s="12"/>
      <c r="B22" s="42">
        <v>574</v>
      </c>
      <c r="C22" s="19" t="s">
        <v>32</v>
      </c>
      <c r="D22" s="43">
        <v>52147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52147</v>
      </c>
      <c r="O22" s="44">
        <f t="shared" si="1"/>
        <v>18.062694838933147</v>
      </c>
      <c r="P22" s="9"/>
    </row>
    <row r="23" spans="1:119" ht="15.75">
      <c r="A23" s="26" t="s">
        <v>68</v>
      </c>
      <c r="B23" s="27"/>
      <c r="C23" s="28"/>
      <c r="D23" s="29">
        <f t="shared" ref="D23:M23" si="8">SUM(D24:D24)</f>
        <v>300023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300023</v>
      </c>
      <c r="O23" s="41">
        <f t="shared" si="1"/>
        <v>103.92206442674056</v>
      </c>
      <c r="P23" s="9"/>
    </row>
    <row r="24" spans="1:119" ht="15.75" thickBot="1">
      <c r="A24" s="12"/>
      <c r="B24" s="42">
        <v>593</v>
      </c>
      <c r="C24" s="19" t="s">
        <v>69</v>
      </c>
      <c r="D24" s="43">
        <v>300023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300023</v>
      </c>
      <c r="O24" s="44">
        <f t="shared" si="1"/>
        <v>103.92206442674056</v>
      </c>
      <c r="P24" s="9"/>
    </row>
    <row r="25" spans="1:119" ht="16.5" thickBot="1">
      <c r="A25" s="13" t="s">
        <v>10</v>
      </c>
      <c r="B25" s="21"/>
      <c r="C25" s="20"/>
      <c r="D25" s="14">
        <f>SUM(D5,D13,D15,D18,D20,D23)</f>
        <v>6730757</v>
      </c>
      <c r="E25" s="14">
        <f t="shared" ref="E25:M25" si="9">SUM(E5,E13,E15,E18,E20,E23)</f>
        <v>243812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0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4"/>
        <v>6974569</v>
      </c>
      <c r="O25" s="35">
        <f t="shared" si="1"/>
        <v>2415.8534811222721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70</v>
      </c>
      <c r="M27" s="157"/>
      <c r="N27" s="157"/>
      <c r="O27" s="39">
        <v>2887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39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1476465</v>
      </c>
      <c r="E5" s="24">
        <f t="shared" si="0"/>
        <v>4815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1481280</v>
      </c>
      <c r="O5" s="30">
        <f t="shared" ref="O5:O23" si="1">(N5/O$25)</f>
        <v>512.73104880581513</v>
      </c>
      <c r="P5" s="6"/>
    </row>
    <row r="6" spans="1:133">
      <c r="A6" s="12"/>
      <c r="B6" s="42">
        <v>511</v>
      </c>
      <c r="C6" s="19" t="s">
        <v>49</v>
      </c>
      <c r="D6" s="43">
        <v>91138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91138</v>
      </c>
      <c r="O6" s="44">
        <f t="shared" si="1"/>
        <v>31.546555901696088</v>
      </c>
      <c r="P6" s="9"/>
    </row>
    <row r="7" spans="1:133">
      <c r="A7" s="12"/>
      <c r="B7" s="42">
        <v>512</v>
      </c>
      <c r="C7" s="19" t="s">
        <v>50</v>
      </c>
      <c r="D7" s="43">
        <v>315641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315641</v>
      </c>
      <c r="O7" s="44">
        <f t="shared" si="1"/>
        <v>109.25614399446175</v>
      </c>
      <c r="P7" s="9"/>
    </row>
    <row r="8" spans="1:133">
      <c r="A8" s="12"/>
      <c r="B8" s="42">
        <v>513</v>
      </c>
      <c r="C8" s="19" t="s">
        <v>19</v>
      </c>
      <c r="D8" s="43">
        <v>409377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409377</v>
      </c>
      <c r="O8" s="44">
        <f t="shared" si="1"/>
        <v>141.70197300103843</v>
      </c>
      <c r="P8" s="9"/>
    </row>
    <row r="9" spans="1:133">
      <c r="A9" s="12"/>
      <c r="B9" s="42">
        <v>514</v>
      </c>
      <c r="C9" s="19" t="s">
        <v>20</v>
      </c>
      <c r="D9" s="43">
        <v>130394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130394</v>
      </c>
      <c r="O9" s="44">
        <f t="shared" si="1"/>
        <v>45.134648667358945</v>
      </c>
      <c r="P9" s="9"/>
    </row>
    <row r="10" spans="1:133">
      <c r="A10" s="12"/>
      <c r="B10" s="42">
        <v>515</v>
      </c>
      <c r="C10" s="19" t="s">
        <v>21</v>
      </c>
      <c r="D10" s="43">
        <v>224071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224071</v>
      </c>
      <c r="O10" s="44">
        <f t="shared" si="1"/>
        <v>77.560055382485288</v>
      </c>
      <c r="P10" s="9"/>
    </row>
    <row r="11" spans="1:133">
      <c r="A11" s="12"/>
      <c r="B11" s="42">
        <v>517</v>
      </c>
      <c r="C11" s="19" t="s">
        <v>22</v>
      </c>
      <c r="D11" s="43">
        <v>258676</v>
      </c>
      <c r="E11" s="43">
        <v>4815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263491</v>
      </c>
      <c r="O11" s="44">
        <f t="shared" si="1"/>
        <v>91.204915195569399</v>
      </c>
      <c r="P11" s="9"/>
    </row>
    <row r="12" spans="1:133">
      <c r="A12" s="12"/>
      <c r="B12" s="42">
        <v>519</v>
      </c>
      <c r="C12" s="19" t="s">
        <v>54</v>
      </c>
      <c r="D12" s="43">
        <v>47168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47168</v>
      </c>
      <c r="O12" s="44">
        <f t="shared" si="1"/>
        <v>16.326756663205263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SUM(D14:D14)</f>
        <v>1731654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3" si="4">SUM(D13:M13)</f>
        <v>1731654</v>
      </c>
      <c r="O13" s="41">
        <f t="shared" si="1"/>
        <v>599.39563862928344</v>
      </c>
      <c r="P13" s="10"/>
    </row>
    <row r="14" spans="1:133">
      <c r="A14" s="12"/>
      <c r="B14" s="42">
        <v>521</v>
      </c>
      <c r="C14" s="19" t="s">
        <v>25</v>
      </c>
      <c r="D14" s="43">
        <v>1731654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1731654</v>
      </c>
      <c r="O14" s="44">
        <f t="shared" si="1"/>
        <v>599.39563862928344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SUM(D16:D17)</f>
        <v>279940</v>
      </c>
      <c r="E15" s="29">
        <f t="shared" si="5"/>
        <v>145294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40">
        <f t="shared" si="4"/>
        <v>425234</v>
      </c>
      <c r="O15" s="41">
        <f t="shared" si="1"/>
        <v>147.19072343371408</v>
      </c>
      <c r="P15" s="10"/>
    </row>
    <row r="16" spans="1:133">
      <c r="A16" s="12"/>
      <c r="B16" s="42">
        <v>534</v>
      </c>
      <c r="C16" s="19" t="s">
        <v>55</v>
      </c>
      <c r="D16" s="43">
        <v>279940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279940</v>
      </c>
      <c r="O16" s="44">
        <f t="shared" si="1"/>
        <v>96.89858082381447</v>
      </c>
      <c r="P16" s="9"/>
    </row>
    <row r="17" spans="1:119">
      <c r="A17" s="12"/>
      <c r="B17" s="42">
        <v>538</v>
      </c>
      <c r="C17" s="19" t="s">
        <v>56</v>
      </c>
      <c r="D17" s="43">
        <v>0</v>
      </c>
      <c r="E17" s="43">
        <v>145294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145294</v>
      </c>
      <c r="O17" s="44">
        <f t="shared" si="1"/>
        <v>50.292142609899621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SUM(D19:D19)</f>
        <v>658125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658125</v>
      </c>
      <c r="O18" s="41">
        <f t="shared" si="1"/>
        <v>227.80373831775702</v>
      </c>
      <c r="P18" s="10"/>
    </row>
    <row r="19" spans="1:119">
      <c r="A19" s="12"/>
      <c r="B19" s="42">
        <v>541</v>
      </c>
      <c r="C19" s="19" t="s">
        <v>57</v>
      </c>
      <c r="D19" s="43">
        <v>658125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658125</v>
      </c>
      <c r="O19" s="44">
        <f t="shared" si="1"/>
        <v>227.80373831775702</v>
      </c>
      <c r="P19" s="9"/>
    </row>
    <row r="20" spans="1:119" ht="15.75">
      <c r="A20" s="26" t="s">
        <v>30</v>
      </c>
      <c r="B20" s="27"/>
      <c r="C20" s="28"/>
      <c r="D20" s="29">
        <f t="shared" ref="D20:M20" si="7">SUM(D21:D22)</f>
        <v>135458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135458</v>
      </c>
      <c r="O20" s="41">
        <f t="shared" si="1"/>
        <v>46.887504326756662</v>
      </c>
      <c r="P20" s="9"/>
    </row>
    <row r="21" spans="1:119">
      <c r="A21" s="12"/>
      <c r="B21" s="42">
        <v>572</v>
      </c>
      <c r="C21" s="19" t="s">
        <v>58</v>
      </c>
      <c r="D21" s="43">
        <v>25888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25888</v>
      </c>
      <c r="O21" s="44">
        <f t="shared" si="1"/>
        <v>8.9608861197646252</v>
      </c>
      <c r="P21" s="9"/>
    </row>
    <row r="22" spans="1:119" ht="15.75" thickBot="1">
      <c r="A22" s="12"/>
      <c r="B22" s="42">
        <v>574</v>
      </c>
      <c r="C22" s="19" t="s">
        <v>32</v>
      </c>
      <c r="D22" s="43">
        <v>109570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109570</v>
      </c>
      <c r="O22" s="44">
        <f t="shared" si="1"/>
        <v>37.926618206992039</v>
      </c>
      <c r="P22" s="9"/>
    </row>
    <row r="23" spans="1:119" ht="16.5" thickBot="1">
      <c r="A23" s="13" t="s">
        <v>10</v>
      </c>
      <c r="B23" s="21"/>
      <c r="C23" s="20"/>
      <c r="D23" s="14">
        <f>SUM(D5,D13,D15,D18,D20)</f>
        <v>4281642</v>
      </c>
      <c r="E23" s="14">
        <f t="shared" ref="E23:M23" si="8">SUM(E5,E13,E15,E18,E20)</f>
        <v>150109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4"/>
        <v>4431751</v>
      </c>
      <c r="O23" s="35">
        <f t="shared" si="1"/>
        <v>1534.0086535133264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66</v>
      </c>
      <c r="M25" s="157"/>
      <c r="N25" s="157"/>
      <c r="O25" s="39">
        <v>2889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3283792</v>
      </c>
      <c r="E5" s="24">
        <f t="shared" si="0"/>
        <v>5130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3288922</v>
      </c>
      <c r="O5" s="30">
        <f t="shared" ref="O5:O24" si="1">(N5/O$26)</f>
        <v>1146.365284071105</v>
      </c>
      <c r="P5" s="6"/>
    </row>
    <row r="6" spans="1:133">
      <c r="A6" s="12"/>
      <c r="B6" s="42">
        <v>511</v>
      </c>
      <c r="C6" s="19" t="s">
        <v>49</v>
      </c>
      <c r="D6" s="43">
        <v>94722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94722</v>
      </c>
      <c r="O6" s="44">
        <f t="shared" si="1"/>
        <v>33.015684907633322</v>
      </c>
      <c r="P6" s="9"/>
    </row>
    <row r="7" spans="1:133">
      <c r="A7" s="12"/>
      <c r="B7" s="42">
        <v>512</v>
      </c>
      <c r="C7" s="19" t="s">
        <v>50</v>
      </c>
      <c r="D7" s="43">
        <v>305051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305051</v>
      </c>
      <c r="O7" s="44">
        <f t="shared" si="1"/>
        <v>106.32659463227606</v>
      </c>
      <c r="P7" s="9"/>
    </row>
    <row r="8" spans="1:133">
      <c r="A8" s="12"/>
      <c r="B8" s="42">
        <v>513</v>
      </c>
      <c r="C8" s="19" t="s">
        <v>19</v>
      </c>
      <c r="D8" s="43">
        <v>408651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408651</v>
      </c>
      <c r="O8" s="44">
        <f t="shared" si="1"/>
        <v>142.43673753921226</v>
      </c>
      <c r="P8" s="9"/>
    </row>
    <row r="9" spans="1:133">
      <c r="A9" s="12"/>
      <c r="B9" s="42">
        <v>514</v>
      </c>
      <c r="C9" s="19" t="s">
        <v>20</v>
      </c>
      <c r="D9" s="43">
        <v>143753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143753</v>
      </c>
      <c r="O9" s="44">
        <f t="shared" si="1"/>
        <v>50.1056117113977</v>
      </c>
      <c r="P9" s="9"/>
    </row>
    <row r="10" spans="1:133">
      <c r="A10" s="12"/>
      <c r="B10" s="42">
        <v>515</v>
      </c>
      <c r="C10" s="19" t="s">
        <v>21</v>
      </c>
      <c r="D10" s="43">
        <v>181082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181082</v>
      </c>
      <c r="O10" s="44">
        <f t="shared" si="1"/>
        <v>63.11676542349251</v>
      </c>
      <c r="P10" s="9"/>
    </row>
    <row r="11" spans="1:133">
      <c r="A11" s="12"/>
      <c r="B11" s="42">
        <v>517</v>
      </c>
      <c r="C11" s="19" t="s">
        <v>22</v>
      </c>
      <c r="D11" s="43">
        <v>2120364</v>
      </c>
      <c r="E11" s="43">
        <v>5130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2125494</v>
      </c>
      <c r="O11" s="44">
        <f t="shared" si="1"/>
        <v>740.84837922621125</v>
      </c>
      <c r="P11" s="9"/>
    </row>
    <row r="12" spans="1:133">
      <c r="A12" s="12"/>
      <c r="B12" s="42">
        <v>519</v>
      </c>
      <c r="C12" s="19" t="s">
        <v>54</v>
      </c>
      <c r="D12" s="43">
        <v>30169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30169</v>
      </c>
      <c r="O12" s="44">
        <f t="shared" si="1"/>
        <v>10.51551063088184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SUM(D14:D15)</f>
        <v>1579778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4" si="4">SUM(D13:M13)</f>
        <v>1579778</v>
      </c>
      <c r="O13" s="41">
        <f t="shared" si="1"/>
        <v>550.63715580341579</v>
      </c>
      <c r="P13" s="10"/>
    </row>
    <row r="14" spans="1:133">
      <c r="A14" s="12"/>
      <c r="B14" s="42">
        <v>521</v>
      </c>
      <c r="C14" s="19" t="s">
        <v>25</v>
      </c>
      <c r="D14" s="43">
        <v>1179778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1179778</v>
      </c>
      <c r="O14" s="44">
        <f t="shared" si="1"/>
        <v>411.2157546183339</v>
      </c>
      <c r="P14" s="9"/>
    </row>
    <row r="15" spans="1:133">
      <c r="A15" s="12"/>
      <c r="B15" s="42">
        <v>522</v>
      </c>
      <c r="C15" s="19" t="s">
        <v>51</v>
      </c>
      <c r="D15" s="43">
        <v>400000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400000</v>
      </c>
      <c r="O15" s="44">
        <f t="shared" si="1"/>
        <v>139.42140118508192</v>
      </c>
      <c r="P15" s="9"/>
    </row>
    <row r="16" spans="1:133" ht="15.75">
      <c r="A16" s="26" t="s">
        <v>26</v>
      </c>
      <c r="B16" s="27"/>
      <c r="C16" s="28"/>
      <c r="D16" s="29">
        <f t="shared" ref="D16:M16" si="5">SUM(D17:D18)</f>
        <v>242859</v>
      </c>
      <c r="E16" s="29">
        <f t="shared" si="5"/>
        <v>261478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504337</v>
      </c>
      <c r="O16" s="41">
        <f t="shared" si="1"/>
        <v>175.78842802370164</v>
      </c>
      <c r="P16" s="10"/>
    </row>
    <row r="17" spans="1:119">
      <c r="A17" s="12"/>
      <c r="B17" s="42">
        <v>534</v>
      </c>
      <c r="C17" s="19" t="s">
        <v>55</v>
      </c>
      <c r="D17" s="43">
        <v>242859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242859</v>
      </c>
      <c r="O17" s="44">
        <f t="shared" si="1"/>
        <v>84.649355176019526</v>
      </c>
      <c r="P17" s="9"/>
    </row>
    <row r="18" spans="1:119">
      <c r="A18" s="12"/>
      <c r="B18" s="42">
        <v>538</v>
      </c>
      <c r="C18" s="19" t="s">
        <v>56</v>
      </c>
      <c r="D18" s="43">
        <v>0</v>
      </c>
      <c r="E18" s="43">
        <v>261478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261478</v>
      </c>
      <c r="O18" s="44">
        <f t="shared" si="1"/>
        <v>91.139072847682115</v>
      </c>
      <c r="P18" s="9"/>
    </row>
    <row r="19" spans="1:119" ht="15.75">
      <c r="A19" s="26" t="s">
        <v>28</v>
      </c>
      <c r="B19" s="27"/>
      <c r="C19" s="28"/>
      <c r="D19" s="29">
        <f t="shared" ref="D19:M19" si="6">SUM(D20:D20)</f>
        <v>627285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627285</v>
      </c>
      <c r="O19" s="41">
        <f t="shared" si="1"/>
        <v>218.64238410596028</v>
      </c>
      <c r="P19" s="10"/>
    </row>
    <row r="20" spans="1:119">
      <c r="A20" s="12"/>
      <c r="B20" s="42">
        <v>541</v>
      </c>
      <c r="C20" s="19" t="s">
        <v>57</v>
      </c>
      <c r="D20" s="43">
        <v>627285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627285</v>
      </c>
      <c r="O20" s="44">
        <f t="shared" si="1"/>
        <v>218.64238410596028</v>
      </c>
      <c r="P20" s="9"/>
    </row>
    <row r="21" spans="1:119" ht="15.75">
      <c r="A21" s="26" t="s">
        <v>30</v>
      </c>
      <c r="B21" s="27"/>
      <c r="C21" s="28"/>
      <c r="D21" s="29">
        <f t="shared" ref="D21:M21" si="7">SUM(D22:D23)</f>
        <v>195120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195120</v>
      </c>
      <c r="O21" s="41">
        <f t="shared" si="1"/>
        <v>68.009759498082957</v>
      </c>
      <c r="P21" s="9"/>
    </row>
    <row r="22" spans="1:119">
      <c r="A22" s="12"/>
      <c r="B22" s="42">
        <v>572</v>
      </c>
      <c r="C22" s="19" t="s">
        <v>58</v>
      </c>
      <c r="D22" s="43">
        <v>78164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78164</v>
      </c>
      <c r="O22" s="44">
        <f t="shared" si="1"/>
        <v>27.244336005576855</v>
      </c>
      <c r="P22" s="9"/>
    </row>
    <row r="23" spans="1:119" ht="15.75" thickBot="1">
      <c r="A23" s="12"/>
      <c r="B23" s="42">
        <v>574</v>
      </c>
      <c r="C23" s="19" t="s">
        <v>32</v>
      </c>
      <c r="D23" s="43">
        <v>116956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116956</v>
      </c>
      <c r="O23" s="44">
        <f t="shared" si="1"/>
        <v>40.765423492506102</v>
      </c>
      <c r="P23" s="9"/>
    </row>
    <row r="24" spans="1:119" ht="16.5" thickBot="1">
      <c r="A24" s="13" t="s">
        <v>10</v>
      </c>
      <c r="B24" s="21"/>
      <c r="C24" s="20"/>
      <c r="D24" s="14">
        <f>SUM(D5,D13,D16,D19,D21)</f>
        <v>5928834</v>
      </c>
      <c r="E24" s="14">
        <f t="shared" ref="E24:M24" si="8">SUM(E5,E13,E16,E19,E21)</f>
        <v>266608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0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4"/>
        <v>6195442</v>
      </c>
      <c r="O24" s="35">
        <f t="shared" si="1"/>
        <v>2159.4430115022656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64</v>
      </c>
      <c r="M26" s="157"/>
      <c r="N26" s="157"/>
      <c r="O26" s="39">
        <v>2869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39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2024-12-10T21:55:36Z</cp:lastPrinted>
  <dcterms:created xsi:type="dcterms:W3CDTF">2000-08-31T21:26:31Z</dcterms:created>
  <dcterms:modified xsi:type="dcterms:W3CDTF">2024-12-10T21:55:48Z</dcterms:modified>
</cp:coreProperties>
</file>