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AFR Data/EDR Municipal Expenditures/"/>
    </mc:Choice>
  </mc:AlternateContent>
  <xr:revisionPtr revIDLastSave="47" documentId="11_665F66138EA9F170966E68C7C864BDC00FF03DC5" xr6:coauthVersionLast="47" xr6:coauthVersionMax="47" xr10:uidLastSave="{4BF3B696-6944-472A-92E2-1EF00AD02ED9}"/>
  <bookViews>
    <workbookView xWindow="-120" yWindow="-120" windowWidth="29040" windowHeight="15720" tabRatio="786" xr2:uid="{00000000-000D-0000-FFFF-FFFF00000000}"/>
  </bookViews>
  <sheets>
    <sheet name="2023" sheetId="49" r:id="rId1"/>
    <sheet name="2022" sheetId="48" r:id="rId2"/>
    <sheet name="2021" sheetId="47" r:id="rId3"/>
    <sheet name="2020" sheetId="46" r:id="rId4"/>
    <sheet name="2019" sheetId="45" r:id="rId5"/>
    <sheet name="2018" sheetId="44" r:id="rId6"/>
    <sheet name="2017" sheetId="43" r:id="rId7"/>
    <sheet name="2016" sheetId="42" r:id="rId8"/>
    <sheet name="2015" sheetId="41" r:id="rId9"/>
    <sheet name="2014" sheetId="39" r:id="rId10"/>
    <sheet name="2013" sheetId="38" r:id="rId11"/>
    <sheet name="2012" sheetId="36" r:id="rId12"/>
    <sheet name="2011" sheetId="35" r:id="rId13"/>
    <sheet name="2010" sheetId="34" r:id="rId14"/>
    <sheet name="2009" sheetId="33" r:id="rId15"/>
    <sheet name="2008" sheetId="37" r:id="rId16"/>
    <sheet name="2007" sheetId="40" r:id="rId17"/>
  </sheets>
  <definedNames>
    <definedName name="_xlnm.Print_Area" localSheetId="16">'2007'!$A$1:$O$37</definedName>
    <definedName name="_xlnm.Print_Area" localSheetId="15">'2008'!$A$1:$O$32</definedName>
    <definedName name="_xlnm.Print_Area" localSheetId="14">'2009'!$A$1:$O$33</definedName>
    <definedName name="_xlnm.Print_Area" localSheetId="13">'2010'!$A$1:$O$35</definedName>
    <definedName name="_xlnm.Print_Area" localSheetId="12">'2011'!$A$1:$O$35</definedName>
    <definedName name="_xlnm.Print_Area" localSheetId="11">'2012'!$A$1:$O$35</definedName>
    <definedName name="_xlnm.Print_Area" localSheetId="10">'2013'!$A$1:$O$37</definedName>
    <definedName name="_xlnm.Print_Area" localSheetId="9">'2014'!$A$1:$O$36</definedName>
    <definedName name="_xlnm.Print_Area" localSheetId="8">'2015'!$A$1:$O$36</definedName>
    <definedName name="_xlnm.Print_Area" localSheetId="7">'2016'!$A$1:$O$35</definedName>
    <definedName name="_xlnm.Print_Area" localSheetId="6">'2017'!$A$1:$O$40</definedName>
    <definedName name="_xlnm.Print_Area" localSheetId="5">'2018'!$A$1:$O$38</definedName>
    <definedName name="_xlnm.Print_Area" localSheetId="4">'2019'!$A$1:$O$39</definedName>
    <definedName name="_xlnm.Print_Area" localSheetId="3">'2020'!$A$1:$O$39</definedName>
    <definedName name="_xlnm.Print_Area" localSheetId="2">'2021'!$A$1:$P$41</definedName>
    <definedName name="_xlnm.Print_Area" localSheetId="1">'2022'!$A$1:$P$38</definedName>
    <definedName name="_xlnm.Print_Area" localSheetId="0">'2023'!$A$1:$P$37</definedName>
    <definedName name="_xlnm.Print_Titles" localSheetId="16">'2007'!$1:$4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3" i="49" l="1"/>
  <c r="F33" i="49"/>
  <c r="G33" i="49"/>
  <c r="H33" i="49"/>
  <c r="I33" i="49"/>
  <c r="J33" i="49"/>
  <c r="K33" i="49"/>
  <c r="L33" i="49"/>
  <c r="M33" i="49"/>
  <c r="N33" i="49"/>
  <c r="D33" i="49"/>
  <c r="O32" i="49"/>
  <c r="P32" i="49" s="1"/>
  <c r="O31" i="49"/>
  <c r="P31" i="49" s="1"/>
  <c r="N30" i="49"/>
  <c r="M30" i="49"/>
  <c r="L30" i="49"/>
  <c r="K30" i="49"/>
  <c r="J30" i="49"/>
  <c r="I30" i="49"/>
  <c r="H30" i="49"/>
  <c r="G30" i="49"/>
  <c r="F30" i="49"/>
  <c r="E30" i="49"/>
  <c r="D30" i="49"/>
  <c r="O29" i="49"/>
  <c r="P29" i="49" s="1"/>
  <c r="O28" i="49"/>
  <c r="P28" i="49" s="1"/>
  <c r="N27" i="49"/>
  <c r="M27" i="49"/>
  <c r="L27" i="49"/>
  <c r="K27" i="49"/>
  <c r="J27" i="49"/>
  <c r="I27" i="49"/>
  <c r="H27" i="49"/>
  <c r="G27" i="49"/>
  <c r="F27" i="49"/>
  <c r="E27" i="49"/>
  <c r="D27" i="49"/>
  <c r="O26" i="49"/>
  <c r="P26" i="49" s="1"/>
  <c r="N25" i="49"/>
  <c r="M25" i="49"/>
  <c r="L25" i="49"/>
  <c r="K25" i="49"/>
  <c r="J25" i="49"/>
  <c r="I25" i="49"/>
  <c r="H25" i="49"/>
  <c r="G25" i="49"/>
  <c r="F25" i="49"/>
  <c r="E25" i="49"/>
  <c r="D25" i="49"/>
  <c r="O24" i="49"/>
  <c r="P24" i="49" s="1"/>
  <c r="O23" i="49"/>
  <c r="P23" i="49" s="1"/>
  <c r="N22" i="49"/>
  <c r="M22" i="49"/>
  <c r="L22" i="49"/>
  <c r="K22" i="49"/>
  <c r="J22" i="49"/>
  <c r="I22" i="49"/>
  <c r="H22" i="49"/>
  <c r="G22" i="49"/>
  <c r="F22" i="49"/>
  <c r="E22" i="49"/>
  <c r="D22" i="49"/>
  <c r="O21" i="49"/>
  <c r="P21" i="49" s="1"/>
  <c r="O20" i="49"/>
  <c r="P20" i="49" s="1"/>
  <c r="O19" i="49"/>
  <c r="P19" i="49" s="1"/>
  <c r="O18" i="49"/>
  <c r="P18" i="49" s="1"/>
  <c r="N17" i="49"/>
  <c r="M17" i="49"/>
  <c r="L17" i="49"/>
  <c r="K17" i="49"/>
  <c r="J17" i="49"/>
  <c r="I17" i="49"/>
  <c r="H17" i="49"/>
  <c r="G17" i="49"/>
  <c r="F17" i="49"/>
  <c r="E17" i="49"/>
  <c r="D17" i="49"/>
  <c r="O16" i="49"/>
  <c r="P16" i="49" s="1"/>
  <c r="O15" i="49"/>
  <c r="P15" i="49" s="1"/>
  <c r="O14" i="49"/>
  <c r="P14" i="49" s="1"/>
  <c r="N13" i="49"/>
  <c r="M13" i="49"/>
  <c r="L13" i="49"/>
  <c r="K13" i="49"/>
  <c r="J13" i="49"/>
  <c r="I13" i="49"/>
  <c r="H13" i="49"/>
  <c r="G13" i="49"/>
  <c r="F13" i="49"/>
  <c r="E13" i="49"/>
  <c r="D13" i="49"/>
  <c r="O12" i="49"/>
  <c r="P12" i="49" s="1"/>
  <c r="O11" i="49"/>
  <c r="P11" i="49" s="1"/>
  <c r="O10" i="49"/>
  <c r="P10" i="49" s="1"/>
  <c r="O9" i="49"/>
  <c r="P9" i="49" s="1"/>
  <c r="O8" i="49"/>
  <c r="P8" i="49" s="1"/>
  <c r="O7" i="49"/>
  <c r="P7" i="49" s="1"/>
  <c r="O6" i="49"/>
  <c r="P6" i="49" s="1"/>
  <c r="N5" i="49"/>
  <c r="M5" i="49"/>
  <c r="L5" i="49"/>
  <c r="K5" i="49"/>
  <c r="J5" i="49"/>
  <c r="I5" i="49"/>
  <c r="H5" i="49"/>
  <c r="G5" i="49"/>
  <c r="F5" i="49"/>
  <c r="E5" i="49"/>
  <c r="D5" i="49"/>
  <c r="O30" i="49" l="1"/>
  <c r="P30" i="49" s="1"/>
  <c r="O27" i="49"/>
  <c r="P27" i="49" s="1"/>
  <c r="O25" i="49"/>
  <c r="P25" i="49" s="1"/>
  <c r="O22" i="49"/>
  <c r="P22" i="49" s="1"/>
  <c r="O17" i="49"/>
  <c r="P17" i="49" s="1"/>
  <c r="O13" i="49"/>
  <c r="P13" i="49" s="1"/>
  <c r="O5" i="49"/>
  <c r="P5" i="49" s="1"/>
  <c r="O33" i="48"/>
  <c r="P33" i="48" s="1"/>
  <c r="O32" i="48"/>
  <c r="P32" i="48" s="1"/>
  <c r="N31" i="48"/>
  <c r="M31" i="48"/>
  <c r="L31" i="48"/>
  <c r="K31" i="48"/>
  <c r="J31" i="48"/>
  <c r="I31" i="48"/>
  <c r="H31" i="48"/>
  <c r="G31" i="48"/>
  <c r="F31" i="48"/>
  <c r="E31" i="48"/>
  <c r="D31" i="48"/>
  <c r="O30" i="48"/>
  <c r="P30" i="48" s="1"/>
  <c r="O29" i="48"/>
  <c r="P29" i="48" s="1"/>
  <c r="N28" i="48"/>
  <c r="M28" i="48"/>
  <c r="L28" i="48"/>
  <c r="K28" i="48"/>
  <c r="J28" i="48"/>
  <c r="I28" i="48"/>
  <c r="H28" i="48"/>
  <c r="G28" i="48"/>
  <c r="F28" i="48"/>
  <c r="E28" i="48"/>
  <c r="D28" i="48"/>
  <c r="O27" i="48"/>
  <c r="P27" i="48" s="1"/>
  <c r="N26" i="48"/>
  <c r="M26" i="48"/>
  <c r="L26" i="48"/>
  <c r="K26" i="48"/>
  <c r="J26" i="48"/>
  <c r="I26" i="48"/>
  <c r="H26" i="48"/>
  <c r="G26" i="48"/>
  <c r="F26" i="48"/>
  <c r="E26" i="48"/>
  <c r="D26" i="48"/>
  <c r="O25" i="48"/>
  <c r="P25" i="48" s="1"/>
  <c r="O24" i="48"/>
  <c r="P24" i="48" s="1"/>
  <c r="N23" i="48"/>
  <c r="M23" i="48"/>
  <c r="L23" i="48"/>
  <c r="K23" i="48"/>
  <c r="J23" i="48"/>
  <c r="I23" i="48"/>
  <c r="H23" i="48"/>
  <c r="G23" i="48"/>
  <c r="F23" i="48"/>
  <c r="E23" i="48"/>
  <c r="D23" i="48"/>
  <c r="O22" i="48"/>
  <c r="P22" i="48" s="1"/>
  <c r="O21" i="48"/>
  <c r="P21" i="48" s="1"/>
  <c r="O20" i="48"/>
  <c r="P20" i="48" s="1"/>
  <c r="O19" i="48"/>
  <c r="P19" i="48" s="1"/>
  <c r="N18" i="48"/>
  <c r="M18" i="48"/>
  <c r="L18" i="48"/>
  <c r="K18" i="48"/>
  <c r="J18" i="48"/>
  <c r="I18" i="48"/>
  <c r="H18" i="48"/>
  <c r="G18" i="48"/>
  <c r="F18" i="48"/>
  <c r="E18" i="48"/>
  <c r="D18" i="48"/>
  <c r="O17" i="48"/>
  <c r="P17" i="48" s="1"/>
  <c r="O16" i="48"/>
  <c r="P16" i="48" s="1"/>
  <c r="O15" i="48"/>
  <c r="P15" i="48" s="1"/>
  <c r="O14" i="48"/>
  <c r="P14" i="48" s="1"/>
  <c r="N13" i="48"/>
  <c r="M13" i="48"/>
  <c r="L13" i="48"/>
  <c r="K13" i="48"/>
  <c r="J13" i="48"/>
  <c r="I13" i="48"/>
  <c r="H13" i="48"/>
  <c r="G13" i="48"/>
  <c r="F13" i="48"/>
  <c r="E13" i="48"/>
  <c r="D13" i="48"/>
  <c r="O12" i="48"/>
  <c r="P12" i="48" s="1"/>
  <c r="O11" i="48"/>
  <c r="P11" i="48" s="1"/>
  <c r="O10" i="48"/>
  <c r="P10" i="48" s="1"/>
  <c r="O9" i="48"/>
  <c r="P9" i="48" s="1"/>
  <c r="O8" i="48"/>
  <c r="P8" i="48" s="1"/>
  <c r="O7" i="48"/>
  <c r="P7" i="48" s="1"/>
  <c r="O6" i="48"/>
  <c r="P6" i="48" s="1"/>
  <c r="N5" i="48"/>
  <c r="M5" i="48"/>
  <c r="L5" i="48"/>
  <c r="K5" i="48"/>
  <c r="J5" i="48"/>
  <c r="I5" i="48"/>
  <c r="H5" i="48"/>
  <c r="G5" i="48"/>
  <c r="G34" i="48" s="1"/>
  <c r="F5" i="48"/>
  <c r="E5" i="48"/>
  <c r="D5" i="48"/>
  <c r="D34" i="48" s="1"/>
  <c r="O33" i="49" l="1"/>
  <c r="P33" i="49" s="1"/>
  <c r="K34" i="48"/>
  <c r="E34" i="48"/>
  <c r="I34" i="48"/>
  <c r="F34" i="48"/>
  <c r="H34" i="48"/>
  <c r="J34" i="48"/>
  <c r="L34" i="48"/>
  <c r="M34" i="48"/>
  <c r="N34" i="48"/>
  <c r="O31" i="48"/>
  <c r="P31" i="48" s="1"/>
  <c r="O28" i="48"/>
  <c r="P28" i="48" s="1"/>
  <c r="O26" i="48"/>
  <c r="P26" i="48" s="1"/>
  <c r="O23" i="48"/>
  <c r="P23" i="48" s="1"/>
  <c r="O13" i="48"/>
  <c r="P13" i="48" s="1"/>
  <c r="O18" i="48"/>
  <c r="P18" i="48" s="1"/>
  <c r="O5" i="48"/>
  <c r="P5" i="48" s="1"/>
  <c r="O36" i="47"/>
  <c r="P36" i="47" s="1"/>
  <c r="O35" i="47"/>
  <c r="P35" i="47" s="1"/>
  <c r="N34" i="47"/>
  <c r="M34" i="47"/>
  <c r="L34" i="47"/>
  <c r="K34" i="47"/>
  <c r="J34" i="47"/>
  <c r="I34" i="47"/>
  <c r="H34" i="47"/>
  <c r="G34" i="47"/>
  <c r="F34" i="47"/>
  <c r="E34" i="47"/>
  <c r="D34" i="47"/>
  <c r="O33" i="47"/>
  <c r="P33" i="47" s="1"/>
  <c r="O32" i="47"/>
  <c r="P32" i="47" s="1"/>
  <c r="O31" i="47"/>
  <c r="P31" i="47"/>
  <c r="N30" i="47"/>
  <c r="M30" i="47"/>
  <c r="L30" i="47"/>
  <c r="K30" i="47"/>
  <c r="J30" i="47"/>
  <c r="I30" i="47"/>
  <c r="H30" i="47"/>
  <c r="G30" i="47"/>
  <c r="F30" i="47"/>
  <c r="E30" i="47"/>
  <c r="D30" i="47"/>
  <c r="O29" i="47"/>
  <c r="P29" i="47" s="1"/>
  <c r="N28" i="47"/>
  <c r="M28" i="47"/>
  <c r="L28" i="47"/>
  <c r="K28" i="47"/>
  <c r="J28" i="47"/>
  <c r="I28" i="47"/>
  <c r="H28" i="47"/>
  <c r="G28" i="47"/>
  <c r="F28" i="47"/>
  <c r="E28" i="47"/>
  <c r="D28" i="47"/>
  <c r="O27" i="47"/>
  <c r="P27" i="47"/>
  <c r="O26" i="47"/>
  <c r="P26" i="47" s="1"/>
  <c r="N25" i="47"/>
  <c r="M25" i="47"/>
  <c r="L25" i="47"/>
  <c r="K25" i="47"/>
  <c r="J25" i="47"/>
  <c r="I25" i="47"/>
  <c r="H25" i="47"/>
  <c r="G25" i="47"/>
  <c r="F25" i="47"/>
  <c r="E25" i="47"/>
  <c r="D25" i="47"/>
  <c r="O24" i="47"/>
  <c r="P24" i="47" s="1"/>
  <c r="O23" i="47"/>
  <c r="P23" i="47" s="1"/>
  <c r="O22" i="47"/>
  <c r="P22" i="47"/>
  <c r="O21" i="47"/>
  <c r="P21" i="47" s="1"/>
  <c r="N20" i="47"/>
  <c r="M20" i="47"/>
  <c r="L20" i="47"/>
  <c r="K20" i="47"/>
  <c r="J20" i="47"/>
  <c r="I20" i="47"/>
  <c r="H20" i="47"/>
  <c r="G20" i="47"/>
  <c r="F20" i="47"/>
  <c r="E20" i="47"/>
  <c r="D20" i="47"/>
  <c r="O19" i="47"/>
  <c r="P19" i="47" s="1"/>
  <c r="O18" i="47"/>
  <c r="P18" i="47" s="1"/>
  <c r="O17" i="47"/>
  <c r="P17" i="47" s="1"/>
  <c r="O16" i="47"/>
  <c r="P16" i="47"/>
  <c r="O15" i="47"/>
  <c r="P15" i="47" s="1"/>
  <c r="N14" i="47"/>
  <c r="M14" i="47"/>
  <c r="L14" i="47"/>
  <c r="K14" i="47"/>
  <c r="J14" i="47"/>
  <c r="I14" i="47"/>
  <c r="H14" i="47"/>
  <c r="O14" i="47" s="1"/>
  <c r="P14" i="47" s="1"/>
  <c r="G14" i="47"/>
  <c r="F14" i="47"/>
  <c r="E14" i="47"/>
  <c r="D14" i="47"/>
  <c r="O13" i="47"/>
  <c r="P13" i="47"/>
  <c r="O12" i="47"/>
  <c r="P12" i="47" s="1"/>
  <c r="O11" i="47"/>
  <c r="P11" i="47" s="1"/>
  <c r="O10" i="47"/>
  <c r="P10" i="47"/>
  <c r="O9" i="47"/>
  <c r="P9" i="47" s="1"/>
  <c r="O8" i="47"/>
  <c r="P8" i="47" s="1"/>
  <c r="O7" i="47"/>
  <c r="P7" i="47"/>
  <c r="O6" i="47"/>
  <c r="P6" i="47" s="1"/>
  <c r="N5" i="47"/>
  <c r="M5" i="47"/>
  <c r="L5" i="47"/>
  <c r="K5" i="47"/>
  <c r="J5" i="47"/>
  <c r="J37" i="47" s="1"/>
  <c r="I5" i="47"/>
  <c r="H5" i="47"/>
  <c r="G5" i="47"/>
  <c r="F5" i="47"/>
  <c r="E5" i="47"/>
  <c r="D5" i="47"/>
  <c r="N34" i="46"/>
  <c r="O34" i="46" s="1"/>
  <c r="N33" i="46"/>
  <c r="O33" i="46"/>
  <c r="M32" i="46"/>
  <c r="L32" i="46"/>
  <c r="K32" i="46"/>
  <c r="J32" i="46"/>
  <c r="I32" i="46"/>
  <c r="H32" i="46"/>
  <c r="G32" i="46"/>
  <c r="F32" i="46"/>
  <c r="E32" i="46"/>
  <c r="D32" i="46"/>
  <c r="N31" i="46"/>
  <c r="O31" i="46" s="1"/>
  <c r="N30" i="46"/>
  <c r="O30" i="46" s="1"/>
  <c r="N29" i="46"/>
  <c r="O29" i="46" s="1"/>
  <c r="M28" i="46"/>
  <c r="L28" i="46"/>
  <c r="K28" i="46"/>
  <c r="J28" i="46"/>
  <c r="I28" i="46"/>
  <c r="H28" i="46"/>
  <c r="G28" i="46"/>
  <c r="F28" i="46"/>
  <c r="E28" i="46"/>
  <c r="D28" i="46"/>
  <c r="N27" i="46"/>
  <c r="O27" i="46" s="1"/>
  <c r="M26" i="46"/>
  <c r="L26" i="46"/>
  <c r="K26" i="46"/>
  <c r="J26" i="46"/>
  <c r="I26" i="46"/>
  <c r="H26" i="46"/>
  <c r="N26" i="46" s="1"/>
  <c r="O26" i="46" s="1"/>
  <c r="G26" i="46"/>
  <c r="F26" i="46"/>
  <c r="E26" i="46"/>
  <c r="D26" i="46"/>
  <c r="N25" i="46"/>
  <c r="O25" i="46" s="1"/>
  <c r="N24" i="46"/>
  <c r="O24" i="46"/>
  <c r="M23" i="46"/>
  <c r="L23" i="46"/>
  <c r="K23" i="46"/>
  <c r="J23" i="46"/>
  <c r="I23" i="46"/>
  <c r="H23" i="46"/>
  <c r="G23" i="46"/>
  <c r="F23" i="46"/>
  <c r="E23" i="46"/>
  <c r="D23" i="46"/>
  <c r="N22" i="46"/>
  <c r="O22" i="46"/>
  <c r="N21" i="46"/>
  <c r="O21" i="46" s="1"/>
  <c r="N20" i="46"/>
  <c r="O20" i="46" s="1"/>
  <c r="M19" i="46"/>
  <c r="L19" i="46"/>
  <c r="K19" i="46"/>
  <c r="J19" i="46"/>
  <c r="I19" i="46"/>
  <c r="H19" i="46"/>
  <c r="G19" i="46"/>
  <c r="F19" i="46"/>
  <c r="E19" i="46"/>
  <c r="D19" i="46"/>
  <c r="N18" i="46"/>
  <c r="O18" i="46" s="1"/>
  <c r="N17" i="46"/>
  <c r="O17" i="46"/>
  <c r="N16" i="46"/>
  <c r="O16" i="46" s="1"/>
  <c r="N15" i="46"/>
  <c r="O15" i="46" s="1"/>
  <c r="M14" i="46"/>
  <c r="L14" i="46"/>
  <c r="K14" i="46"/>
  <c r="J14" i="46"/>
  <c r="N14" i="46" s="1"/>
  <c r="O14" i="46" s="1"/>
  <c r="I14" i="46"/>
  <c r="H14" i="46"/>
  <c r="G14" i="46"/>
  <c r="F14" i="46"/>
  <c r="E14" i="46"/>
  <c r="D14" i="46"/>
  <c r="N13" i="46"/>
  <c r="O13" i="46" s="1"/>
  <c r="N12" i="46"/>
  <c r="O12" i="46"/>
  <c r="N11" i="46"/>
  <c r="O11" i="46" s="1"/>
  <c r="N10" i="46"/>
  <c r="O10" i="46" s="1"/>
  <c r="N9" i="46"/>
  <c r="O9" i="46"/>
  <c r="N8" i="46"/>
  <c r="O8" i="46" s="1"/>
  <c r="N7" i="46"/>
  <c r="O7" i="46" s="1"/>
  <c r="N6" i="46"/>
  <c r="O6" i="46"/>
  <c r="M5" i="46"/>
  <c r="M35" i="46" s="1"/>
  <c r="L5" i="46"/>
  <c r="K5" i="46"/>
  <c r="K35" i="46" s="1"/>
  <c r="J5" i="46"/>
  <c r="I5" i="46"/>
  <c r="H5" i="46"/>
  <c r="G5" i="46"/>
  <c r="F5" i="46"/>
  <c r="E5" i="46"/>
  <c r="D5" i="46"/>
  <c r="N34" i="45"/>
  <c r="O34" i="45" s="1"/>
  <c r="N33" i="45"/>
  <c r="O33" i="45" s="1"/>
  <c r="M32" i="45"/>
  <c r="L32" i="45"/>
  <c r="K32" i="45"/>
  <c r="J32" i="45"/>
  <c r="I32" i="45"/>
  <c r="H32" i="45"/>
  <c r="G32" i="45"/>
  <c r="F32" i="45"/>
  <c r="E32" i="45"/>
  <c r="D32" i="45"/>
  <c r="N31" i="45"/>
  <c r="O31" i="45"/>
  <c r="N30" i="45"/>
  <c r="O30" i="45" s="1"/>
  <c r="N29" i="45"/>
  <c r="O29" i="45" s="1"/>
  <c r="M28" i="45"/>
  <c r="L28" i="45"/>
  <c r="K28" i="45"/>
  <c r="J28" i="45"/>
  <c r="I28" i="45"/>
  <c r="H28" i="45"/>
  <c r="G28" i="45"/>
  <c r="F28" i="45"/>
  <c r="E28" i="45"/>
  <c r="D28" i="45"/>
  <c r="N27" i="45"/>
  <c r="O27" i="45" s="1"/>
  <c r="M26" i="45"/>
  <c r="L26" i="45"/>
  <c r="K26" i="45"/>
  <c r="J26" i="45"/>
  <c r="I26" i="45"/>
  <c r="N26" i="45" s="1"/>
  <c r="O26" i="45" s="1"/>
  <c r="H26" i="45"/>
  <c r="G26" i="45"/>
  <c r="F26" i="45"/>
  <c r="E26" i="45"/>
  <c r="D26" i="45"/>
  <c r="N25" i="45"/>
  <c r="O25" i="45" s="1"/>
  <c r="N24" i="45"/>
  <c r="O24" i="45" s="1"/>
  <c r="M23" i="45"/>
  <c r="L23" i="45"/>
  <c r="K23" i="45"/>
  <c r="J23" i="45"/>
  <c r="I23" i="45"/>
  <c r="H23" i="45"/>
  <c r="G23" i="45"/>
  <c r="F23" i="45"/>
  <c r="E23" i="45"/>
  <c r="D23" i="45"/>
  <c r="N22" i="45"/>
  <c r="O22" i="45"/>
  <c r="N21" i="45"/>
  <c r="O21" i="45" s="1"/>
  <c r="N20" i="45"/>
  <c r="O20" i="45" s="1"/>
  <c r="M19" i="45"/>
  <c r="L19" i="45"/>
  <c r="K19" i="45"/>
  <c r="J19" i="45"/>
  <c r="I19" i="45"/>
  <c r="H19" i="45"/>
  <c r="G19" i="45"/>
  <c r="F19" i="45"/>
  <c r="E19" i="45"/>
  <c r="D19" i="45"/>
  <c r="N18" i="45"/>
  <c r="O18" i="45" s="1"/>
  <c r="N17" i="45"/>
  <c r="O17" i="45"/>
  <c r="N16" i="45"/>
  <c r="O16" i="45" s="1"/>
  <c r="N15" i="45"/>
  <c r="O15" i="45" s="1"/>
  <c r="M14" i="45"/>
  <c r="L14" i="45"/>
  <c r="K14" i="45"/>
  <c r="J14" i="45"/>
  <c r="I14" i="45"/>
  <c r="H14" i="45"/>
  <c r="G14" i="45"/>
  <c r="F14" i="45"/>
  <c r="E14" i="45"/>
  <c r="D14" i="45"/>
  <c r="N13" i="45"/>
  <c r="O13" i="45" s="1"/>
  <c r="N12" i="45"/>
  <c r="O12" i="45"/>
  <c r="N11" i="45"/>
  <c r="O11" i="45" s="1"/>
  <c r="N10" i="45"/>
  <c r="O10" i="45" s="1"/>
  <c r="N9" i="45"/>
  <c r="O9" i="45"/>
  <c r="N8" i="45"/>
  <c r="O8" i="45" s="1"/>
  <c r="N7" i="45"/>
  <c r="O7" i="45" s="1"/>
  <c r="N6" i="45"/>
  <c r="O6" i="45"/>
  <c r="M5" i="45"/>
  <c r="M35" i="45" s="1"/>
  <c r="L5" i="45"/>
  <c r="K5" i="45"/>
  <c r="J5" i="45"/>
  <c r="I5" i="45"/>
  <c r="H5" i="45"/>
  <c r="G5" i="45"/>
  <c r="F5" i="45"/>
  <c r="E5" i="45"/>
  <c r="D5" i="45"/>
  <c r="N33" i="44"/>
  <c r="O33" i="44" s="1"/>
  <c r="N32" i="44"/>
  <c r="O32" i="44" s="1"/>
  <c r="M31" i="44"/>
  <c r="L31" i="44"/>
  <c r="K31" i="44"/>
  <c r="J31" i="44"/>
  <c r="I31" i="44"/>
  <c r="H31" i="44"/>
  <c r="G31" i="44"/>
  <c r="F31" i="44"/>
  <c r="E31" i="44"/>
  <c r="D31" i="44"/>
  <c r="N30" i="44"/>
  <c r="O30" i="44" s="1"/>
  <c r="N29" i="44"/>
  <c r="O29" i="44" s="1"/>
  <c r="N28" i="44"/>
  <c r="O28" i="44" s="1"/>
  <c r="M27" i="44"/>
  <c r="L27" i="44"/>
  <c r="K27" i="44"/>
  <c r="J27" i="44"/>
  <c r="I27" i="44"/>
  <c r="H27" i="44"/>
  <c r="G27" i="44"/>
  <c r="F27" i="44"/>
  <c r="E27" i="44"/>
  <c r="D27" i="44"/>
  <c r="N27" i="44" s="1"/>
  <c r="O27" i="44" s="1"/>
  <c r="N26" i="44"/>
  <c r="O26" i="44" s="1"/>
  <c r="M25" i="44"/>
  <c r="L25" i="44"/>
  <c r="K25" i="44"/>
  <c r="J25" i="44"/>
  <c r="N25" i="44" s="1"/>
  <c r="O25" i="44" s="1"/>
  <c r="I25" i="44"/>
  <c r="H25" i="44"/>
  <c r="G25" i="44"/>
  <c r="F25" i="44"/>
  <c r="E25" i="44"/>
  <c r="D25" i="44"/>
  <c r="N24" i="44"/>
  <c r="O24" i="44" s="1"/>
  <c r="N23" i="44"/>
  <c r="O23" i="44"/>
  <c r="M22" i="44"/>
  <c r="L22" i="44"/>
  <c r="K22" i="44"/>
  <c r="J22" i="44"/>
  <c r="I22" i="44"/>
  <c r="H22" i="44"/>
  <c r="G22" i="44"/>
  <c r="F22" i="44"/>
  <c r="E22" i="44"/>
  <c r="D22" i="44"/>
  <c r="N22" i="44" s="1"/>
  <c r="O22" i="44" s="1"/>
  <c r="N21" i="44"/>
  <c r="O21" i="44" s="1"/>
  <c r="N20" i="44"/>
  <c r="O20" i="44" s="1"/>
  <c r="N19" i="44"/>
  <c r="O19" i="44" s="1"/>
  <c r="M18" i="44"/>
  <c r="L18" i="44"/>
  <c r="K18" i="44"/>
  <c r="J18" i="44"/>
  <c r="I18" i="44"/>
  <c r="H18" i="44"/>
  <c r="G18" i="44"/>
  <c r="F18" i="44"/>
  <c r="E18" i="44"/>
  <c r="D18" i="44"/>
  <c r="N17" i="44"/>
  <c r="O17" i="44" s="1"/>
  <c r="N16" i="44"/>
  <c r="O16" i="44"/>
  <c r="N15" i="44"/>
  <c r="O15" i="44" s="1"/>
  <c r="N14" i="44"/>
  <c r="O14" i="44" s="1"/>
  <c r="M13" i="44"/>
  <c r="L13" i="44"/>
  <c r="N13" i="44" s="1"/>
  <c r="O13" i="44" s="1"/>
  <c r="K13" i="44"/>
  <c r="J13" i="44"/>
  <c r="I13" i="44"/>
  <c r="H13" i="44"/>
  <c r="G13" i="44"/>
  <c r="F13" i="44"/>
  <c r="E13" i="44"/>
  <c r="D13" i="44"/>
  <c r="N12" i="44"/>
  <c r="O12" i="44" s="1"/>
  <c r="N11" i="44"/>
  <c r="O11" i="44" s="1"/>
  <c r="N10" i="44"/>
  <c r="O10" i="44" s="1"/>
  <c r="N9" i="44"/>
  <c r="O9" i="44" s="1"/>
  <c r="N8" i="44"/>
  <c r="O8" i="44"/>
  <c r="N7" i="44"/>
  <c r="O7" i="44" s="1"/>
  <c r="N6" i="44"/>
  <c r="O6" i="44" s="1"/>
  <c r="M5" i="44"/>
  <c r="L5" i="44"/>
  <c r="K5" i="44"/>
  <c r="K34" i="44" s="1"/>
  <c r="J5" i="44"/>
  <c r="I5" i="44"/>
  <c r="H5" i="44"/>
  <c r="G5" i="44"/>
  <c r="F5" i="44"/>
  <c r="E5" i="44"/>
  <c r="D5" i="44"/>
  <c r="N35" i="43"/>
  <c r="O35" i="43" s="1"/>
  <c r="N34" i="43"/>
  <c r="O34" i="43" s="1"/>
  <c r="N33" i="43"/>
  <c r="O33" i="43"/>
  <c r="M32" i="43"/>
  <c r="L32" i="43"/>
  <c r="K32" i="43"/>
  <c r="J32" i="43"/>
  <c r="I32" i="43"/>
  <c r="H32" i="43"/>
  <c r="G32" i="43"/>
  <c r="F32" i="43"/>
  <c r="E32" i="43"/>
  <c r="D32" i="43"/>
  <c r="N31" i="43"/>
  <c r="O31" i="43" s="1"/>
  <c r="N30" i="43"/>
  <c r="O30" i="43" s="1"/>
  <c r="N29" i="43"/>
  <c r="O29" i="43" s="1"/>
  <c r="M28" i="43"/>
  <c r="L28" i="43"/>
  <c r="K28" i="43"/>
  <c r="J28" i="43"/>
  <c r="I28" i="43"/>
  <c r="H28" i="43"/>
  <c r="G28" i="43"/>
  <c r="F28" i="43"/>
  <c r="E28" i="43"/>
  <c r="D28" i="43"/>
  <c r="N27" i="43"/>
  <c r="O27" i="43" s="1"/>
  <c r="M26" i="43"/>
  <c r="L26" i="43"/>
  <c r="K26" i="43"/>
  <c r="J26" i="43"/>
  <c r="I26" i="43"/>
  <c r="H26" i="43"/>
  <c r="G26" i="43"/>
  <c r="F26" i="43"/>
  <c r="E26" i="43"/>
  <c r="D26" i="43"/>
  <c r="N25" i="43"/>
  <c r="O25" i="43" s="1"/>
  <c r="N24" i="43"/>
  <c r="O24" i="43" s="1"/>
  <c r="M23" i="43"/>
  <c r="L23" i="43"/>
  <c r="K23" i="43"/>
  <c r="J23" i="43"/>
  <c r="I23" i="43"/>
  <c r="H23" i="43"/>
  <c r="G23" i="43"/>
  <c r="F23" i="43"/>
  <c r="E23" i="43"/>
  <c r="D23" i="43"/>
  <c r="N22" i="43"/>
  <c r="O22" i="43" s="1"/>
  <c r="N21" i="43"/>
  <c r="O21" i="43" s="1"/>
  <c r="N20" i="43"/>
  <c r="O20" i="43" s="1"/>
  <c r="M19" i="43"/>
  <c r="L19" i="43"/>
  <c r="K19" i="43"/>
  <c r="J19" i="43"/>
  <c r="I19" i="43"/>
  <c r="H19" i="43"/>
  <c r="G19" i="43"/>
  <c r="F19" i="43"/>
  <c r="E19" i="43"/>
  <c r="D19" i="43"/>
  <c r="N19" i="43" s="1"/>
  <c r="O19" i="43" s="1"/>
  <c r="N18" i="43"/>
  <c r="O18" i="43" s="1"/>
  <c r="N17" i="43"/>
  <c r="O17" i="43"/>
  <c r="N16" i="43"/>
  <c r="O16" i="43" s="1"/>
  <c r="N15" i="43"/>
  <c r="O15" i="43" s="1"/>
  <c r="M14" i="43"/>
  <c r="L14" i="43"/>
  <c r="K14" i="43"/>
  <c r="J14" i="43"/>
  <c r="I14" i="43"/>
  <c r="H14" i="43"/>
  <c r="G14" i="43"/>
  <c r="F14" i="43"/>
  <c r="E14" i="43"/>
  <c r="D14" i="43"/>
  <c r="D36" i="43" s="1"/>
  <c r="N13" i="43"/>
  <c r="O13" i="43" s="1"/>
  <c r="N12" i="43"/>
  <c r="O12" i="43"/>
  <c r="N11" i="43"/>
  <c r="O11" i="43" s="1"/>
  <c r="N10" i="43"/>
  <c r="O10" i="43" s="1"/>
  <c r="N9" i="43"/>
  <c r="O9" i="43"/>
  <c r="N8" i="43"/>
  <c r="O8" i="43" s="1"/>
  <c r="N7" i="43"/>
  <c r="O7" i="43" s="1"/>
  <c r="N6" i="43"/>
  <c r="O6" i="43" s="1"/>
  <c r="M5" i="43"/>
  <c r="L5" i="43"/>
  <c r="K5" i="43"/>
  <c r="J5" i="43"/>
  <c r="I5" i="43"/>
  <c r="H5" i="43"/>
  <c r="G5" i="43"/>
  <c r="F5" i="43"/>
  <c r="E5" i="43"/>
  <c r="E36" i="43" s="1"/>
  <c r="D5" i="43"/>
  <c r="N30" i="42"/>
  <c r="O30" i="42" s="1"/>
  <c r="N29" i="42"/>
  <c r="O29" i="42"/>
  <c r="M28" i="42"/>
  <c r="L28" i="42"/>
  <c r="K28" i="42"/>
  <c r="J28" i="42"/>
  <c r="I28" i="42"/>
  <c r="N28" i="42" s="1"/>
  <c r="O28" i="42" s="1"/>
  <c r="H28" i="42"/>
  <c r="G28" i="42"/>
  <c r="F28" i="42"/>
  <c r="E28" i="42"/>
  <c r="D28" i="42"/>
  <c r="N27" i="42"/>
  <c r="O27" i="42"/>
  <c r="N26" i="42"/>
  <c r="O26" i="42" s="1"/>
  <c r="M25" i="42"/>
  <c r="L25" i="42"/>
  <c r="K25" i="42"/>
  <c r="J25" i="42"/>
  <c r="I25" i="42"/>
  <c r="H25" i="42"/>
  <c r="G25" i="42"/>
  <c r="F25" i="42"/>
  <c r="E25" i="42"/>
  <c r="D25" i="42"/>
  <c r="N24" i="42"/>
  <c r="O24" i="42" s="1"/>
  <c r="N23" i="42"/>
  <c r="O23" i="42" s="1"/>
  <c r="M22" i="42"/>
  <c r="L22" i="42"/>
  <c r="K22" i="42"/>
  <c r="J22" i="42"/>
  <c r="I22" i="42"/>
  <c r="H22" i="42"/>
  <c r="G22" i="42"/>
  <c r="F22" i="42"/>
  <c r="E22" i="42"/>
  <c r="D22" i="42"/>
  <c r="N22" i="42" s="1"/>
  <c r="O22" i="42" s="1"/>
  <c r="N21" i="42"/>
  <c r="O21" i="42" s="1"/>
  <c r="N20" i="42"/>
  <c r="O20" i="42"/>
  <c r="N19" i="42"/>
  <c r="O19" i="42" s="1"/>
  <c r="M18" i="42"/>
  <c r="L18" i="42"/>
  <c r="K18" i="42"/>
  <c r="J18" i="42"/>
  <c r="I18" i="42"/>
  <c r="H18" i="42"/>
  <c r="G18" i="42"/>
  <c r="F18" i="42"/>
  <c r="E18" i="42"/>
  <c r="D18" i="42"/>
  <c r="N17" i="42"/>
  <c r="O17" i="42" s="1"/>
  <c r="N16" i="42"/>
  <c r="O16" i="42" s="1"/>
  <c r="N15" i="42"/>
  <c r="O15" i="42" s="1"/>
  <c r="M14" i="42"/>
  <c r="L14" i="42"/>
  <c r="K14" i="42"/>
  <c r="J14" i="42"/>
  <c r="I14" i="42"/>
  <c r="H14" i="42"/>
  <c r="G14" i="42"/>
  <c r="F14" i="42"/>
  <c r="E14" i="42"/>
  <c r="D14" i="42"/>
  <c r="N13" i="42"/>
  <c r="O13" i="42"/>
  <c r="N12" i="42"/>
  <c r="O12" i="42" s="1"/>
  <c r="N11" i="42"/>
  <c r="O11" i="42" s="1"/>
  <c r="N10" i="42"/>
  <c r="O10" i="42"/>
  <c r="N9" i="42"/>
  <c r="O9" i="42" s="1"/>
  <c r="N8" i="42"/>
  <c r="O8" i="42" s="1"/>
  <c r="N7" i="42"/>
  <c r="O7" i="42" s="1"/>
  <c r="N6" i="42"/>
  <c r="O6" i="42" s="1"/>
  <c r="M5" i="42"/>
  <c r="L5" i="42"/>
  <c r="K5" i="42"/>
  <c r="J5" i="42"/>
  <c r="I5" i="42"/>
  <c r="I31" i="42" s="1"/>
  <c r="H5" i="42"/>
  <c r="G5" i="42"/>
  <c r="G31" i="42" s="1"/>
  <c r="F5" i="42"/>
  <c r="E5" i="42"/>
  <c r="E31" i="42" s="1"/>
  <c r="D5" i="42"/>
  <c r="D31" i="42" s="1"/>
  <c r="G32" i="41"/>
  <c r="N31" i="41"/>
  <c r="O31" i="41" s="1"/>
  <c r="N30" i="41"/>
  <c r="O30" i="41" s="1"/>
  <c r="M29" i="41"/>
  <c r="L29" i="41"/>
  <c r="K29" i="41"/>
  <c r="J29" i="41"/>
  <c r="I29" i="41"/>
  <c r="H29" i="41"/>
  <c r="G29" i="41"/>
  <c r="F29" i="41"/>
  <c r="E29" i="41"/>
  <c r="D29" i="41"/>
  <c r="N29" i="41" s="1"/>
  <c r="O29" i="41" s="1"/>
  <c r="N28" i="41"/>
  <c r="O28" i="41" s="1"/>
  <c r="N27" i="41"/>
  <c r="O27" i="41" s="1"/>
  <c r="M26" i="41"/>
  <c r="L26" i="41"/>
  <c r="K26" i="41"/>
  <c r="J26" i="41"/>
  <c r="I26" i="41"/>
  <c r="N26" i="41" s="1"/>
  <c r="O26" i="41" s="1"/>
  <c r="H26" i="41"/>
  <c r="G26" i="41"/>
  <c r="F26" i="41"/>
  <c r="E26" i="41"/>
  <c r="D26" i="41"/>
  <c r="N25" i="41"/>
  <c r="O25" i="41" s="1"/>
  <c r="N24" i="41"/>
  <c r="O24" i="41" s="1"/>
  <c r="M23" i="41"/>
  <c r="L23" i="41"/>
  <c r="K23" i="41"/>
  <c r="J23" i="41"/>
  <c r="I23" i="41"/>
  <c r="H23" i="41"/>
  <c r="G23" i="41"/>
  <c r="F23" i="41"/>
  <c r="E23" i="41"/>
  <c r="D23" i="41"/>
  <c r="N22" i="41"/>
  <c r="O22" i="41"/>
  <c r="N21" i="41"/>
  <c r="O21" i="41" s="1"/>
  <c r="N20" i="41"/>
  <c r="O20" i="41" s="1"/>
  <c r="N19" i="41"/>
  <c r="O19" i="41"/>
  <c r="M18" i="41"/>
  <c r="L18" i="41"/>
  <c r="K18" i="41"/>
  <c r="J18" i="41"/>
  <c r="I18" i="41"/>
  <c r="H18" i="41"/>
  <c r="G18" i="41"/>
  <c r="F18" i="41"/>
  <c r="E18" i="41"/>
  <c r="D18" i="41"/>
  <c r="N17" i="41"/>
  <c r="O17" i="41"/>
  <c r="N16" i="41"/>
  <c r="O16" i="41" s="1"/>
  <c r="N15" i="41"/>
  <c r="O15" i="41" s="1"/>
  <c r="M14" i="41"/>
  <c r="L14" i="41"/>
  <c r="N14" i="41" s="1"/>
  <c r="O14" i="41" s="1"/>
  <c r="K14" i="41"/>
  <c r="J14" i="41"/>
  <c r="I14" i="41"/>
  <c r="H14" i="41"/>
  <c r="G14" i="41"/>
  <c r="F14" i="41"/>
  <c r="E14" i="41"/>
  <c r="D14" i="41"/>
  <c r="N13" i="41"/>
  <c r="O13" i="41" s="1"/>
  <c r="N12" i="41"/>
  <c r="O12" i="41" s="1"/>
  <c r="N11" i="41"/>
  <c r="O11" i="41" s="1"/>
  <c r="N10" i="41"/>
  <c r="O10" i="41" s="1"/>
  <c r="N9" i="41"/>
  <c r="O9" i="41"/>
  <c r="N8" i="41"/>
  <c r="O8" i="41" s="1"/>
  <c r="N7" i="41"/>
  <c r="O7" i="41" s="1"/>
  <c r="N6" i="41"/>
  <c r="O6" i="41"/>
  <c r="M5" i="41"/>
  <c r="M32" i="41" s="1"/>
  <c r="L5" i="41"/>
  <c r="K5" i="41"/>
  <c r="J5" i="41"/>
  <c r="I5" i="41"/>
  <c r="H5" i="41"/>
  <c r="G5" i="41"/>
  <c r="F5" i="41"/>
  <c r="E5" i="41"/>
  <c r="D5" i="41"/>
  <c r="N32" i="40"/>
  <c r="O32" i="40" s="1"/>
  <c r="M31" i="40"/>
  <c r="L31" i="40"/>
  <c r="K31" i="40"/>
  <c r="J31" i="40"/>
  <c r="I31" i="40"/>
  <c r="H31" i="40"/>
  <c r="G31" i="40"/>
  <c r="F31" i="40"/>
  <c r="E31" i="40"/>
  <c r="D31" i="40"/>
  <c r="N30" i="40"/>
  <c r="O30" i="40" s="1"/>
  <c r="N29" i="40"/>
  <c r="O29" i="40" s="1"/>
  <c r="N28" i="40"/>
  <c r="O28" i="40" s="1"/>
  <c r="N27" i="40"/>
  <c r="O27" i="40" s="1"/>
  <c r="M26" i="40"/>
  <c r="L26" i="40"/>
  <c r="K26" i="40"/>
  <c r="J26" i="40"/>
  <c r="I26" i="40"/>
  <c r="H26" i="40"/>
  <c r="G26" i="40"/>
  <c r="F26" i="40"/>
  <c r="E26" i="40"/>
  <c r="D26" i="40"/>
  <c r="N25" i="40"/>
  <c r="O25" i="40" s="1"/>
  <c r="M24" i="40"/>
  <c r="M33" i="40" s="1"/>
  <c r="L24" i="40"/>
  <c r="K24" i="40"/>
  <c r="J24" i="40"/>
  <c r="I24" i="40"/>
  <c r="H24" i="40"/>
  <c r="G24" i="40"/>
  <c r="F24" i="40"/>
  <c r="E24" i="40"/>
  <c r="D24" i="40"/>
  <c r="N23" i="40"/>
  <c r="O23" i="40" s="1"/>
  <c r="N22" i="40"/>
  <c r="O22" i="40" s="1"/>
  <c r="N21" i="40"/>
  <c r="O21" i="40"/>
  <c r="N20" i="40"/>
  <c r="O20" i="40" s="1"/>
  <c r="N19" i="40"/>
  <c r="O19" i="40" s="1"/>
  <c r="M18" i="40"/>
  <c r="L18" i="40"/>
  <c r="K18" i="40"/>
  <c r="K33" i="40" s="1"/>
  <c r="J18" i="40"/>
  <c r="J33" i="40" s="1"/>
  <c r="I18" i="40"/>
  <c r="H18" i="40"/>
  <c r="G18" i="40"/>
  <c r="F18" i="40"/>
  <c r="E18" i="40"/>
  <c r="D18" i="40"/>
  <c r="N17" i="40"/>
  <c r="O17" i="40" s="1"/>
  <c r="N16" i="40"/>
  <c r="O16" i="40" s="1"/>
  <c r="N15" i="40"/>
  <c r="O15" i="40" s="1"/>
  <c r="N14" i="40"/>
  <c r="O14" i="40" s="1"/>
  <c r="N13" i="40"/>
  <c r="O13" i="40"/>
  <c r="M12" i="40"/>
  <c r="L12" i="40"/>
  <c r="K12" i="40"/>
  <c r="J12" i="40"/>
  <c r="I12" i="40"/>
  <c r="H12" i="40"/>
  <c r="G12" i="40"/>
  <c r="F12" i="40"/>
  <c r="E12" i="40"/>
  <c r="E33" i="40" s="1"/>
  <c r="D12" i="40"/>
  <c r="D33" i="40" s="1"/>
  <c r="N11" i="40"/>
  <c r="O11" i="40" s="1"/>
  <c r="N10" i="40"/>
  <c r="O10" i="40" s="1"/>
  <c r="N9" i="40"/>
  <c r="O9" i="40" s="1"/>
  <c r="N8" i="40"/>
  <c r="O8" i="40" s="1"/>
  <c r="N7" i="40"/>
  <c r="O7" i="40" s="1"/>
  <c r="N6" i="40"/>
  <c r="O6" i="40"/>
  <c r="M5" i="40"/>
  <c r="L5" i="40"/>
  <c r="K5" i="40"/>
  <c r="J5" i="40"/>
  <c r="I5" i="40"/>
  <c r="H5" i="40"/>
  <c r="G5" i="40"/>
  <c r="G33" i="40"/>
  <c r="F5" i="40"/>
  <c r="E5" i="40"/>
  <c r="D5" i="40"/>
  <c r="N31" i="39"/>
  <c r="O31" i="39" s="1"/>
  <c r="N30" i="39"/>
  <c r="O30" i="39" s="1"/>
  <c r="M29" i="39"/>
  <c r="L29" i="39"/>
  <c r="K29" i="39"/>
  <c r="J29" i="39"/>
  <c r="I29" i="39"/>
  <c r="H29" i="39"/>
  <c r="G29" i="39"/>
  <c r="F29" i="39"/>
  <c r="E29" i="39"/>
  <c r="D29" i="39"/>
  <c r="N28" i="39"/>
  <c r="O28" i="39" s="1"/>
  <c r="N27" i="39"/>
  <c r="O27" i="39"/>
  <c r="N26" i="39"/>
  <c r="O26" i="39" s="1"/>
  <c r="M25" i="39"/>
  <c r="L25" i="39"/>
  <c r="K25" i="39"/>
  <c r="J25" i="39"/>
  <c r="I25" i="39"/>
  <c r="H25" i="39"/>
  <c r="G25" i="39"/>
  <c r="F25" i="39"/>
  <c r="E25" i="39"/>
  <c r="D25" i="39"/>
  <c r="N24" i="39"/>
  <c r="O24" i="39" s="1"/>
  <c r="N23" i="39"/>
  <c r="O23" i="39" s="1"/>
  <c r="M22" i="39"/>
  <c r="L22" i="39"/>
  <c r="K22" i="39"/>
  <c r="J22" i="39"/>
  <c r="I22" i="39"/>
  <c r="H22" i="39"/>
  <c r="G22" i="39"/>
  <c r="F22" i="39"/>
  <c r="E22" i="39"/>
  <c r="D22" i="39"/>
  <c r="N21" i="39"/>
  <c r="O21" i="39" s="1"/>
  <c r="N20" i="39"/>
  <c r="O20" i="39" s="1"/>
  <c r="N19" i="39"/>
  <c r="O19" i="39" s="1"/>
  <c r="M18" i="39"/>
  <c r="L18" i="39"/>
  <c r="K18" i="39"/>
  <c r="J18" i="39"/>
  <c r="I18" i="39"/>
  <c r="H18" i="39"/>
  <c r="G18" i="39"/>
  <c r="F18" i="39"/>
  <c r="E18" i="39"/>
  <c r="D18" i="39"/>
  <c r="N17" i="39"/>
  <c r="O17" i="39" s="1"/>
  <c r="N16" i="39"/>
  <c r="O16" i="39"/>
  <c r="N15" i="39"/>
  <c r="O15" i="39" s="1"/>
  <c r="M14" i="39"/>
  <c r="L14" i="39"/>
  <c r="K14" i="39"/>
  <c r="J14" i="39"/>
  <c r="I14" i="39"/>
  <c r="H14" i="39"/>
  <c r="G14" i="39"/>
  <c r="F14" i="39"/>
  <c r="E14" i="39"/>
  <c r="D14" i="39"/>
  <c r="N13" i="39"/>
  <c r="O13" i="39"/>
  <c r="N12" i="39"/>
  <c r="O12" i="39" s="1"/>
  <c r="N11" i="39"/>
  <c r="O11" i="39"/>
  <c r="N10" i="39"/>
  <c r="O10" i="39" s="1"/>
  <c r="N9" i="39"/>
  <c r="O9" i="39" s="1"/>
  <c r="N8" i="39"/>
  <c r="O8" i="39"/>
  <c r="N7" i="39"/>
  <c r="O7" i="39"/>
  <c r="N6" i="39"/>
  <c r="O6" i="39" s="1"/>
  <c r="M5" i="39"/>
  <c r="L5" i="39"/>
  <c r="K5" i="39"/>
  <c r="K32" i="39" s="1"/>
  <c r="J5" i="39"/>
  <c r="I5" i="39"/>
  <c r="I32" i="39" s="1"/>
  <c r="H5" i="39"/>
  <c r="G5" i="39"/>
  <c r="F5" i="39"/>
  <c r="E5" i="39"/>
  <c r="D5" i="39"/>
  <c r="D5" i="37"/>
  <c r="D28" i="37" s="1"/>
  <c r="E5" i="37"/>
  <c r="F5" i="37"/>
  <c r="F28" i="37" s="1"/>
  <c r="G5" i="37"/>
  <c r="H5" i="37"/>
  <c r="H28" i="37" s="1"/>
  <c r="I5" i="37"/>
  <c r="J5" i="37"/>
  <c r="J28" i="37" s="1"/>
  <c r="K5" i="37"/>
  <c r="K28" i="37" s="1"/>
  <c r="L5" i="37"/>
  <c r="M5" i="37"/>
  <c r="N6" i="37"/>
  <c r="O6" i="37" s="1"/>
  <c r="N7" i="37"/>
  <c r="O7" i="37" s="1"/>
  <c r="N8" i="37"/>
  <c r="O8" i="37" s="1"/>
  <c r="N9" i="37"/>
  <c r="O9" i="37" s="1"/>
  <c r="N10" i="37"/>
  <c r="O10" i="37" s="1"/>
  <c r="N11" i="37"/>
  <c r="O11" i="37" s="1"/>
  <c r="D12" i="37"/>
  <c r="E12" i="37"/>
  <c r="F12" i="37"/>
  <c r="G12" i="37"/>
  <c r="H12" i="37"/>
  <c r="I12" i="37"/>
  <c r="J12" i="37"/>
  <c r="K12" i="37"/>
  <c r="L12" i="37"/>
  <c r="M12" i="37"/>
  <c r="N13" i="37"/>
  <c r="O13" i="37" s="1"/>
  <c r="N14" i="37"/>
  <c r="O14" i="37" s="1"/>
  <c r="N15" i="37"/>
  <c r="O15" i="37" s="1"/>
  <c r="N16" i="37"/>
  <c r="O16" i="37" s="1"/>
  <c r="D17" i="37"/>
  <c r="E17" i="37"/>
  <c r="F17" i="37"/>
  <c r="G17" i="37"/>
  <c r="H17" i="37"/>
  <c r="I17" i="37"/>
  <c r="J17" i="37"/>
  <c r="K17" i="37"/>
  <c r="L17" i="37"/>
  <c r="M17" i="37"/>
  <c r="N17" i="37" s="1"/>
  <c r="O17" i="37" s="1"/>
  <c r="N18" i="37"/>
  <c r="O18" i="37" s="1"/>
  <c r="N19" i="37"/>
  <c r="O19" i="37" s="1"/>
  <c r="N20" i="37"/>
  <c r="O20" i="37" s="1"/>
  <c r="D21" i="37"/>
  <c r="E21" i="37"/>
  <c r="F21" i="37"/>
  <c r="G21" i="37"/>
  <c r="H21" i="37"/>
  <c r="I21" i="37"/>
  <c r="J21" i="37"/>
  <c r="K21" i="37"/>
  <c r="L21" i="37"/>
  <c r="M21" i="37"/>
  <c r="N22" i="37"/>
  <c r="O22" i="37" s="1"/>
  <c r="D23" i="37"/>
  <c r="E23" i="37"/>
  <c r="F23" i="37"/>
  <c r="G23" i="37"/>
  <c r="H23" i="37"/>
  <c r="I23" i="37"/>
  <c r="J23" i="37"/>
  <c r="K23" i="37"/>
  <c r="L23" i="37"/>
  <c r="M23" i="37"/>
  <c r="N24" i="37"/>
  <c r="O24" i="37" s="1"/>
  <c r="N25" i="37"/>
  <c r="O25" i="37" s="1"/>
  <c r="D26" i="37"/>
  <c r="E26" i="37"/>
  <c r="F26" i="37"/>
  <c r="G26" i="37"/>
  <c r="H26" i="37"/>
  <c r="I26" i="37"/>
  <c r="J26" i="37"/>
  <c r="K26" i="37"/>
  <c r="L26" i="37"/>
  <c r="M26" i="37"/>
  <c r="N27" i="37"/>
  <c r="O27" i="37" s="1"/>
  <c r="D5" i="33"/>
  <c r="E5" i="33"/>
  <c r="F5" i="33"/>
  <c r="G5" i="33"/>
  <c r="G29" i="33" s="1"/>
  <c r="H5" i="33"/>
  <c r="I5" i="33"/>
  <c r="I29" i="33" s="1"/>
  <c r="J5" i="33"/>
  <c r="J29" i="33" s="1"/>
  <c r="K5" i="33"/>
  <c r="L5" i="33"/>
  <c r="M5" i="33"/>
  <c r="N6" i="33"/>
  <c r="O6" i="33" s="1"/>
  <c r="N7" i="33"/>
  <c r="O7" i="33" s="1"/>
  <c r="N8" i="33"/>
  <c r="O8" i="33" s="1"/>
  <c r="N9" i="33"/>
  <c r="O9" i="33" s="1"/>
  <c r="N10" i="33"/>
  <c r="O10" i="33" s="1"/>
  <c r="D11" i="33"/>
  <c r="E11" i="33"/>
  <c r="F11" i="33"/>
  <c r="G11" i="33"/>
  <c r="H11" i="33"/>
  <c r="I11" i="33"/>
  <c r="J11" i="33"/>
  <c r="K11" i="33"/>
  <c r="L11" i="33"/>
  <c r="M11" i="33"/>
  <c r="N12" i="33"/>
  <c r="O12" i="33" s="1"/>
  <c r="N13" i="33"/>
  <c r="O13" i="33" s="1"/>
  <c r="N14" i="33"/>
  <c r="O14" i="33" s="1"/>
  <c r="N15" i="33"/>
  <c r="O15" i="33" s="1"/>
  <c r="D16" i="33"/>
  <c r="E16" i="33"/>
  <c r="F16" i="33"/>
  <c r="G16" i="33"/>
  <c r="H16" i="33"/>
  <c r="I16" i="33"/>
  <c r="J16" i="33"/>
  <c r="K16" i="33"/>
  <c r="L16" i="33"/>
  <c r="M16" i="33"/>
  <c r="N17" i="33"/>
  <c r="O17" i="33" s="1"/>
  <c r="N18" i="33"/>
  <c r="O18" i="33" s="1"/>
  <c r="N19" i="33"/>
  <c r="O19" i="33" s="1"/>
  <c r="N20" i="33"/>
  <c r="O20" i="33" s="1"/>
  <c r="N21" i="33"/>
  <c r="O21" i="33"/>
  <c r="D22" i="33"/>
  <c r="N22" i="33" s="1"/>
  <c r="O22" i="33" s="1"/>
  <c r="E22" i="33"/>
  <c r="F22" i="33"/>
  <c r="G22" i="33"/>
  <c r="H22" i="33"/>
  <c r="I22" i="33"/>
  <c r="J22" i="33"/>
  <c r="K22" i="33"/>
  <c r="L22" i="33"/>
  <c r="M22" i="33"/>
  <c r="N23" i="33"/>
  <c r="O23" i="33" s="1"/>
  <c r="D24" i="33"/>
  <c r="E24" i="33"/>
  <c r="F24" i="33"/>
  <c r="G24" i="33"/>
  <c r="H24" i="33"/>
  <c r="I24" i="33"/>
  <c r="J24" i="33"/>
  <c r="K24" i="33"/>
  <c r="L24" i="33"/>
  <c r="M24" i="33"/>
  <c r="N25" i="33"/>
  <c r="O25" i="33" s="1"/>
  <c r="N26" i="33"/>
  <c r="O26" i="33" s="1"/>
  <c r="D27" i="33"/>
  <c r="E27" i="33"/>
  <c r="F27" i="33"/>
  <c r="G27" i="33"/>
  <c r="H27" i="33"/>
  <c r="I27" i="33"/>
  <c r="J27" i="33"/>
  <c r="K27" i="33"/>
  <c r="L27" i="33"/>
  <c r="M27" i="33"/>
  <c r="N28" i="33"/>
  <c r="O28" i="33" s="1"/>
  <c r="D5" i="34"/>
  <c r="D31" i="34" s="1"/>
  <c r="E5" i="34"/>
  <c r="F5" i="34"/>
  <c r="F31" i="34" s="1"/>
  <c r="G5" i="34"/>
  <c r="H5" i="34"/>
  <c r="I5" i="34"/>
  <c r="J5" i="34"/>
  <c r="K5" i="34"/>
  <c r="L5" i="34"/>
  <c r="M5" i="34"/>
  <c r="N6" i="34"/>
  <c r="O6" i="34" s="1"/>
  <c r="N7" i="34"/>
  <c r="O7" i="34" s="1"/>
  <c r="N8" i="34"/>
  <c r="O8" i="34" s="1"/>
  <c r="N9" i="34"/>
  <c r="O9" i="34" s="1"/>
  <c r="N10" i="34"/>
  <c r="O10" i="34" s="1"/>
  <c r="N11" i="34"/>
  <c r="O11" i="34" s="1"/>
  <c r="N12" i="34"/>
  <c r="O12" i="34" s="1"/>
  <c r="D13" i="34"/>
  <c r="E13" i="34"/>
  <c r="F13" i="34"/>
  <c r="G13" i="34"/>
  <c r="H13" i="34"/>
  <c r="I13" i="34"/>
  <c r="J13" i="34"/>
  <c r="J31" i="34" s="1"/>
  <c r="K13" i="34"/>
  <c r="L13" i="34"/>
  <c r="M13" i="34"/>
  <c r="N14" i="34"/>
  <c r="O14" i="34" s="1"/>
  <c r="N15" i="34"/>
  <c r="O15" i="34" s="1"/>
  <c r="N16" i="34"/>
  <c r="O16" i="34"/>
  <c r="N17" i="34"/>
  <c r="O17" i="34" s="1"/>
  <c r="D18" i="34"/>
  <c r="E18" i="34"/>
  <c r="F18" i="34"/>
  <c r="G18" i="34"/>
  <c r="H18" i="34"/>
  <c r="I18" i="34"/>
  <c r="I31" i="34" s="1"/>
  <c r="J18" i="34"/>
  <c r="K18" i="34"/>
  <c r="L18" i="34"/>
  <c r="L31" i="34" s="1"/>
  <c r="M18" i="34"/>
  <c r="N18" i="34" s="1"/>
  <c r="O18" i="34" s="1"/>
  <c r="N19" i="34"/>
  <c r="O19" i="34" s="1"/>
  <c r="N20" i="34"/>
  <c r="O20" i="34" s="1"/>
  <c r="N21" i="34"/>
  <c r="O21" i="34" s="1"/>
  <c r="N22" i="34"/>
  <c r="O22" i="34" s="1"/>
  <c r="N23" i="34"/>
  <c r="O23" i="34" s="1"/>
  <c r="D24" i="34"/>
  <c r="E24" i="34"/>
  <c r="F24" i="34"/>
  <c r="G24" i="34"/>
  <c r="H24" i="34"/>
  <c r="I24" i="34"/>
  <c r="J24" i="34"/>
  <c r="K24" i="34"/>
  <c r="L24" i="34"/>
  <c r="M24" i="34"/>
  <c r="N25" i="34"/>
  <c r="O25" i="34" s="1"/>
  <c r="D26" i="34"/>
  <c r="E26" i="34"/>
  <c r="F26" i="34"/>
  <c r="G26" i="34"/>
  <c r="H26" i="34"/>
  <c r="I26" i="34"/>
  <c r="J26" i="34"/>
  <c r="K26" i="34"/>
  <c r="L26" i="34"/>
  <c r="M26" i="34"/>
  <c r="N27" i="34"/>
  <c r="O27" i="34" s="1"/>
  <c r="N28" i="34"/>
  <c r="O28" i="34"/>
  <c r="D29" i="34"/>
  <c r="E29" i="34"/>
  <c r="F29" i="34"/>
  <c r="G29" i="34"/>
  <c r="H29" i="34"/>
  <c r="I29" i="34"/>
  <c r="J29" i="34"/>
  <c r="K29" i="34"/>
  <c r="N29" i="34" s="1"/>
  <c r="O29" i="34" s="1"/>
  <c r="L29" i="34"/>
  <c r="M29" i="34"/>
  <c r="N30" i="34"/>
  <c r="O30" i="34" s="1"/>
  <c r="D5" i="35"/>
  <c r="E5" i="35"/>
  <c r="F5" i="35"/>
  <c r="G5" i="35"/>
  <c r="H5" i="35"/>
  <c r="I5" i="35"/>
  <c r="J5" i="35"/>
  <c r="J31" i="35" s="1"/>
  <c r="K5" i="35"/>
  <c r="L5" i="35"/>
  <c r="M5" i="35"/>
  <c r="M31" i="35" s="1"/>
  <c r="N6" i="35"/>
  <c r="O6" i="35" s="1"/>
  <c r="N7" i="35"/>
  <c r="O7" i="35" s="1"/>
  <c r="N8" i="35"/>
  <c r="O8" i="35" s="1"/>
  <c r="N9" i="35"/>
  <c r="O9" i="35"/>
  <c r="N10" i="35"/>
  <c r="O10" i="35" s="1"/>
  <c r="N11" i="35"/>
  <c r="O11" i="35" s="1"/>
  <c r="N12" i="35"/>
  <c r="O12" i="35" s="1"/>
  <c r="D13" i="35"/>
  <c r="E13" i="35"/>
  <c r="F13" i="35"/>
  <c r="G13" i="35"/>
  <c r="H13" i="35"/>
  <c r="I13" i="35"/>
  <c r="J13" i="35"/>
  <c r="K13" i="35"/>
  <c r="L13" i="35"/>
  <c r="M13" i="35"/>
  <c r="N14" i="35"/>
  <c r="O14" i="35" s="1"/>
  <c r="N15" i="35"/>
  <c r="O15" i="35" s="1"/>
  <c r="N16" i="35"/>
  <c r="O16" i="35" s="1"/>
  <c r="N17" i="35"/>
  <c r="O17" i="35"/>
  <c r="D18" i="35"/>
  <c r="N18" i="35" s="1"/>
  <c r="O18" i="35" s="1"/>
  <c r="E18" i="35"/>
  <c r="F18" i="35"/>
  <c r="G18" i="35"/>
  <c r="H18" i="35"/>
  <c r="I18" i="35"/>
  <c r="J18" i="35"/>
  <c r="K18" i="35"/>
  <c r="L18" i="35"/>
  <c r="M18" i="35"/>
  <c r="N19" i="35"/>
  <c r="O19" i="35" s="1"/>
  <c r="N20" i="35"/>
  <c r="O20" i="35" s="1"/>
  <c r="N21" i="35"/>
  <c r="O21" i="35" s="1"/>
  <c r="N22" i="35"/>
  <c r="O22" i="35" s="1"/>
  <c r="D23" i="35"/>
  <c r="E23" i="35"/>
  <c r="F23" i="35"/>
  <c r="G23" i="35"/>
  <c r="H23" i="35"/>
  <c r="H31" i="35" s="1"/>
  <c r="I23" i="35"/>
  <c r="J23" i="35"/>
  <c r="K23" i="35"/>
  <c r="L23" i="35"/>
  <c r="L31" i="35" s="1"/>
  <c r="M23" i="35"/>
  <c r="N24" i="35"/>
  <c r="O24" i="35" s="1"/>
  <c r="N25" i="35"/>
  <c r="O25" i="35" s="1"/>
  <c r="D26" i="35"/>
  <c r="E26" i="35"/>
  <c r="F26" i="35"/>
  <c r="G26" i="35"/>
  <c r="H26" i="35"/>
  <c r="I26" i="35"/>
  <c r="J26" i="35"/>
  <c r="K26" i="35"/>
  <c r="L26" i="35"/>
  <c r="M26" i="35"/>
  <c r="N27" i="35"/>
  <c r="O27" i="35" s="1"/>
  <c r="N28" i="35"/>
  <c r="O28" i="35"/>
  <c r="D29" i="35"/>
  <c r="N29" i="35" s="1"/>
  <c r="O29" i="35" s="1"/>
  <c r="E29" i="35"/>
  <c r="F29" i="35"/>
  <c r="G29" i="35"/>
  <c r="H29" i="35"/>
  <c r="I29" i="35"/>
  <c r="J29" i="35"/>
  <c r="K29" i="35"/>
  <c r="L29" i="35"/>
  <c r="M29" i="35"/>
  <c r="N30" i="35"/>
  <c r="O30" i="35" s="1"/>
  <c r="D5" i="36"/>
  <c r="E5" i="36"/>
  <c r="F5" i="36"/>
  <c r="G5" i="36"/>
  <c r="H5" i="36"/>
  <c r="I5" i="36"/>
  <c r="J5" i="36"/>
  <c r="K5" i="36"/>
  <c r="L5" i="36"/>
  <c r="M5" i="36"/>
  <c r="N6" i="36"/>
  <c r="O6" i="36" s="1"/>
  <c r="N7" i="36"/>
  <c r="O7" i="36"/>
  <c r="N8" i="36"/>
  <c r="O8" i="36" s="1"/>
  <c r="N9" i="36"/>
  <c r="O9" i="36" s="1"/>
  <c r="N10" i="36"/>
  <c r="O10" i="36"/>
  <c r="N11" i="36"/>
  <c r="O11" i="36" s="1"/>
  <c r="N12" i="36"/>
  <c r="O12" i="36"/>
  <c r="D13" i="36"/>
  <c r="E13" i="36"/>
  <c r="F13" i="36"/>
  <c r="G13" i="36"/>
  <c r="G31" i="36" s="1"/>
  <c r="H13" i="36"/>
  <c r="I13" i="36"/>
  <c r="J13" i="36"/>
  <c r="K13" i="36"/>
  <c r="N13" i="36" s="1"/>
  <c r="O13" i="36" s="1"/>
  <c r="L13" i="36"/>
  <c r="M13" i="36"/>
  <c r="N14" i="36"/>
  <c r="O14" i="36" s="1"/>
  <c r="N15" i="36"/>
  <c r="O15" i="36"/>
  <c r="N16" i="36"/>
  <c r="O16" i="36" s="1"/>
  <c r="N17" i="36"/>
  <c r="O17" i="36"/>
  <c r="D18" i="36"/>
  <c r="E18" i="36"/>
  <c r="N18" i="36" s="1"/>
  <c r="O18" i="36" s="1"/>
  <c r="F18" i="36"/>
  <c r="G18" i="36"/>
  <c r="H18" i="36"/>
  <c r="I18" i="36"/>
  <c r="J18" i="36"/>
  <c r="K18" i="36"/>
  <c r="L18" i="36"/>
  <c r="M18" i="36"/>
  <c r="N19" i="36"/>
  <c r="O19" i="36"/>
  <c r="N20" i="36"/>
  <c r="O20" i="36" s="1"/>
  <c r="N21" i="36"/>
  <c r="O21" i="36" s="1"/>
  <c r="D22" i="36"/>
  <c r="E22" i="36"/>
  <c r="F22" i="36"/>
  <c r="G22" i="36"/>
  <c r="H22" i="36"/>
  <c r="I22" i="36"/>
  <c r="J22" i="36"/>
  <c r="K22" i="36"/>
  <c r="L22" i="36"/>
  <c r="M22" i="36"/>
  <c r="N22" i="36" s="1"/>
  <c r="O22" i="36" s="1"/>
  <c r="N23" i="36"/>
  <c r="O23" i="36" s="1"/>
  <c r="N24" i="36"/>
  <c r="O24" i="36" s="1"/>
  <c r="D25" i="36"/>
  <c r="E25" i="36"/>
  <c r="E31" i="36" s="1"/>
  <c r="F25" i="36"/>
  <c r="G25" i="36"/>
  <c r="H25" i="36"/>
  <c r="I25" i="36"/>
  <c r="J25" i="36"/>
  <c r="K25" i="36"/>
  <c r="L25" i="36"/>
  <c r="M25" i="36"/>
  <c r="N26" i="36"/>
  <c r="O26" i="36" s="1"/>
  <c r="N27" i="36"/>
  <c r="O27" i="36" s="1"/>
  <c r="D28" i="36"/>
  <c r="E28" i="36"/>
  <c r="F28" i="36"/>
  <c r="G28" i="36"/>
  <c r="H28" i="36"/>
  <c r="I28" i="36"/>
  <c r="J28" i="36"/>
  <c r="K28" i="36"/>
  <c r="L28" i="36"/>
  <c r="M28" i="36"/>
  <c r="N29" i="36"/>
  <c r="O29" i="36" s="1"/>
  <c r="N30" i="36"/>
  <c r="O30" i="36" s="1"/>
  <c r="D5" i="38"/>
  <c r="E5" i="38"/>
  <c r="F5" i="38"/>
  <c r="G5" i="38"/>
  <c r="H5" i="38"/>
  <c r="I5" i="38"/>
  <c r="J5" i="38"/>
  <c r="K5" i="38"/>
  <c r="L5" i="38"/>
  <c r="L33" i="38" s="1"/>
  <c r="M5" i="38"/>
  <c r="N6" i="38"/>
  <c r="O6" i="38" s="1"/>
  <c r="N7" i="38"/>
  <c r="O7" i="38"/>
  <c r="N8" i="38"/>
  <c r="O8" i="38" s="1"/>
  <c r="N9" i="38"/>
  <c r="O9" i="38" s="1"/>
  <c r="N10" i="38"/>
  <c r="O10" i="38"/>
  <c r="N11" i="38"/>
  <c r="O11" i="38" s="1"/>
  <c r="N12" i="38"/>
  <c r="O12" i="38" s="1"/>
  <c r="D13" i="38"/>
  <c r="E13" i="38"/>
  <c r="F13" i="38"/>
  <c r="N13" i="38" s="1"/>
  <c r="O13" i="38" s="1"/>
  <c r="G13" i="38"/>
  <c r="H13" i="38"/>
  <c r="I13" i="38"/>
  <c r="J13" i="38"/>
  <c r="K13" i="38"/>
  <c r="L13" i="38"/>
  <c r="M13" i="38"/>
  <c r="N14" i="38"/>
  <c r="O14" i="38" s="1"/>
  <c r="N15" i="38"/>
  <c r="O15" i="38" s="1"/>
  <c r="N16" i="38"/>
  <c r="O16" i="38" s="1"/>
  <c r="N17" i="38"/>
  <c r="O17" i="38" s="1"/>
  <c r="D18" i="38"/>
  <c r="D33" i="38" s="1"/>
  <c r="E18" i="38"/>
  <c r="F18" i="38"/>
  <c r="F33" i="38" s="1"/>
  <c r="G18" i="38"/>
  <c r="H18" i="38"/>
  <c r="I18" i="38"/>
  <c r="J18" i="38"/>
  <c r="K18" i="38"/>
  <c r="L18" i="38"/>
  <c r="M18" i="38"/>
  <c r="N19" i="38"/>
  <c r="O19" i="38" s="1"/>
  <c r="N20" i="38"/>
  <c r="O20" i="38" s="1"/>
  <c r="N21" i="38"/>
  <c r="O21" i="38"/>
  <c r="N22" i="38"/>
  <c r="O22" i="38" s="1"/>
  <c r="D23" i="38"/>
  <c r="E23" i="38"/>
  <c r="F23" i="38"/>
  <c r="G23" i="38"/>
  <c r="H23" i="38"/>
  <c r="N23" i="38" s="1"/>
  <c r="O23" i="38" s="1"/>
  <c r="I23" i="38"/>
  <c r="I33" i="38" s="1"/>
  <c r="J23" i="38"/>
  <c r="K23" i="38"/>
  <c r="L23" i="38"/>
  <c r="M23" i="38"/>
  <c r="N24" i="38"/>
  <c r="O24" i="38"/>
  <c r="N25" i="38"/>
  <c r="O25" i="38" s="1"/>
  <c r="D26" i="38"/>
  <c r="E26" i="38"/>
  <c r="F26" i="38"/>
  <c r="G26" i="38"/>
  <c r="H26" i="38"/>
  <c r="I26" i="38"/>
  <c r="J26" i="38"/>
  <c r="K26" i="38"/>
  <c r="L26" i="38"/>
  <c r="M26" i="38"/>
  <c r="N27" i="38"/>
  <c r="O27" i="38" s="1"/>
  <c r="N28" i="38"/>
  <c r="O28" i="38" s="1"/>
  <c r="D29" i="38"/>
  <c r="E29" i="38"/>
  <c r="F29" i="38"/>
  <c r="G29" i="38"/>
  <c r="G33" i="38" s="1"/>
  <c r="H29" i="38"/>
  <c r="I29" i="38"/>
  <c r="J29" i="38"/>
  <c r="K29" i="38"/>
  <c r="L29" i="38"/>
  <c r="M29" i="38"/>
  <c r="N30" i="38"/>
  <c r="O30" i="38" s="1"/>
  <c r="N31" i="38"/>
  <c r="O31" i="38" s="1"/>
  <c r="N32" i="38"/>
  <c r="O32" i="38"/>
  <c r="N5" i="39"/>
  <c r="O5" i="39" s="1"/>
  <c r="H31" i="36"/>
  <c r="D31" i="36"/>
  <c r="N13" i="35"/>
  <c r="O13" i="35" s="1"/>
  <c r="L29" i="33"/>
  <c r="H29" i="33"/>
  <c r="L28" i="37"/>
  <c r="N14" i="43"/>
  <c r="O14" i="43" s="1"/>
  <c r="N28" i="45"/>
  <c r="O28" i="45" s="1"/>
  <c r="N19" i="45"/>
  <c r="O19" i="45" s="1"/>
  <c r="N28" i="46"/>
  <c r="O28" i="46" s="1"/>
  <c r="O20" i="47" l="1"/>
  <c r="P20" i="47" s="1"/>
  <c r="N26" i="34"/>
  <c r="O26" i="34" s="1"/>
  <c r="H33" i="40"/>
  <c r="N18" i="38"/>
  <c r="O18" i="38" s="1"/>
  <c r="N27" i="33"/>
  <c r="O27" i="33" s="1"/>
  <c r="G28" i="37"/>
  <c r="K31" i="42"/>
  <c r="N28" i="43"/>
  <c r="O28" i="43" s="1"/>
  <c r="N32" i="46"/>
  <c r="O32" i="46" s="1"/>
  <c r="K31" i="35"/>
  <c r="N16" i="33"/>
  <c r="O16" i="33" s="1"/>
  <c r="F29" i="33"/>
  <c r="L33" i="40"/>
  <c r="L31" i="42"/>
  <c r="N14" i="42"/>
  <c r="O14" i="42" s="1"/>
  <c r="N23" i="45"/>
  <c r="O23" i="45" s="1"/>
  <c r="N5" i="36"/>
  <c r="O5" i="36" s="1"/>
  <c r="M34" i="44"/>
  <c r="N18" i="40"/>
  <c r="O18" i="40" s="1"/>
  <c r="N22" i="39"/>
  <c r="O22" i="39" s="1"/>
  <c r="N31" i="44"/>
  <c r="O31" i="44" s="1"/>
  <c r="J33" i="38"/>
  <c r="N5" i="35"/>
  <c r="O5" i="35" s="1"/>
  <c r="G32" i="39"/>
  <c r="N25" i="39"/>
  <c r="O25" i="39" s="1"/>
  <c r="N5" i="41"/>
  <c r="O5" i="41" s="1"/>
  <c r="F31" i="42"/>
  <c r="G36" i="43"/>
  <c r="F36" i="43"/>
  <c r="I34" i="44"/>
  <c r="D35" i="45"/>
  <c r="N31" i="40"/>
  <c r="O31" i="40" s="1"/>
  <c r="N5" i="33"/>
  <c r="O5" i="33" s="1"/>
  <c r="I31" i="35"/>
  <c r="G31" i="35"/>
  <c r="N24" i="34"/>
  <c r="O24" i="34" s="1"/>
  <c r="H32" i="39"/>
  <c r="F32" i="41"/>
  <c r="N18" i="41"/>
  <c r="O18" i="41" s="1"/>
  <c r="H36" i="43"/>
  <c r="D34" i="44"/>
  <c r="E35" i="45"/>
  <c r="D35" i="46"/>
  <c r="O28" i="47"/>
  <c r="P28" i="47" s="1"/>
  <c r="G31" i="34"/>
  <c r="N23" i="35"/>
  <c r="O23" i="35" s="1"/>
  <c r="H31" i="42"/>
  <c r="K33" i="38"/>
  <c r="D37" i="47"/>
  <c r="F31" i="35"/>
  <c r="F32" i="39"/>
  <c r="N29" i="39"/>
  <c r="O29" i="39" s="1"/>
  <c r="N26" i="40"/>
  <c r="O26" i="40" s="1"/>
  <c r="I36" i="43"/>
  <c r="E34" i="44"/>
  <c r="E35" i="46"/>
  <c r="I35" i="46"/>
  <c r="O34" i="47"/>
  <c r="P34" i="47" s="1"/>
  <c r="I31" i="36"/>
  <c r="N25" i="36"/>
  <c r="O25" i="36" s="1"/>
  <c r="E31" i="35"/>
  <c r="K31" i="34"/>
  <c r="J32" i="39"/>
  <c r="N18" i="39"/>
  <c r="O18" i="39" s="1"/>
  <c r="H32" i="41"/>
  <c r="J36" i="43"/>
  <c r="F34" i="44"/>
  <c r="G35" i="45"/>
  <c r="F35" i="45"/>
  <c r="E37" i="47"/>
  <c r="L35" i="45"/>
  <c r="L35" i="46"/>
  <c r="F33" i="40"/>
  <c r="M37" i="47"/>
  <c r="N5" i="44"/>
  <c r="O5" i="44" s="1"/>
  <c r="L37" i="47"/>
  <c r="D31" i="35"/>
  <c r="F31" i="36"/>
  <c r="J31" i="42"/>
  <c r="N31" i="42" s="1"/>
  <c r="O31" i="42" s="1"/>
  <c r="E29" i="33"/>
  <c r="E32" i="39"/>
  <c r="M31" i="42"/>
  <c r="N25" i="42"/>
  <c r="O25" i="42" s="1"/>
  <c r="J31" i="36"/>
  <c r="I32" i="41"/>
  <c r="N5" i="43"/>
  <c r="O5" i="43" s="1"/>
  <c r="G34" i="44"/>
  <c r="H35" i="45"/>
  <c r="G35" i="46"/>
  <c r="F35" i="46"/>
  <c r="N37" i="47"/>
  <c r="N23" i="43"/>
  <c r="O23" i="43" s="1"/>
  <c r="J35" i="46"/>
  <c r="E33" i="38"/>
  <c r="N26" i="37"/>
  <c r="O26" i="37" s="1"/>
  <c r="J32" i="41"/>
  <c r="L36" i="43"/>
  <c r="N26" i="43"/>
  <c r="O26" i="43" s="1"/>
  <c r="H34" i="44"/>
  <c r="N34" i="44" s="1"/>
  <c r="O34" i="44" s="1"/>
  <c r="H35" i="46"/>
  <c r="G37" i="47"/>
  <c r="J34" i="44"/>
  <c r="N5" i="38"/>
  <c r="O5" i="38" s="1"/>
  <c r="H31" i="34"/>
  <c r="M29" i="33"/>
  <c r="I28" i="37"/>
  <c r="L32" i="39"/>
  <c r="K32" i="41"/>
  <c r="M36" i="43"/>
  <c r="N32" i="43"/>
  <c r="O32" i="43" s="1"/>
  <c r="J35" i="45"/>
  <c r="I35" i="45"/>
  <c r="H37" i="47"/>
  <c r="F37" i="47"/>
  <c r="L34" i="44"/>
  <c r="N32" i="45"/>
  <c r="O32" i="45" s="1"/>
  <c r="O5" i="47"/>
  <c r="P5" i="47" s="1"/>
  <c r="N23" i="41"/>
  <c r="O23" i="41" s="1"/>
  <c r="N23" i="46"/>
  <c r="O23" i="46" s="1"/>
  <c r="N23" i="37"/>
  <c r="O23" i="37" s="1"/>
  <c r="E28" i="37"/>
  <c r="D32" i="41"/>
  <c r="O25" i="47"/>
  <c r="P25" i="47" s="1"/>
  <c r="N29" i="38"/>
  <c r="O29" i="38" s="1"/>
  <c r="M33" i="38"/>
  <c r="M32" i="39"/>
  <c r="N5" i="40"/>
  <c r="O5" i="40" s="1"/>
  <c r="L32" i="41"/>
  <c r="N18" i="42"/>
  <c r="O18" i="42" s="1"/>
  <c r="K35" i="45"/>
  <c r="I37" i="47"/>
  <c r="O34" i="48"/>
  <c r="P34" i="48" s="1"/>
  <c r="N35" i="46"/>
  <c r="O35" i="46" s="1"/>
  <c r="N33" i="40"/>
  <c r="O33" i="40" s="1"/>
  <c r="N28" i="37"/>
  <c r="O28" i="37" s="1"/>
  <c r="N5" i="46"/>
  <c r="O5" i="46" s="1"/>
  <c r="N18" i="44"/>
  <c r="O18" i="44" s="1"/>
  <c r="D29" i="33"/>
  <c r="D32" i="39"/>
  <c r="I33" i="40"/>
  <c r="N12" i="40"/>
  <c r="O12" i="40" s="1"/>
  <c r="N11" i="33"/>
  <c r="O11" i="33" s="1"/>
  <c r="N13" i="34"/>
  <c r="O13" i="34" s="1"/>
  <c r="N5" i="34"/>
  <c r="O5" i="34" s="1"/>
  <c r="O30" i="47"/>
  <c r="P30" i="47" s="1"/>
  <c r="N19" i="46"/>
  <c r="O19" i="46" s="1"/>
  <c r="N5" i="45"/>
  <c r="O5" i="45" s="1"/>
  <c r="N5" i="42"/>
  <c r="O5" i="42" s="1"/>
  <c r="N12" i="37"/>
  <c r="O12" i="37" s="1"/>
  <c r="L31" i="36"/>
  <c r="N31" i="36" s="1"/>
  <c r="O31" i="36" s="1"/>
  <c r="N21" i="37"/>
  <c r="O21" i="37" s="1"/>
  <c r="K31" i="36"/>
  <c r="E32" i="41"/>
  <c r="N14" i="39"/>
  <c r="O14" i="39" s="1"/>
  <c r="N14" i="45"/>
  <c r="O14" i="45" s="1"/>
  <c r="N5" i="37"/>
  <c r="O5" i="37" s="1"/>
  <c r="E31" i="34"/>
  <c r="N31" i="34" s="1"/>
  <c r="O31" i="34" s="1"/>
  <c r="N28" i="36"/>
  <c r="O28" i="36" s="1"/>
  <c r="N24" i="40"/>
  <c r="O24" i="40" s="1"/>
  <c r="K37" i="47"/>
  <c r="N24" i="33"/>
  <c r="O24" i="33" s="1"/>
  <c r="N26" i="38"/>
  <c r="O26" i="38" s="1"/>
  <c r="K29" i="33"/>
  <c r="M28" i="37"/>
  <c r="H33" i="38"/>
  <c r="M31" i="34"/>
  <c r="K36" i="43"/>
  <c r="M31" i="36"/>
  <c r="N26" i="35"/>
  <c r="O26" i="35" s="1"/>
  <c r="N35" i="45" l="1"/>
  <c r="O35" i="45" s="1"/>
  <c r="N32" i="41"/>
  <c r="O32" i="41" s="1"/>
  <c r="N36" i="43"/>
  <c r="O36" i="43" s="1"/>
  <c r="N33" i="38"/>
  <c r="O33" i="38" s="1"/>
  <c r="N29" i="33"/>
  <c r="O29" i="33" s="1"/>
  <c r="O37" i="47"/>
  <c r="P37" i="47" s="1"/>
  <c r="N32" i="39"/>
  <c r="O32" i="39" s="1"/>
  <c r="N31" i="35"/>
  <c r="O31" i="35" s="1"/>
</calcChain>
</file>

<file path=xl/sharedStrings.xml><?xml version="1.0" encoding="utf-8"?>
<sst xmlns="http://schemas.openxmlformats.org/spreadsheetml/2006/main" count="830" uniqueCount="106">
  <si>
    <t>General</t>
  </si>
  <si>
    <t>Permanent</t>
  </si>
  <si>
    <t>Enterprise</t>
  </si>
  <si>
    <t>Pension</t>
  </si>
  <si>
    <t>Trust</t>
  </si>
  <si>
    <t>Component Units</t>
  </si>
  <si>
    <t>Governmental Funds</t>
  </si>
  <si>
    <t>Proprietary Funds</t>
  </si>
  <si>
    <t>Account Total</t>
  </si>
  <si>
    <t>Fiduciary Funds</t>
  </si>
  <si>
    <t>Total - All Account Codes</t>
  </si>
  <si>
    <t>Local Fiscal Year Ended September 30, 2009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</si>
  <si>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</si>
  <si>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</si>
  <si>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</si>
  <si>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</si>
  <si>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</si>
  <si>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</si>
  <si>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General Government Services (Not Court-Related)</t>
  </si>
  <si>
    <t>Legislative</t>
  </si>
  <si>
    <t>Executive</t>
  </si>
  <si>
    <t>Financial and Administrative</t>
  </si>
  <si>
    <t>Pension Benefits</t>
  </si>
  <si>
    <t>Other General Government Services</t>
  </si>
  <si>
    <t>Public Safety</t>
  </si>
  <si>
    <t>Law Enforcement</t>
  </si>
  <si>
    <t>Fire Control</t>
  </si>
  <si>
    <t>Protective Inspections</t>
  </si>
  <si>
    <t>Emergency and Disaster Relief Services</t>
  </si>
  <si>
    <t>Physical Environment</t>
  </si>
  <si>
    <t>Water Utility Services</t>
  </si>
  <si>
    <t>Garbage / Solid Waste Control Services</t>
  </si>
  <si>
    <t>Sewer / Wastewater Services</t>
  </si>
  <si>
    <t>Flood Control / Stormwater Management</t>
  </si>
  <si>
    <t>Other Physical Environment</t>
  </si>
  <si>
    <t>Transportation</t>
  </si>
  <si>
    <t>Road and Street Facilities</t>
  </si>
  <si>
    <t>Culture / Recreation</t>
  </si>
  <si>
    <t>Libraries</t>
  </si>
  <si>
    <t>Parks and Recreation</t>
  </si>
  <si>
    <t>Inter-Fund Group Transfers Out</t>
  </si>
  <si>
    <t>Other Uses and Non-Operating</t>
  </si>
  <si>
    <t>2009 Municipal Population:</t>
  </si>
  <si>
    <t>Wilton Manors Expenditures Reported by Account Code and Fund Type</t>
  </si>
  <si>
    <t>Local Fiscal Year Ended September 30, 2010</t>
  </si>
  <si>
    <t>Legal Counsel</t>
  </si>
  <si>
    <t>Debt Service Payments</t>
  </si>
  <si>
    <t>Ambulance and Rescue Services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</si>
  <si>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</si>
  <si>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</si>
  <si>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</si>
  <si>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Water-Sewer Combination Services</t>
  </si>
  <si>
    <t>Parking Facilities</t>
  </si>
  <si>
    <t>2011 Municipal Population:</t>
  </si>
  <si>
    <t>Local Fiscal Year Ended September 30, 2012</t>
  </si>
  <si>
    <t>Payment to Refunded Bond Escrow Agent</t>
  </si>
  <si>
    <t>2012 Municipal Population:</t>
  </si>
  <si>
    <t>Local Fiscal Year Ended September 30, 2008</t>
  </si>
  <si>
    <t>2008 Municipal Population:</t>
  </si>
  <si>
    <t>Local Fiscal Year Ended September 30, 2013</t>
  </si>
  <si>
    <t>Proprietary - Other Non-Operating Disbursements</t>
  </si>
  <si>
    <t>Proprietary - Non-Operating Interest Expense</t>
  </si>
  <si>
    <t>2013 Municipal Population:</t>
  </si>
  <si>
    <t>Local Fiscal Year Ended September 30, 2014</t>
  </si>
  <si>
    <t>Comprehensive Planning</t>
  </si>
  <si>
    <t>Other General Government</t>
  </si>
  <si>
    <t>Emergency and Disaster Relief</t>
  </si>
  <si>
    <t>Garbage / Solid Waste</t>
  </si>
  <si>
    <t>Water / Sewer Services</t>
  </si>
  <si>
    <t>Flood Control / Stormwater Control</t>
  </si>
  <si>
    <t>Road / Street Facilities</t>
  </si>
  <si>
    <t>Parks / Recreation</t>
  </si>
  <si>
    <t>Other Culture / Recreation</t>
  </si>
  <si>
    <t>Other Uses</t>
  </si>
  <si>
    <t>Interfund Transfers Out</t>
  </si>
  <si>
    <t>Non-Operating Interest Expense</t>
  </si>
  <si>
    <t>2014 Municipal Population:</t>
  </si>
  <si>
    <t>Local Fiscal Year Ended September 30, 2007</t>
  </si>
  <si>
    <t>Conservation and Resource Management</t>
  </si>
  <si>
    <t>Cultural Services</t>
  </si>
  <si>
    <t>2007 Municipal Population:</t>
  </si>
  <si>
    <t>Local Fiscal Year Ended September 30, 2015</t>
  </si>
  <si>
    <t>2015 Municipal Population:</t>
  </si>
  <si>
    <t>Local Fiscal Year Ended September 30, 2016</t>
  </si>
  <si>
    <t>2016 Municipal Population:</t>
  </si>
  <si>
    <t>Local Fiscal Year Ended September 30, 2017</t>
  </si>
  <si>
    <t>Economic Environment</t>
  </si>
  <si>
    <t>Industry Development</t>
  </si>
  <si>
    <t>Special Items (Loss)</t>
  </si>
  <si>
    <t>2017 Municipal Population:</t>
  </si>
  <si>
    <t>Local Fiscal Year Ended September 30, 2018</t>
  </si>
  <si>
    <t>2018 Municipal Population:</t>
  </si>
  <si>
    <t>Local Fiscal Year Ended September 30, 2019</t>
  </si>
  <si>
    <t>2019 Municipal Population:</t>
  </si>
  <si>
    <t>Local Fiscal Year Ended September 30, 2020</t>
  </si>
  <si>
    <t>2020 Municipal Population:</t>
  </si>
  <si>
    <t>Local Fiscal Year Ended September 30, 2021</t>
  </si>
  <si>
    <t>Per Capita Account</t>
  </si>
  <si>
    <t>Custodial</t>
  </si>
  <si>
    <t>Total Account</t>
  </si>
  <si>
    <t>Inter-fund Group Transfers Out</t>
  </si>
  <si>
    <t>2021 Municipal Population:</t>
  </si>
  <si>
    <t>Local Fiscal Year Ended September 30, 2022</t>
  </si>
  <si>
    <t>2022 Municipal Population:</t>
  </si>
  <si>
    <t>Local Fiscal Year Ended September 30, 2023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</si>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</sst>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9">
    <font>
      <sz val="12"/>
      <name val="Arial MT"/>
    </font>
    <font>
      <sz val="12"/>
      <name val="Arial"/>
      <family val="2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  <font>
      <b/>
      <sz val="2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01">
    <xf numFmtId="0" fontId="0" fillId="0" borderId="0" xfId="0"/>
    <xf numFmtId="0" fontId="3" fillId="0" borderId="0" xfId="0" applyFont="1" applyAlignment="1" applyProtection="1">
      <alignment horizontal="center"/>
    </xf>
    <xf numFmtId="0" fontId="3" fillId="0" borderId="0" xfId="0" applyFont="1" applyProtection="1"/>
    <xf numFmtId="0" fontId="4" fillId="0" borderId="0" xfId="0" applyFont="1" applyProtection="1"/>
    <xf numFmtId="37" fontId="4" fillId="0" borderId="0" xfId="0" applyNumberFormat="1" applyFont="1" applyProtection="1"/>
    <xf numFmtId="0" fontId="2" fillId="0" borderId="0" xfId="0" applyFont="1" applyProtection="1"/>
    <xf numFmtId="44" fontId="7" fillId="0" borderId="0" xfId="0" applyNumberFormat="1" applyFont="1" applyProtection="1"/>
    <xf numFmtId="0" fontId="6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right"/>
    </xf>
    <xf numFmtId="43" fontId="4" fillId="0" borderId="0" xfId="0" applyNumberFormat="1" applyFont="1" applyProtection="1"/>
    <xf numFmtId="43" fontId="7" fillId="0" borderId="0" xfId="0" applyNumberFormat="1" applyFont="1" applyProtection="1"/>
    <xf numFmtId="0" fontId="2" fillId="0" borderId="0" xfId="0" applyFont="1" applyAlignment="1" applyProtection="1"/>
    <xf numFmtId="0" fontId="4" fillId="0" borderId="1" xfId="0" applyFont="1" applyBorder="1" applyAlignment="1" applyProtection="1">
      <alignment vertical="center"/>
    </xf>
    <xf numFmtId="0" fontId="2" fillId="2" borderId="2" xfId="0" applyFont="1" applyFill="1" applyBorder="1" applyAlignment="1" applyProtection="1">
      <alignment vertical="center"/>
    </xf>
    <xf numFmtId="42" fontId="2" fillId="2" borderId="3" xfId="0" applyNumberFormat="1" applyFont="1" applyFill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37" fontId="4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0" fontId="2" fillId="2" borderId="7" xfId="0" applyFont="1" applyFill="1" applyBorder="1" applyAlignment="1" applyProtection="1">
      <alignment vertical="center"/>
    </xf>
    <xf numFmtId="0" fontId="2" fillId="2" borderId="3" xfId="0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vertical="center"/>
    </xf>
    <xf numFmtId="0" fontId="2" fillId="2" borderId="8" xfId="0" applyFont="1" applyFill="1" applyBorder="1" applyAlignment="1" applyProtection="1">
      <alignment vertical="center"/>
    </xf>
    <xf numFmtId="42" fontId="2" fillId="2" borderId="9" xfId="0" applyNumberFormat="1" applyFont="1" applyFill="1" applyBorder="1" applyAlignment="1" applyProtection="1">
      <alignment vertical="center"/>
    </xf>
    <xf numFmtId="42" fontId="2" fillId="2" borderId="10" xfId="0" applyNumberFormat="1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vertical="center"/>
    </xf>
    <xf numFmtId="0" fontId="2" fillId="2" borderId="11" xfId="0" applyFont="1" applyFill="1" applyBorder="1" applyAlignment="1" applyProtection="1">
      <alignment vertical="center"/>
    </xf>
    <xf numFmtId="0" fontId="2" fillId="2" borderId="6" xfId="0" applyFont="1" applyFill="1" applyBorder="1" applyAlignment="1" applyProtection="1">
      <alignment vertical="center"/>
    </xf>
    <xf numFmtId="42" fontId="2" fillId="2" borderId="11" xfId="0" applyNumberFormat="1" applyFont="1" applyFill="1" applyBorder="1" applyAlignment="1" applyProtection="1">
      <alignment vertical="center"/>
    </xf>
    <xf numFmtId="44" fontId="2" fillId="2" borderId="5" xfId="0" applyNumberFormat="1" applyFont="1" applyFill="1" applyBorder="1" applyAlignment="1" applyProtection="1">
      <alignment vertical="center"/>
    </xf>
    <xf numFmtId="37" fontId="8" fillId="2" borderId="12" xfId="0" applyNumberFormat="1" applyFont="1" applyFill="1" applyBorder="1" applyAlignment="1" applyProtection="1">
      <alignment horizontal="center" vertical="center" wrapText="1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0" fontId="9" fillId="2" borderId="14" xfId="0" applyFont="1" applyFill="1" applyBorder="1" applyAlignment="1" applyProtection="1">
      <alignment horizontal="center" vertical="center"/>
    </xf>
    <xf numFmtId="0" fontId="9" fillId="2" borderId="15" xfId="0" applyFont="1" applyFill="1" applyBorder="1" applyAlignment="1" applyProtection="1">
      <alignment horizontal="center" vertical="center"/>
    </xf>
    <xf numFmtId="44" fontId="2" fillId="2" borderId="16" xfId="0" applyNumberFormat="1" applyFont="1" applyFill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37" fontId="4" fillId="0" borderId="18" xfId="0" applyNumberFormat="1" applyFont="1" applyBorder="1" applyAlignment="1" applyProtection="1">
      <alignment vertical="center"/>
    </xf>
    <xf numFmtId="41" fontId="4" fillId="0" borderId="19" xfId="0" applyNumberFormat="1" applyFont="1" applyBorder="1" applyAlignment="1" applyProtection="1">
      <alignment vertical="center"/>
    </xf>
    <xf numFmtId="42" fontId="2" fillId="2" borderId="20" xfId="0" applyNumberFormat="1" applyFont="1" applyFill="1" applyBorder="1" applyAlignment="1" applyProtection="1">
      <alignment vertical="center"/>
    </xf>
    <xf numFmtId="44" fontId="2" fillId="2" borderId="21" xfId="0" applyNumberFormat="1" applyFont="1" applyFill="1" applyBorder="1" applyAlignment="1" applyProtection="1">
      <alignment vertical="center"/>
    </xf>
    <xf numFmtId="1" fontId="4" fillId="0" borderId="20" xfId="0" applyNumberFormat="1" applyFont="1" applyBorder="1" applyAlignment="1" applyProtection="1">
      <alignment horizontal="center" vertical="center"/>
    </xf>
    <xf numFmtId="42" fontId="4" fillId="0" borderId="11" xfId="0" applyNumberFormat="1" applyFont="1" applyBorder="1" applyAlignment="1" applyProtection="1">
      <alignment vertical="center"/>
    </xf>
    <xf numFmtId="44" fontId="4" fillId="0" borderId="21" xfId="0" applyNumberFormat="1" applyFont="1" applyBorder="1" applyAlignment="1" applyProtection="1">
      <alignment vertical="center"/>
    </xf>
    <xf numFmtId="0" fontId="12" fillId="0" borderId="0" xfId="0" applyFont="1" applyAlignment="1" applyProtection="1">
      <alignment horizontal="center"/>
    </xf>
    <xf numFmtId="0" fontId="1" fillId="0" borderId="0" xfId="0" applyFont="1"/>
    <xf numFmtId="0" fontId="14" fillId="2" borderId="14" xfId="0" applyFont="1" applyFill="1" applyBorder="1" applyAlignment="1" applyProtection="1">
      <alignment horizontal="center" vertical="center"/>
    </xf>
    <xf numFmtId="0" fontId="14" fillId="2" borderId="15" xfId="0" applyFont="1" applyFill="1" applyBorder="1" applyAlignment="1" applyProtection="1">
      <alignment horizontal="center" vertical="center"/>
    </xf>
    <xf numFmtId="0" fontId="13" fillId="0" borderId="0" xfId="0" applyFont="1" applyAlignment="1" applyProtection="1"/>
    <xf numFmtId="37" fontId="13" fillId="2" borderId="12" xfId="0" applyNumberFormat="1" applyFont="1" applyFill="1" applyBorder="1" applyAlignment="1" applyProtection="1">
      <alignment horizontal="center" vertical="center" wrapText="1"/>
    </xf>
    <xf numFmtId="37" fontId="13" fillId="2" borderId="13" xfId="0" applyNumberFormat="1" applyFont="1" applyFill="1" applyBorder="1" applyAlignment="1" applyProtection="1">
      <alignment horizontal="center" vertical="center" wrapText="1"/>
    </xf>
    <xf numFmtId="0" fontId="15" fillId="0" borderId="0" xfId="0" applyFont="1" applyAlignment="1" applyProtection="1">
      <alignment horizontal="right"/>
    </xf>
    <xf numFmtId="0" fontId="16" fillId="0" borderId="0" xfId="0" applyFont="1" applyAlignment="1" applyProtection="1">
      <alignment horizontal="center"/>
    </xf>
    <xf numFmtId="0" fontId="13" fillId="2" borderId="4" xfId="0" applyFont="1" applyFill="1" applyBorder="1" applyAlignment="1" applyProtection="1">
      <alignment vertical="center"/>
    </xf>
    <xf numFmtId="0" fontId="13" fillId="2" borderId="8" xfId="0" applyFont="1" applyFill="1" applyBorder="1" applyAlignment="1" applyProtection="1">
      <alignment vertical="center"/>
    </xf>
    <xf numFmtId="42" fontId="13" fillId="2" borderId="9" xfId="0" applyNumberFormat="1" applyFont="1" applyFill="1" applyBorder="1" applyAlignment="1" applyProtection="1">
      <alignment vertical="center"/>
    </xf>
    <xf numFmtId="42" fontId="13" fillId="2" borderId="10" xfId="0" applyNumberFormat="1" applyFont="1" applyFill="1" applyBorder="1" applyAlignment="1" applyProtection="1">
      <alignment vertical="center"/>
    </xf>
    <xf numFmtId="44" fontId="13" fillId="2" borderId="5" xfId="0" applyNumberFormat="1" applyFont="1" applyFill="1" applyBorder="1" applyAlignment="1" applyProtection="1">
      <alignment vertical="center"/>
    </xf>
    <xf numFmtId="44" fontId="16" fillId="0" borderId="0" xfId="0" applyNumberFormat="1" applyFont="1" applyProtection="1"/>
    <xf numFmtId="0" fontId="17" fillId="0" borderId="0" xfId="0" applyFont="1" applyProtection="1"/>
    <xf numFmtId="0" fontId="17" fillId="0" borderId="1" xfId="0" applyFont="1" applyBorder="1" applyAlignment="1" applyProtection="1">
      <alignment vertical="center"/>
    </xf>
    <xf numFmtId="1" fontId="17" fillId="0" borderId="20" xfId="0" applyNumberFormat="1" applyFont="1" applyBorder="1" applyAlignment="1" applyProtection="1">
      <alignment horizontal="center" vertical="center"/>
    </xf>
    <xf numFmtId="0" fontId="17" fillId="0" borderId="6" xfId="0" applyFont="1" applyBorder="1" applyAlignment="1" applyProtection="1">
      <alignment vertical="center"/>
    </xf>
    <xf numFmtId="42" fontId="17" fillId="0" borderId="11" xfId="0" applyNumberFormat="1" applyFont="1" applyBorder="1" applyAlignment="1" applyProtection="1">
      <alignment vertical="center"/>
    </xf>
    <xf numFmtId="44" fontId="17" fillId="0" borderId="21" xfId="0" applyNumberFormat="1" applyFont="1" applyBorder="1" applyAlignment="1" applyProtection="1">
      <alignment vertical="center"/>
    </xf>
    <xf numFmtId="43" fontId="17" fillId="0" borderId="0" xfId="0" applyNumberFormat="1" applyFont="1" applyProtection="1"/>
    <xf numFmtId="0" fontId="13" fillId="2" borderId="1" xfId="0" applyFont="1" applyFill="1" applyBorder="1" applyAlignment="1" applyProtection="1">
      <alignment vertical="center"/>
    </xf>
    <xf numFmtId="0" fontId="13" fillId="2" borderId="11" xfId="0" applyFont="1" applyFill="1" applyBorder="1" applyAlignment="1" applyProtection="1">
      <alignment vertical="center"/>
    </xf>
    <xf numFmtId="0" fontId="13" fillId="2" borderId="6" xfId="0" applyFont="1" applyFill="1" applyBorder="1" applyAlignment="1" applyProtection="1">
      <alignment vertical="center"/>
    </xf>
    <xf numFmtId="42" fontId="13" fillId="2" borderId="11" xfId="0" applyNumberFormat="1" applyFont="1" applyFill="1" applyBorder="1" applyAlignment="1" applyProtection="1">
      <alignment vertical="center"/>
    </xf>
    <xf numFmtId="42" fontId="13" fillId="2" borderId="20" xfId="0" applyNumberFormat="1" applyFont="1" applyFill="1" applyBorder="1" applyAlignment="1" applyProtection="1">
      <alignment vertical="center"/>
    </xf>
    <xf numFmtId="44" fontId="13" fillId="2" borderId="21" xfId="0" applyNumberFormat="1" applyFont="1" applyFill="1" applyBorder="1" applyAlignment="1" applyProtection="1">
      <alignment vertical="center"/>
    </xf>
    <xf numFmtId="43" fontId="16" fillId="0" borderId="0" xfId="0" applyNumberFormat="1" applyFont="1" applyProtection="1"/>
    <xf numFmtId="0" fontId="13" fillId="2" borderId="2" xfId="0" applyFont="1" applyFill="1" applyBorder="1" applyAlignment="1" applyProtection="1">
      <alignment vertical="center"/>
    </xf>
    <xf numFmtId="0" fontId="13" fillId="2" borderId="3" xfId="0" applyFont="1" applyFill="1" applyBorder="1" applyAlignment="1" applyProtection="1">
      <alignment vertical="center"/>
    </xf>
    <xf numFmtId="0" fontId="13" fillId="2" borderId="7" xfId="0" applyFont="1" applyFill="1" applyBorder="1" applyAlignment="1" applyProtection="1">
      <alignment vertical="center"/>
    </xf>
    <xf numFmtId="42" fontId="13" fillId="2" borderId="3" xfId="0" applyNumberFormat="1" applyFont="1" applyFill="1" applyBorder="1" applyAlignment="1" applyProtection="1">
      <alignment vertical="center"/>
    </xf>
    <xf numFmtId="44" fontId="13" fillId="2" borderId="16" xfId="0" applyNumberFormat="1" applyFont="1" applyFill="1" applyBorder="1" applyAlignment="1" applyProtection="1">
      <alignment vertical="center"/>
    </xf>
    <xf numFmtId="0" fontId="16" fillId="0" borderId="0" xfId="0" applyFont="1" applyProtection="1"/>
    <xf numFmtId="0" fontId="13" fillId="0" borderId="0" xfId="0" applyFont="1" applyProtection="1"/>
    <xf numFmtId="0" fontId="17" fillId="0" borderId="4" xfId="0" applyFont="1" applyBorder="1" applyAlignment="1" applyProtection="1">
      <alignment vertical="center"/>
    </xf>
    <xf numFmtId="0" fontId="17" fillId="0" borderId="0" xfId="0" applyFont="1" applyBorder="1" applyAlignment="1" applyProtection="1">
      <alignment vertical="center"/>
    </xf>
    <xf numFmtId="37" fontId="17" fillId="0" borderId="0" xfId="0" applyNumberFormat="1" applyFont="1" applyBorder="1" applyAlignment="1" applyProtection="1">
      <alignment vertical="center"/>
    </xf>
    <xf numFmtId="0" fontId="17" fillId="0" borderId="5" xfId="0" applyFont="1" applyBorder="1" applyAlignment="1" applyProtection="1">
      <alignment vertical="center"/>
    </xf>
    <xf numFmtId="0" fontId="17" fillId="0" borderId="17" xfId="0" applyFont="1" applyBorder="1" applyAlignment="1" applyProtection="1">
      <alignment vertical="center"/>
    </xf>
    <xf numFmtId="0" fontId="17" fillId="0" borderId="18" xfId="0" applyFont="1" applyBorder="1" applyAlignment="1" applyProtection="1">
      <alignment vertical="center"/>
    </xf>
    <xf numFmtId="37" fontId="17" fillId="0" borderId="18" xfId="0" applyNumberFormat="1" applyFont="1" applyBorder="1" applyAlignment="1" applyProtection="1">
      <alignment vertical="center"/>
    </xf>
    <xf numFmtId="41" fontId="17" fillId="0" borderId="19" xfId="0" applyNumberFormat="1" applyFont="1" applyBorder="1" applyAlignment="1" applyProtection="1">
      <alignment vertical="center"/>
    </xf>
    <xf numFmtId="37" fontId="17" fillId="0" borderId="0" xfId="0" applyNumberFormat="1" applyFont="1" applyProtection="1"/>
    <xf numFmtId="0" fontId="18" fillId="0" borderId="1" xfId="0" applyFont="1" applyBorder="1" applyAlignment="1" applyProtection="1">
      <alignment vertical="center"/>
    </xf>
    <xf numFmtId="1" fontId="18" fillId="0" borderId="20" xfId="0" applyNumberFormat="1" applyFont="1" applyBorder="1" applyAlignment="1" applyProtection="1">
      <alignment horizontal="center" vertical="center"/>
    </xf>
    <xf numFmtId="0" fontId="18" fillId="0" borderId="6" xfId="0" applyFont="1" applyBorder="1" applyAlignment="1" applyProtection="1">
      <alignment vertical="center"/>
    </xf>
    <xf numFmtId="0" fontId="6" fillId="0" borderId="0" xfId="0" applyFont="1" applyAlignment="1">
      <alignment horizontal="center"/>
    </xf>
    <xf numFmtId="0" fontId="9" fillId="2" borderId="14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2" fillId="0" borderId="0" xfId="0" applyFont="1"/>
    <xf numFmtId="37" fontId="8" fillId="2" borderId="12" xfId="0" applyNumberFormat="1" applyFont="1" applyFill="1" applyBorder="1" applyAlignment="1">
      <alignment horizontal="center" vertical="center" wrapText="1"/>
    </xf>
    <xf numFmtId="37" fontId="8" fillId="2" borderId="13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2" fillId="2" borderId="4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42" fontId="2" fillId="2" borderId="9" xfId="0" applyNumberFormat="1" applyFont="1" applyFill="1" applyBorder="1" applyAlignment="1">
      <alignment vertical="center"/>
    </xf>
    <xf numFmtId="42" fontId="2" fillId="2" borderId="10" xfId="0" applyNumberFormat="1" applyFont="1" applyFill="1" applyBorder="1" applyAlignment="1">
      <alignment vertical="center"/>
    </xf>
    <xf numFmtId="44" fontId="2" fillId="2" borderId="5" xfId="0" applyNumberFormat="1" applyFont="1" applyFill="1" applyBorder="1" applyAlignment="1">
      <alignment vertical="center"/>
    </xf>
    <xf numFmtId="44" fontId="7" fillId="0" borderId="0" xfId="0" applyNumberFormat="1" applyFont="1"/>
    <xf numFmtId="0" fontId="4" fillId="0" borderId="0" xfId="0" applyFont="1"/>
    <xf numFmtId="0" fontId="4" fillId="0" borderId="1" xfId="0" applyFont="1" applyBorder="1" applyAlignment="1">
      <alignment vertical="center"/>
    </xf>
    <xf numFmtId="1" fontId="4" fillId="0" borderId="20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42" fontId="4" fillId="0" borderId="11" xfId="0" applyNumberFormat="1" applyFont="1" applyBorder="1" applyAlignment="1">
      <alignment vertical="center"/>
    </xf>
    <xf numFmtId="44" fontId="4" fillId="0" borderId="21" xfId="0" applyNumberFormat="1" applyFont="1" applyBorder="1" applyAlignment="1">
      <alignment vertical="center"/>
    </xf>
    <xf numFmtId="43" fontId="4" fillId="0" borderId="0" xfId="0" applyNumberFormat="1" applyFont="1"/>
    <xf numFmtId="0" fontId="2" fillId="2" borderId="1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42" fontId="2" fillId="2" borderId="11" xfId="0" applyNumberFormat="1" applyFont="1" applyFill="1" applyBorder="1" applyAlignment="1">
      <alignment vertical="center"/>
    </xf>
    <xf numFmtId="42" fontId="2" fillId="2" borderId="20" xfId="0" applyNumberFormat="1" applyFont="1" applyFill="1" applyBorder="1" applyAlignment="1">
      <alignment vertical="center"/>
    </xf>
    <xf numFmtId="44" fontId="2" fillId="2" borderId="21" xfId="0" applyNumberFormat="1" applyFont="1" applyFill="1" applyBorder="1" applyAlignment="1">
      <alignment vertical="center"/>
    </xf>
    <xf numFmtId="43" fontId="7" fillId="0" borderId="0" xfId="0" applyNumberFormat="1" applyFont="1"/>
    <xf numFmtId="0" fontId="18" fillId="0" borderId="1" xfId="0" applyFont="1" applyBorder="1" applyAlignment="1">
      <alignment vertical="center"/>
    </xf>
    <xf numFmtId="1" fontId="18" fillId="0" borderId="20" xfId="0" applyNumberFormat="1" applyFont="1" applyBorder="1" applyAlignment="1">
      <alignment horizontal="center" vertical="center"/>
    </xf>
    <xf numFmtId="0" fontId="18" fillId="0" borderId="6" xfId="0" applyFont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42" fontId="2" fillId="2" borderId="3" xfId="0" applyNumberFormat="1" applyFont="1" applyFill="1" applyBorder="1" applyAlignment="1">
      <alignment vertical="center"/>
    </xf>
    <xf numFmtId="44" fontId="2" fillId="2" borderId="16" xfId="0" applyNumberFormat="1" applyFont="1" applyFill="1" applyBorder="1" applyAlignment="1">
      <alignment vertical="center"/>
    </xf>
    <xf numFmtId="0" fontId="3" fillId="0" borderId="0" xfId="0" applyFont="1"/>
    <xf numFmtId="0" fontId="4" fillId="0" borderId="4" xfId="0" applyFont="1" applyBorder="1" applyAlignment="1">
      <alignment vertical="center"/>
    </xf>
    <xf numFmtId="0" fontId="4" fillId="0" borderId="0" xfId="0" applyFont="1" applyAlignment="1">
      <alignment vertical="center"/>
    </xf>
    <xf numFmtId="37" fontId="4" fillId="0" borderId="0" xfId="0" applyNumberFormat="1" applyFont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37" fontId="4" fillId="0" borderId="18" xfId="0" applyNumberFormat="1" applyFont="1" applyBorder="1" applyAlignment="1">
      <alignment vertical="center"/>
    </xf>
    <xf numFmtId="41" fontId="4" fillId="0" borderId="19" xfId="0" applyNumberFormat="1" applyFont="1" applyBorder="1" applyAlignment="1">
      <alignment vertical="center"/>
    </xf>
    <xf numFmtId="37" fontId="4" fillId="0" borderId="0" xfId="0" applyNumberFormat="1" applyFont="1"/>
    <xf numFmtId="37" fontId="4" fillId="0" borderId="18" xfId="0" applyNumberFormat="1" applyFont="1" applyBorder="1" applyAlignment="1">
      <alignment horizontal="right" vertical="center"/>
    </xf>
    <xf numFmtId="0" fontId="4" fillId="0" borderId="22" xfId="0" applyFont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4" fillId="0" borderId="25" xfId="0" applyFont="1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8" fillId="2" borderId="28" xfId="0" applyFont="1" applyFill="1" applyBorder="1" applyAlignment="1">
      <alignment horizontal="left" vertical="center" wrapText="1"/>
    </xf>
    <xf numFmtId="0" fontId="0" fillId="0" borderId="14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9" fillId="2" borderId="31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/>
    </xf>
    <xf numFmtId="37" fontId="8" fillId="2" borderId="33" xfId="0" applyNumberFormat="1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4" fillId="0" borderId="18" xfId="0" applyNumberFormat="1" applyFont="1" applyBorder="1" applyAlignment="1" applyProtection="1">
      <alignment horizontal="right" vertical="center"/>
    </xf>
    <xf numFmtId="0" fontId="4" fillId="0" borderId="22" xfId="0" applyFont="1" applyBorder="1" applyAlignment="1" applyProtection="1">
      <alignment vertical="center" wrapText="1"/>
    </xf>
    <xf numFmtId="0" fontId="4" fillId="0" borderId="25" xfId="0" applyFont="1" applyBorder="1" applyAlignment="1" applyProtection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4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8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  <xf numFmtId="37" fontId="17" fillId="0" borderId="18" xfId="0" applyNumberFormat="1" applyFont="1" applyBorder="1" applyAlignment="1" applyProtection="1">
      <alignment horizontal="right" vertical="center"/>
    </xf>
    <xf numFmtId="0" fontId="17" fillId="0" borderId="22" xfId="0" applyFont="1" applyBorder="1" applyAlignment="1" applyProtection="1">
      <alignment vertical="center" wrapText="1"/>
    </xf>
    <xf numFmtId="0" fontId="1" fillId="0" borderId="23" xfId="0" applyFont="1" applyBorder="1" applyAlignment="1">
      <alignment vertical="center" wrapText="1"/>
    </xf>
    <xf numFmtId="0" fontId="1" fillId="0" borderId="24" xfId="0" applyFont="1" applyBorder="1" applyAlignment="1">
      <alignment vertical="center" wrapText="1"/>
    </xf>
    <xf numFmtId="0" fontId="17" fillId="0" borderId="25" xfId="0" applyFont="1" applyBorder="1" applyAlignment="1" applyProtection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  <xf numFmtId="0" fontId="11" fillId="0" borderId="28" xfId="0" applyFont="1" applyBorder="1" applyAlignment="1" applyProtection="1">
      <alignment horizontal="center" vertical="center"/>
    </xf>
    <xf numFmtId="0" fontId="11" fillId="0" borderId="14" xfId="0" applyFont="1" applyBorder="1" applyAlignment="1" applyProtection="1">
      <alignment horizontal="center" vertical="center"/>
    </xf>
    <xf numFmtId="0" fontId="11" fillId="0" borderId="29" xfId="0" applyFont="1" applyBorder="1" applyAlignment="1" applyProtection="1">
      <alignment horizontal="center" vertical="center"/>
    </xf>
    <xf numFmtId="0" fontId="12" fillId="0" borderId="4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/>
    </xf>
    <xf numFmtId="0" fontId="12" fillId="0" borderId="5" xfId="0" applyFont="1" applyBorder="1" applyAlignment="1" applyProtection="1">
      <alignment horizontal="center" vertical="center"/>
    </xf>
    <xf numFmtId="0" fontId="13" fillId="2" borderId="28" xfId="0" applyFont="1" applyFill="1" applyBorder="1" applyAlignment="1" applyProtection="1">
      <alignment horizontal="left" vertical="center" wrapText="1"/>
    </xf>
    <xf numFmtId="0" fontId="1" fillId="0" borderId="14" xfId="0" applyFont="1" applyBorder="1" applyAlignment="1">
      <alignment vertical="center" wrapText="1"/>
    </xf>
    <xf numFmtId="0" fontId="1" fillId="0" borderId="30" xfId="0" applyFont="1" applyBorder="1" applyAlignment="1">
      <alignment vertical="center" wrapText="1"/>
    </xf>
    <xf numFmtId="0" fontId="1" fillId="0" borderId="25" xfId="0" applyFont="1" applyBorder="1" applyAlignment="1">
      <alignment vertical="center" wrapText="1"/>
    </xf>
    <xf numFmtId="0" fontId="1" fillId="0" borderId="26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4" fillId="2" borderId="31" xfId="0" applyFont="1" applyFill="1" applyBorder="1" applyAlignment="1" applyProtection="1">
      <alignment horizontal="center" vertical="center"/>
    </xf>
    <xf numFmtId="0" fontId="14" fillId="2" borderId="8" xfId="0" applyFont="1" applyFill="1" applyBorder="1" applyAlignment="1" applyProtection="1">
      <alignment horizontal="center" vertical="center"/>
    </xf>
    <xf numFmtId="0" fontId="14" fillId="2" borderId="32" xfId="0" applyFont="1" applyFill="1" applyBorder="1" applyAlignment="1" applyProtection="1">
      <alignment horizontal="center" vertical="center"/>
    </xf>
    <xf numFmtId="37" fontId="13" fillId="2" borderId="33" xfId="0" applyNumberFormat="1" applyFont="1" applyFill="1" applyBorder="1" applyAlignment="1" applyProtection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microsoft.com/office/2017/10/relationships/person" Target="persons/perso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3CDD03-8357-4CC7-83BA-5E7DB56775E8}">
  <sheetPr>
    <pageSetUpPr fitToPage="1"/>
  </sheetPr>
  <dimension ref="A1:ED37"/>
  <sheetViews>
    <sheetView tabSelected="1" workbookViewId="0">
      <selection sqref="A1:P1"/>
    </sheetView>
  </sheetViews>
  <sheetFormatPr defaultColWidth="9.77734375" defaultRowHeight="15"/>
  <cols>
    <col min="1" max="1" width="1.77734375" style="107" customWidth="1"/>
    <col min="2" max="2" width="6.77734375" style="107" customWidth="1"/>
    <col min="3" max="3" width="55.77734375" style="107" customWidth="1"/>
    <col min="4" max="5" width="16.77734375" style="138" customWidth="1"/>
    <col min="6" max="7" width="15.77734375" style="138" customWidth="1"/>
    <col min="8" max="8" width="13.77734375" style="138" customWidth="1"/>
    <col min="9" max="10" width="15.77734375" style="138" customWidth="1"/>
    <col min="11" max="14" width="13.77734375" style="138" customWidth="1"/>
    <col min="15" max="15" width="16.77734375" style="138" customWidth="1"/>
    <col min="16" max="16" width="13.77734375" style="107" customWidth="1"/>
    <col min="17" max="18" width="9.77734375" style="107"/>
  </cols>
  <sheetData>
    <row r="1" spans="1:134" ht="27.75">
      <c r="A1" s="146" t="s">
        <v>43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8"/>
      <c r="Q1" s="93"/>
      <c r="R1"/>
    </row>
    <row r="2" spans="1:134" ht="24" thickBot="1">
      <c r="A2" s="149" t="s">
        <v>104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1"/>
      <c r="Q2" s="93"/>
      <c r="R2"/>
    </row>
    <row r="3" spans="1:134" ht="18" customHeight="1">
      <c r="A3" s="152" t="s">
        <v>12</v>
      </c>
      <c r="B3" s="153"/>
      <c r="C3" s="154"/>
      <c r="D3" s="158" t="s">
        <v>6</v>
      </c>
      <c r="E3" s="159"/>
      <c r="F3" s="159"/>
      <c r="G3" s="159"/>
      <c r="H3" s="160"/>
      <c r="I3" s="158" t="s">
        <v>7</v>
      </c>
      <c r="J3" s="160"/>
      <c r="K3" s="158" t="s">
        <v>9</v>
      </c>
      <c r="L3" s="159"/>
      <c r="M3" s="160"/>
      <c r="N3" s="94"/>
      <c r="O3" s="95"/>
      <c r="P3" s="161" t="s">
        <v>97</v>
      </c>
      <c r="Q3" s="96"/>
      <c r="R3"/>
    </row>
    <row r="4" spans="1:134" ht="32.25" customHeight="1" thickBot="1">
      <c r="A4" s="155"/>
      <c r="B4" s="156"/>
      <c r="C4" s="157"/>
      <c r="D4" s="97" t="s">
        <v>0</v>
      </c>
      <c r="E4" s="97" t="s">
        <v>13</v>
      </c>
      <c r="F4" s="97" t="s">
        <v>14</v>
      </c>
      <c r="G4" s="97" t="s">
        <v>15</v>
      </c>
      <c r="H4" s="97" t="s">
        <v>1</v>
      </c>
      <c r="I4" s="97" t="s">
        <v>2</v>
      </c>
      <c r="J4" s="98" t="s">
        <v>16</v>
      </c>
      <c r="K4" s="98" t="s">
        <v>3</v>
      </c>
      <c r="L4" s="98" t="s">
        <v>4</v>
      </c>
      <c r="M4" s="98" t="s">
        <v>98</v>
      </c>
      <c r="N4" s="98" t="s">
        <v>5</v>
      </c>
      <c r="O4" s="98" t="s">
        <v>99</v>
      </c>
      <c r="P4" s="162"/>
      <c r="Q4" s="99"/>
      <c r="R4" s="100"/>
      <c r="S4" s="100"/>
      <c r="T4" s="100"/>
      <c r="U4" s="100"/>
      <c r="V4" s="100"/>
      <c r="W4" s="100"/>
      <c r="X4" s="100"/>
      <c r="Y4" s="100"/>
      <c r="Z4" s="100"/>
      <c r="AA4" s="100"/>
      <c r="AB4" s="100"/>
      <c r="AC4" s="100"/>
      <c r="AD4" s="100"/>
      <c r="AE4" s="100"/>
      <c r="AF4" s="100"/>
      <c r="AG4" s="100"/>
      <c r="AH4" s="100"/>
      <c r="AI4" s="100"/>
      <c r="AJ4" s="100"/>
      <c r="AK4" s="100"/>
      <c r="AL4" s="100"/>
      <c r="AM4" s="100"/>
      <c r="AN4" s="100"/>
      <c r="AO4" s="100"/>
      <c r="AP4" s="100"/>
      <c r="AQ4" s="100"/>
      <c r="AR4" s="100"/>
      <c r="AS4" s="100"/>
      <c r="AT4" s="100"/>
      <c r="AU4" s="100"/>
      <c r="AV4" s="100"/>
      <c r="AW4" s="100"/>
      <c r="AX4" s="100"/>
      <c r="AY4" s="100"/>
      <c r="AZ4" s="100"/>
      <c r="BA4" s="100"/>
      <c r="BB4" s="100"/>
      <c r="BC4" s="100"/>
      <c r="BD4" s="100"/>
      <c r="BE4" s="100"/>
      <c r="BF4" s="100"/>
      <c r="BG4" s="100"/>
      <c r="BH4" s="100"/>
      <c r="BI4" s="100"/>
      <c r="BJ4" s="100"/>
      <c r="BK4" s="100"/>
      <c r="BL4" s="100"/>
      <c r="BM4" s="100"/>
      <c r="BN4" s="100"/>
      <c r="BO4" s="100"/>
      <c r="BP4" s="100"/>
      <c r="BQ4" s="100"/>
      <c r="BR4" s="100"/>
      <c r="BS4" s="100"/>
      <c r="BT4" s="100"/>
      <c r="BU4" s="100"/>
      <c r="BV4" s="100"/>
      <c r="BW4" s="100"/>
      <c r="BX4" s="100"/>
      <c r="BY4" s="100"/>
      <c r="BZ4" s="100"/>
      <c r="CA4" s="100"/>
      <c r="CB4" s="100"/>
      <c r="CC4" s="100"/>
      <c r="CD4" s="100"/>
      <c r="CE4" s="100"/>
      <c r="CF4" s="100"/>
      <c r="CG4" s="100"/>
      <c r="CH4" s="100"/>
      <c r="CI4" s="100"/>
      <c r="CJ4" s="100"/>
      <c r="CK4" s="100"/>
      <c r="CL4" s="100"/>
      <c r="CM4" s="100"/>
      <c r="CN4" s="100"/>
      <c r="CO4" s="100"/>
      <c r="CP4" s="100"/>
      <c r="CQ4" s="100"/>
      <c r="CR4" s="100"/>
      <c r="CS4" s="100"/>
      <c r="CT4" s="100"/>
      <c r="CU4" s="100"/>
      <c r="CV4" s="100"/>
      <c r="CW4" s="100"/>
      <c r="CX4" s="100"/>
      <c r="CY4" s="100"/>
      <c r="CZ4" s="100"/>
      <c r="DA4" s="100"/>
      <c r="DB4" s="100"/>
      <c r="DC4" s="100"/>
      <c r="DD4" s="100"/>
      <c r="DE4" s="100"/>
      <c r="DF4" s="100"/>
      <c r="DG4" s="100"/>
      <c r="DH4" s="100"/>
      <c r="DI4" s="100"/>
      <c r="DJ4" s="100"/>
      <c r="DK4" s="100"/>
      <c r="DL4" s="100"/>
      <c r="DM4" s="100"/>
      <c r="DN4" s="100"/>
      <c r="DO4" s="100"/>
      <c r="DP4" s="100"/>
      <c r="DQ4" s="100"/>
      <c r="DR4" s="100"/>
      <c r="DS4" s="100"/>
      <c r="DT4" s="100"/>
      <c r="DU4" s="100"/>
      <c r="DV4" s="100"/>
      <c r="DW4" s="100"/>
      <c r="DX4" s="100"/>
      <c r="DY4" s="100"/>
      <c r="DZ4" s="100"/>
      <c r="EA4" s="100"/>
      <c r="EB4" s="100"/>
      <c r="EC4" s="100"/>
      <c r="ED4" s="100"/>
    </row>
    <row r="5" spans="1:134" ht="15.75">
      <c r="A5" s="101" t="s">
        <v>18</v>
      </c>
      <c r="B5" s="102"/>
      <c r="C5" s="102"/>
      <c r="D5" s="103">
        <f>SUM(D6:D12)</f>
        <v>7798829</v>
      </c>
      <c r="E5" s="103">
        <f>SUM(E6:E12)</f>
        <v>70212</v>
      </c>
      <c r="F5" s="103">
        <f>SUM(F6:F12)</f>
        <v>0</v>
      </c>
      <c r="G5" s="103">
        <f>SUM(G6:G12)</f>
        <v>164579</v>
      </c>
      <c r="H5" s="103">
        <f>SUM(H6:H12)</f>
        <v>0</v>
      </c>
      <c r="I5" s="103">
        <f>SUM(I6:I12)</f>
        <v>0</v>
      </c>
      <c r="J5" s="103">
        <f>SUM(J6:J12)</f>
        <v>0</v>
      </c>
      <c r="K5" s="103">
        <f>SUM(K6:K12)</f>
        <v>3333261</v>
      </c>
      <c r="L5" s="103">
        <f>SUM(L6:L12)</f>
        <v>0</v>
      </c>
      <c r="M5" s="103">
        <f>SUM(M6:M12)</f>
        <v>0</v>
      </c>
      <c r="N5" s="103">
        <f>SUM(N6:N12)</f>
        <v>0</v>
      </c>
      <c r="O5" s="104">
        <f>SUM(D5:N5)</f>
        <v>11366881</v>
      </c>
      <c r="P5" s="105">
        <f>(O5/P$35)</f>
        <v>985.68166840097126</v>
      </c>
      <c r="Q5" s="106"/>
    </row>
    <row r="6" spans="1:134">
      <c r="A6" s="108"/>
      <c r="B6" s="109">
        <v>511</v>
      </c>
      <c r="C6" s="110" t="s">
        <v>19</v>
      </c>
      <c r="D6" s="111">
        <v>305299</v>
      </c>
      <c r="E6" s="111">
        <v>0</v>
      </c>
      <c r="F6" s="111">
        <v>0</v>
      </c>
      <c r="G6" s="111">
        <v>0</v>
      </c>
      <c r="H6" s="111">
        <v>0</v>
      </c>
      <c r="I6" s="111">
        <v>0</v>
      </c>
      <c r="J6" s="111">
        <v>0</v>
      </c>
      <c r="K6" s="111">
        <v>0</v>
      </c>
      <c r="L6" s="111">
        <v>0</v>
      </c>
      <c r="M6" s="111">
        <v>0</v>
      </c>
      <c r="N6" s="111">
        <v>0</v>
      </c>
      <c r="O6" s="111">
        <f>SUM(D6:N6)</f>
        <v>305299</v>
      </c>
      <c r="P6" s="112">
        <f>(O6/P$35)</f>
        <v>26.474072147069027</v>
      </c>
      <c r="Q6" s="113"/>
    </row>
    <row r="7" spans="1:134">
      <c r="A7" s="108"/>
      <c r="B7" s="109">
        <v>512</v>
      </c>
      <c r="C7" s="110" t="s">
        <v>20</v>
      </c>
      <c r="D7" s="111">
        <v>1621497</v>
      </c>
      <c r="E7" s="111">
        <v>65394</v>
      </c>
      <c r="F7" s="111">
        <v>0</v>
      </c>
      <c r="G7" s="111">
        <v>17836</v>
      </c>
      <c r="H7" s="111">
        <v>0</v>
      </c>
      <c r="I7" s="111">
        <v>0</v>
      </c>
      <c r="J7" s="111">
        <v>0</v>
      </c>
      <c r="K7" s="111">
        <v>0</v>
      </c>
      <c r="L7" s="111">
        <v>0</v>
      </c>
      <c r="M7" s="111">
        <v>0</v>
      </c>
      <c r="N7" s="111">
        <v>0</v>
      </c>
      <c r="O7" s="111">
        <f t="shared" ref="O7:O12" si="0">SUM(D7:N7)</f>
        <v>1704727</v>
      </c>
      <c r="P7" s="112">
        <f>(O7/P$35)</f>
        <v>147.82578910856748</v>
      </c>
      <c r="Q7" s="113"/>
    </row>
    <row r="8" spans="1:134">
      <c r="A8" s="108"/>
      <c r="B8" s="109">
        <v>513</v>
      </c>
      <c r="C8" s="110" t="s">
        <v>21</v>
      </c>
      <c r="D8" s="111">
        <v>1365408</v>
      </c>
      <c r="E8" s="111">
        <v>0</v>
      </c>
      <c r="F8" s="111">
        <v>0</v>
      </c>
      <c r="G8" s="111">
        <v>0</v>
      </c>
      <c r="H8" s="111">
        <v>0</v>
      </c>
      <c r="I8" s="111">
        <v>0</v>
      </c>
      <c r="J8" s="111">
        <v>0</v>
      </c>
      <c r="K8" s="111">
        <v>0</v>
      </c>
      <c r="L8" s="111">
        <v>0</v>
      </c>
      <c r="M8" s="111">
        <v>0</v>
      </c>
      <c r="N8" s="111">
        <v>0</v>
      </c>
      <c r="O8" s="111">
        <f t="shared" si="0"/>
        <v>1365408</v>
      </c>
      <c r="P8" s="112">
        <f>(O8/P$35)</f>
        <v>118.40166493236212</v>
      </c>
      <c r="Q8" s="113"/>
    </row>
    <row r="9" spans="1:134">
      <c r="A9" s="108"/>
      <c r="B9" s="109">
        <v>514</v>
      </c>
      <c r="C9" s="110" t="s">
        <v>45</v>
      </c>
      <c r="D9" s="111">
        <v>338611</v>
      </c>
      <c r="E9" s="111">
        <v>0</v>
      </c>
      <c r="F9" s="111">
        <v>0</v>
      </c>
      <c r="G9" s="111">
        <v>0</v>
      </c>
      <c r="H9" s="111">
        <v>0</v>
      </c>
      <c r="I9" s="111">
        <v>0</v>
      </c>
      <c r="J9" s="111">
        <v>0</v>
      </c>
      <c r="K9" s="111">
        <v>0</v>
      </c>
      <c r="L9" s="111">
        <v>0</v>
      </c>
      <c r="M9" s="111">
        <v>0</v>
      </c>
      <c r="N9" s="111">
        <v>0</v>
      </c>
      <c r="O9" s="111">
        <f t="shared" si="0"/>
        <v>338611</v>
      </c>
      <c r="P9" s="112">
        <f>(O9/P$35)</f>
        <v>29.362729795352063</v>
      </c>
      <c r="Q9" s="113"/>
    </row>
    <row r="10" spans="1:134">
      <c r="A10" s="108"/>
      <c r="B10" s="109">
        <v>517</v>
      </c>
      <c r="C10" s="110" t="s">
        <v>46</v>
      </c>
      <c r="D10" s="111">
        <v>674881</v>
      </c>
      <c r="E10" s="111">
        <v>0</v>
      </c>
      <c r="F10" s="111">
        <v>0</v>
      </c>
      <c r="G10" s="111">
        <v>0</v>
      </c>
      <c r="H10" s="111">
        <v>0</v>
      </c>
      <c r="I10" s="111">
        <v>0</v>
      </c>
      <c r="J10" s="111">
        <v>0</v>
      </c>
      <c r="K10" s="111">
        <v>0</v>
      </c>
      <c r="L10" s="111">
        <v>0</v>
      </c>
      <c r="M10" s="111">
        <v>0</v>
      </c>
      <c r="N10" s="111">
        <v>0</v>
      </c>
      <c r="O10" s="111">
        <f t="shared" si="0"/>
        <v>674881</v>
      </c>
      <c r="P10" s="112">
        <f>(O10/P$35)</f>
        <v>58.522459243843215</v>
      </c>
      <c r="Q10" s="113"/>
    </row>
    <row r="11" spans="1:134">
      <c r="A11" s="108"/>
      <c r="B11" s="109">
        <v>518</v>
      </c>
      <c r="C11" s="110" t="s">
        <v>22</v>
      </c>
      <c r="D11" s="111">
        <v>0</v>
      </c>
      <c r="E11" s="111">
        <v>0</v>
      </c>
      <c r="F11" s="111">
        <v>0</v>
      </c>
      <c r="G11" s="111">
        <v>0</v>
      </c>
      <c r="H11" s="111">
        <v>0</v>
      </c>
      <c r="I11" s="111">
        <v>0</v>
      </c>
      <c r="J11" s="111">
        <v>0</v>
      </c>
      <c r="K11" s="111">
        <v>3333261</v>
      </c>
      <c r="L11" s="111">
        <v>0</v>
      </c>
      <c r="M11" s="111">
        <v>0</v>
      </c>
      <c r="N11" s="111">
        <v>0</v>
      </c>
      <c r="O11" s="111">
        <f t="shared" si="0"/>
        <v>3333261</v>
      </c>
      <c r="P11" s="112">
        <f>(O11/P$35)</f>
        <v>289.04448491155046</v>
      </c>
      <c r="Q11" s="113"/>
    </row>
    <row r="12" spans="1:134">
      <c r="A12" s="108"/>
      <c r="B12" s="109">
        <v>519</v>
      </c>
      <c r="C12" s="110" t="s">
        <v>23</v>
      </c>
      <c r="D12" s="111">
        <v>3493133</v>
      </c>
      <c r="E12" s="111">
        <v>4818</v>
      </c>
      <c r="F12" s="111">
        <v>0</v>
      </c>
      <c r="G12" s="111">
        <v>146743</v>
      </c>
      <c r="H12" s="111">
        <v>0</v>
      </c>
      <c r="I12" s="111">
        <v>0</v>
      </c>
      <c r="J12" s="111">
        <v>0</v>
      </c>
      <c r="K12" s="111">
        <v>0</v>
      </c>
      <c r="L12" s="111">
        <v>0</v>
      </c>
      <c r="M12" s="111">
        <v>0</v>
      </c>
      <c r="N12" s="111">
        <v>0</v>
      </c>
      <c r="O12" s="111">
        <f t="shared" si="0"/>
        <v>3644694</v>
      </c>
      <c r="P12" s="112">
        <f>(O12/P$35)</f>
        <v>316.05046826222684</v>
      </c>
      <c r="Q12" s="113"/>
    </row>
    <row r="13" spans="1:134" ht="15.75">
      <c r="A13" s="114" t="s">
        <v>24</v>
      </c>
      <c r="B13" s="115"/>
      <c r="C13" s="116"/>
      <c r="D13" s="117">
        <f>SUM(D14:D16)</f>
        <v>8765592</v>
      </c>
      <c r="E13" s="117">
        <f>SUM(E14:E16)</f>
        <v>3009405</v>
      </c>
      <c r="F13" s="117">
        <f>SUM(F14:F16)</f>
        <v>0</v>
      </c>
      <c r="G13" s="117">
        <f>SUM(G14:G16)</f>
        <v>360117</v>
      </c>
      <c r="H13" s="117">
        <f>SUM(H14:H16)</f>
        <v>0</v>
      </c>
      <c r="I13" s="117">
        <f>SUM(I14:I16)</f>
        <v>0</v>
      </c>
      <c r="J13" s="117">
        <f>SUM(J14:J16)</f>
        <v>0</v>
      </c>
      <c r="K13" s="117">
        <f>SUM(K14:K16)</f>
        <v>0</v>
      </c>
      <c r="L13" s="117">
        <f>SUM(L14:L16)</f>
        <v>0</v>
      </c>
      <c r="M13" s="117">
        <f>SUM(M14:M16)</f>
        <v>0</v>
      </c>
      <c r="N13" s="117">
        <f>SUM(N14:N16)</f>
        <v>0</v>
      </c>
      <c r="O13" s="118">
        <f>SUM(D13:N13)</f>
        <v>12135114</v>
      </c>
      <c r="P13" s="119">
        <f>(O13/P$35)</f>
        <v>1052.2991675338189</v>
      </c>
      <c r="Q13" s="120"/>
    </row>
    <row r="14" spans="1:134">
      <c r="A14" s="108"/>
      <c r="B14" s="109">
        <v>521</v>
      </c>
      <c r="C14" s="110" t="s">
        <v>25</v>
      </c>
      <c r="D14" s="111">
        <v>7263986</v>
      </c>
      <c r="E14" s="111">
        <v>102720</v>
      </c>
      <c r="F14" s="111">
        <v>0</v>
      </c>
      <c r="G14" s="111">
        <v>360117</v>
      </c>
      <c r="H14" s="111">
        <v>0</v>
      </c>
      <c r="I14" s="111">
        <v>0</v>
      </c>
      <c r="J14" s="111">
        <v>0</v>
      </c>
      <c r="K14" s="111">
        <v>0</v>
      </c>
      <c r="L14" s="111">
        <v>0</v>
      </c>
      <c r="M14" s="111">
        <v>0</v>
      </c>
      <c r="N14" s="111">
        <v>0</v>
      </c>
      <c r="O14" s="111">
        <f>SUM(D14:N14)</f>
        <v>7726823</v>
      </c>
      <c r="P14" s="112">
        <f>(O14/P$35)</f>
        <v>670.03321193201521</v>
      </c>
      <c r="Q14" s="113"/>
    </row>
    <row r="15" spans="1:134">
      <c r="A15" s="108"/>
      <c r="B15" s="109">
        <v>522</v>
      </c>
      <c r="C15" s="110" t="s">
        <v>26</v>
      </c>
      <c r="D15" s="111">
        <v>0</v>
      </c>
      <c r="E15" s="111">
        <v>2906685</v>
      </c>
      <c r="F15" s="111">
        <v>0</v>
      </c>
      <c r="G15" s="111">
        <v>0</v>
      </c>
      <c r="H15" s="111">
        <v>0</v>
      </c>
      <c r="I15" s="111">
        <v>0</v>
      </c>
      <c r="J15" s="111">
        <v>0</v>
      </c>
      <c r="K15" s="111">
        <v>0</v>
      </c>
      <c r="L15" s="111">
        <v>0</v>
      </c>
      <c r="M15" s="111">
        <v>0</v>
      </c>
      <c r="N15" s="111">
        <v>0</v>
      </c>
      <c r="O15" s="111">
        <f t="shared" ref="O15:O16" si="1">SUM(D15:N15)</f>
        <v>2906685</v>
      </c>
      <c r="P15" s="112">
        <f>(O15/P$35)</f>
        <v>252.05385015608741</v>
      </c>
      <c r="Q15" s="113"/>
    </row>
    <row r="16" spans="1:134">
      <c r="A16" s="108"/>
      <c r="B16" s="109">
        <v>526</v>
      </c>
      <c r="C16" s="110" t="s">
        <v>47</v>
      </c>
      <c r="D16" s="111">
        <v>1501606</v>
      </c>
      <c r="E16" s="111">
        <v>0</v>
      </c>
      <c r="F16" s="111">
        <v>0</v>
      </c>
      <c r="G16" s="111">
        <v>0</v>
      </c>
      <c r="H16" s="111">
        <v>0</v>
      </c>
      <c r="I16" s="111">
        <v>0</v>
      </c>
      <c r="J16" s="111">
        <v>0</v>
      </c>
      <c r="K16" s="111">
        <v>0</v>
      </c>
      <c r="L16" s="111">
        <v>0</v>
      </c>
      <c r="M16" s="111">
        <v>0</v>
      </c>
      <c r="N16" s="111">
        <v>0</v>
      </c>
      <c r="O16" s="111">
        <f t="shared" si="1"/>
        <v>1501606</v>
      </c>
      <c r="P16" s="112">
        <f>(O16/P$35)</f>
        <v>130.21210544571628</v>
      </c>
      <c r="Q16" s="113"/>
    </row>
    <row r="17" spans="1:17" ht="15.75">
      <c r="A17" s="114" t="s">
        <v>29</v>
      </c>
      <c r="B17" s="115"/>
      <c r="C17" s="116"/>
      <c r="D17" s="117">
        <f>SUM(D18:D21)</f>
        <v>0</v>
      </c>
      <c r="E17" s="117">
        <f>SUM(E18:E21)</f>
        <v>199676</v>
      </c>
      <c r="F17" s="117">
        <f>SUM(F18:F21)</f>
        <v>0</v>
      </c>
      <c r="G17" s="117">
        <f>SUM(G18:G21)</f>
        <v>0</v>
      </c>
      <c r="H17" s="117">
        <f>SUM(H18:H21)</f>
        <v>0</v>
      </c>
      <c r="I17" s="117">
        <f>SUM(I18:I21)</f>
        <v>12332875</v>
      </c>
      <c r="J17" s="117">
        <f>SUM(J18:J21)</f>
        <v>0</v>
      </c>
      <c r="K17" s="117">
        <f>SUM(K18:K21)</f>
        <v>0</v>
      </c>
      <c r="L17" s="117">
        <f>SUM(L18:L21)</f>
        <v>0</v>
      </c>
      <c r="M17" s="117">
        <f>SUM(M18:M21)</f>
        <v>0</v>
      </c>
      <c r="N17" s="117">
        <f>SUM(N18:N21)</f>
        <v>0</v>
      </c>
      <c r="O17" s="118">
        <f>SUM(D17:N17)</f>
        <v>12532551</v>
      </c>
      <c r="P17" s="119">
        <f>(O17/P$35)</f>
        <v>1086.7630072840791</v>
      </c>
      <c r="Q17" s="120"/>
    </row>
    <row r="18" spans="1:17">
      <c r="A18" s="108"/>
      <c r="B18" s="109">
        <v>533</v>
      </c>
      <c r="C18" s="110" t="s">
        <v>30</v>
      </c>
      <c r="D18" s="111">
        <v>0</v>
      </c>
      <c r="E18" s="111">
        <v>84885</v>
      </c>
      <c r="F18" s="111">
        <v>0</v>
      </c>
      <c r="G18" s="111">
        <v>0</v>
      </c>
      <c r="H18" s="111">
        <v>0</v>
      </c>
      <c r="I18" s="111">
        <v>3582035</v>
      </c>
      <c r="J18" s="111">
        <v>0</v>
      </c>
      <c r="K18" s="111">
        <v>0</v>
      </c>
      <c r="L18" s="111">
        <v>0</v>
      </c>
      <c r="M18" s="111">
        <v>0</v>
      </c>
      <c r="N18" s="111">
        <v>0</v>
      </c>
      <c r="O18" s="111">
        <f t="shared" ref="O18:O29" si="2">SUM(D18:N18)</f>
        <v>3666920</v>
      </c>
      <c r="P18" s="112">
        <f>(O18/P$35)</f>
        <v>317.97780090183835</v>
      </c>
      <c r="Q18" s="113"/>
    </row>
    <row r="19" spans="1:17">
      <c r="A19" s="108"/>
      <c r="B19" s="109">
        <v>534</v>
      </c>
      <c r="C19" s="110" t="s">
        <v>31</v>
      </c>
      <c r="D19" s="111">
        <v>0</v>
      </c>
      <c r="E19" s="111">
        <v>0</v>
      </c>
      <c r="F19" s="111">
        <v>0</v>
      </c>
      <c r="G19" s="111">
        <v>0</v>
      </c>
      <c r="H19" s="111">
        <v>0</v>
      </c>
      <c r="I19" s="111">
        <v>3965210</v>
      </c>
      <c r="J19" s="111">
        <v>0</v>
      </c>
      <c r="K19" s="111">
        <v>0</v>
      </c>
      <c r="L19" s="111">
        <v>0</v>
      </c>
      <c r="M19" s="111">
        <v>0</v>
      </c>
      <c r="N19" s="111">
        <v>0</v>
      </c>
      <c r="O19" s="111">
        <f t="shared" si="2"/>
        <v>3965210</v>
      </c>
      <c r="P19" s="112">
        <f>(O19/P$35)</f>
        <v>343.8440860215054</v>
      </c>
      <c r="Q19" s="113"/>
    </row>
    <row r="20" spans="1:17">
      <c r="A20" s="108"/>
      <c r="B20" s="109">
        <v>535</v>
      </c>
      <c r="C20" s="110" t="s">
        <v>32</v>
      </c>
      <c r="D20" s="111">
        <v>0</v>
      </c>
      <c r="E20" s="111">
        <v>114791</v>
      </c>
      <c r="F20" s="111">
        <v>0</v>
      </c>
      <c r="G20" s="111">
        <v>0</v>
      </c>
      <c r="H20" s="111">
        <v>0</v>
      </c>
      <c r="I20" s="111">
        <v>4124209</v>
      </c>
      <c r="J20" s="111">
        <v>0</v>
      </c>
      <c r="K20" s="111">
        <v>0</v>
      </c>
      <c r="L20" s="111">
        <v>0</v>
      </c>
      <c r="M20" s="111">
        <v>0</v>
      </c>
      <c r="N20" s="111">
        <v>0</v>
      </c>
      <c r="O20" s="111">
        <f t="shared" si="2"/>
        <v>4239000</v>
      </c>
      <c r="P20" s="112">
        <f>(O20/P$35)</f>
        <v>367.58584807492196</v>
      </c>
      <c r="Q20" s="113"/>
    </row>
    <row r="21" spans="1:17">
      <c r="A21" s="108"/>
      <c r="B21" s="109">
        <v>538</v>
      </c>
      <c r="C21" s="110" t="s">
        <v>33</v>
      </c>
      <c r="D21" s="111">
        <v>0</v>
      </c>
      <c r="E21" s="111">
        <v>0</v>
      </c>
      <c r="F21" s="111">
        <v>0</v>
      </c>
      <c r="G21" s="111">
        <v>0</v>
      </c>
      <c r="H21" s="111">
        <v>0</v>
      </c>
      <c r="I21" s="111">
        <v>661421</v>
      </c>
      <c r="J21" s="111">
        <v>0</v>
      </c>
      <c r="K21" s="111">
        <v>0</v>
      </c>
      <c r="L21" s="111">
        <v>0</v>
      </c>
      <c r="M21" s="111">
        <v>0</v>
      </c>
      <c r="N21" s="111">
        <v>0</v>
      </c>
      <c r="O21" s="111">
        <f t="shared" si="2"/>
        <v>661421</v>
      </c>
      <c r="P21" s="112">
        <f>(O21/P$35)</f>
        <v>57.355272285813392</v>
      </c>
      <c r="Q21" s="113"/>
    </row>
    <row r="22" spans="1:17" ht="15.75">
      <c r="A22" s="114" t="s">
        <v>35</v>
      </c>
      <c r="B22" s="115"/>
      <c r="C22" s="116"/>
      <c r="D22" s="117">
        <f>SUM(D23:D24)</f>
        <v>197095</v>
      </c>
      <c r="E22" s="117">
        <f>SUM(E23:E24)</f>
        <v>1736856</v>
      </c>
      <c r="F22" s="117">
        <f>SUM(F23:F24)</f>
        <v>0</v>
      </c>
      <c r="G22" s="117">
        <f>SUM(G23:G24)</f>
        <v>95562</v>
      </c>
      <c r="H22" s="117">
        <f>SUM(H23:H24)</f>
        <v>0</v>
      </c>
      <c r="I22" s="117">
        <f>SUM(I23:I24)</f>
        <v>929404</v>
      </c>
      <c r="J22" s="117">
        <f>SUM(J23:J24)</f>
        <v>0</v>
      </c>
      <c r="K22" s="117">
        <f>SUM(K23:K24)</f>
        <v>0</v>
      </c>
      <c r="L22" s="117">
        <f>SUM(L23:L24)</f>
        <v>0</v>
      </c>
      <c r="M22" s="117">
        <f>SUM(M23:M24)</f>
        <v>0</v>
      </c>
      <c r="N22" s="117">
        <f>SUM(N23:N24)</f>
        <v>0</v>
      </c>
      <c r="O22" s="117">
        <f t="shared" si="2"/>
        <v>2958917</v>
      </c>
      <c r="P22" s="119">
        <f>(O22/P$35)</f>
        <v>256.58315990287895</v>
      </c>
      <c r="Q22" s="120"/>
    </row>
    <row r="23" spans="1:17">
      <c r="A23" s="108"/>
      <c r="B23" s="109">
        <v>541</v>
      </c>
      <c r="C23" s="110" t="s">
        <v>36</v>
      </c>
      <c r="D23" s="111">
        <v>197095</v>
      </c>
      <c r="E23" s="111">
        <v>1736856</v>
      </c>
      <c r="F23" s="111">
        <v>0</v>
      </c>
      <c r="G23" s="111">
        <v>95562</v>
      </c>
      <c r="H23" s="111">
        <v>0</v>
      </c>
      <c r="I23" s="111">
        <v>0</v>
      </c>
      <c r="J23" s="111">
        <v>0</v>
      </c>
      <c r="K23" s="111">
        <v>0</v>
      </c>
      <c r="L23" s="111">
        <v>0</v>
      </c>
      <c r="M23" s="111">
        <v>0</v>
      </c>
      <c r="N23" s="111">
        <v>0</v>
      </c>
      <c r="O23" s="111">
        <f t="shared" si="2"/>
        <v>2029513</v>
      </c>
      <c r="P23" s="112">
        <f>(O23/P$35)</f>
        <v>175.98968088796391</v>
      </c>
      <c r="Q23" s="113"/>
    </row>
    <row r="24" spans="1:17">
      <c r="A24" s="108"/>
      <c r="B24" s="109">
        <v>545</v>
      </c>
      <c r="C24" s="110" t="s">
        <v>52</v>
      </c>
      <c r="D24" s="111">
        <v>0</v>
      </c>
      <c r="E24" s="111">
        <v>0</v>
      </c>
      <c r="F24" s="111">
        <v>0</v>
      </c>
      <c r="G24" s="111">
        <v>0</v>
      </c>
      <c r="H24" s="111">
        <v>0</v>
      </c>
      <c r="I24" s="111">
        <v>929404</v>
      </c>
      <c r="J24" s="111">
        <v>0</v>
      </c>
      <c r="K24" s="111">
        <v>0</v>
      </c>
      <c r="L24" s="111">
        <v>0</v>
      </c>
      <c r="M24" s="111">
        <v>0</v>
      </c>
      <c r="N24" s="111">
        <v>0</v>
      </c>
      <c r="O24" s="111">
        <f t="shared" si="2"/>
        <v>929404</v>
      </c>
      <c r="P24" s="112">
        <f>(O24/P$35)</f>
        <v>80.593479014915019</v>
      </c>
      <c r="Q24" s="113"/>
    </row>
    <row r="25" spans="1:17" ht="15.75">
      <c r="A25" s="114" t="s">
        <v>86</v>
      </c>
      <c r="B25" s="115"/>
      <c r="C25" s="116"/>
      <c r="D25" s="117">
        <f>SUM(D26:D26)</f>
        <v>0</v>
      </c>
      <c r="E25" s="117">
        <f>SUM(E26:E26)</f>
        <v>120915</v>
      </c>
      <c r="F25" s="117">
        <f>SUM(F26:F26)</f>
        <v>0</v>
      </c>
      <c r="G25" s="117">
        <f>SUM(G26:G26)</f>
        <v>0</v>
      </c>
      <c r="H25" s="117">
        <f>SUM(H26:H26)</f>
        <v>0</v>
      </c>
      <c r="I25" s="117">
        <f>SUM(I26:I26)</f>
        <v>0</v>
      </c>
      <c r="J25" s="117">
        <f>SUM(J26:J26)</f>
        <v>0</v>
      </c>
      <c r="K25" s="117">
        <f>SUM(K26:K26)</f>
        <v>0</v>
      </c>
      <c r="L25" s="117">
        <f>SUM(L26:L26)</f>
        <v>0</v>
      </c>
      <c r="M25" s="117">
        <f>SUM(M26:M26)</f>
        <v>0</v>
      </c>
      <c r="N25" s="117">
        <f>SUM(N26:N26)</f>
        <v>0</v>
      </c>
      <c r="O25" s="117">
        <f t="shared" si="2"/>
        <v>120915</v>
      </c>
      <c r="P25" s="119">
        <f>(O25/P$35)</f>
        <v>10.485171696149845</v>
      </c>
      <c r="Q25" s="120"/>
    </row>
    <row r="26" spans="1:17">
      <c r="A26" s="121"/>
      <c r="B26" s="122">
        <v>552</v>
      </c>
      <c r="C26" s="123" t="s">
        <v>87</v>
      </c>
      <c r="D26" s="111">
        <v>0</v>
      </c>
      <c r="E26" s="111">
        <v>120915</v>
      </c>
      <c r="F26" s="111">
        <v>0</v>
      </c>
      <c r="G26" s="111">
        <v>0</v>
      </c>
      <c r="H26" s="111">
        <v>0</v>
      </c>
      <c r="I26" s="111">
        <v>0</v>
      </c>
      <c r="J26" s="111">
        <v>0</v>
      </c>
      <c r="K26" s="111">
        <v>0</v>
      </c>
      <c r="L26" s="111">
        <v>0</v>
      </c>
      <c r="M26" s="111">
        <v>0</v>
      </c>
      <c r="N26" s="111">
        <v>0</v>
      </c>
      <c r="O26" s="111">
        <f t="shared" si="2"/>
        <v>120915</v>
      </c>
      <c r="P26" s="112">
        <f>(O26/P$35)</f>
        <v>10.485171696149845</v>
      </c>
      <c r="Q26" s="113"/>
    </row>
    <row r="27" spans="1:17" ht="15.75">
      <c r="A27" s="114" t="s">
        <v>37</v>
      </c>
      <c r="B27" s="115"/>
      <c r="C27" s="116"/>
      <c r="D27" s="117">
        <f>SUM(D28:D29)</f>
        <v>3601216</v>
      </c>
      <c r="E27" s="117">
        <f>SUM(E28:E29)</f>
        <v>68145</v>
      </c>
      <c r="F27" s="117">
        <f>SUM(F28:F29)</f>
        <v>0</v>
      </c>
      <c r="G27" s="117">
        <f>SUM(G28:G29)</f>
        <v>243403</v>
      </c>
      <c r="H27" s="117">
        <f>SUM(H28:H29)</f>
        <v>0</v>
      </c>
      <c r="I27" s="117">
        <f>SUM(I28:I29)</f>
        <v>0</v>
      </c>
      <c r="J27" s="117">
        <f>SUM(J28:J29)</f>
        <v>0</v>
      </c>
      <c r="K27" s="117">
        <f>SUM(K28:K29)</f>
        <v>0</v>
      </c>
      <c r="L27" s="117">
        <f>SUM(L28:L29)</f>
        <v>0</v>
      </c>
      <c r="M27" s="117">
        <f>SUM(M28:M29)</f>
        <v>0</v>
      </c>
      <c r="N27" s="117">
        <f>SUM(N28:N29)</f>
        <v>0</v>
      </c>
      <c r="O27" s="117">
        <f>SUM(D27:N27)</f>
        <v>3912764</v>
      </c>
      <c r="P27" s="119">
        <f>(O27/P$35)</f>
        <v>339.29621921609436</v>
      </c>
      <c r="Q27" s="113"/>
    </row>
    <row r="28" spans="1:17">
      <c r="A28" s="108"/>
      <c r="B28" s="109">
        <v>571</v>
      </c>
      <c r="C28" s="110" t="s">
        <v>38</v>
      </c>
      <c r="D28" s="111">
        <v>745198</v>
      </c>
      <c r="E28" s="111">
        <v>2571</v>
      </c>
      <c r="F28" s="111">
        <v>0</v>
      </c>
      <c r="G28" s="111">
        <v>39998</v>
      </c>
      <c r="H28" s="111">
        <v>0</v>
      </c>
      <c r="I28" s="111">
        <v>0</v>
      </c>
      <c r="J28" s="111">
        <v>0</v>
      </c>
      <c r="K28" s="111">
        <v>0</v>
      </c>
      <c r="L28" s="111">
        <v>0</v>
      </c>
      <c r="M28" s="111">
        <v>0</v>
      </c>
      <c r="N28" s="111">
        <v>0</v>
      </c>
      <c r="O28" s="111">
        <f t="shared" si="2"/>
        <v>787767</v>
      </c>
      <c r="P28" s="112">
        <f>(O28/P$35)</f>
        <v>68.311394380853272</v>
      </c>
      <c r="Q28" s="113"/>
    </row>
    <row r="29" spans="1:17">
      <c r="A29" s="108"/>
      <c r="B29" s="109">
        <v>572</v>
      </c>
      <c r="C29" s="110" t="s">
        <v>39</v>
      </c>
      <c r="D29" s="111">
        <v>2856018</v>
      </c>
      <c r="E29" s="111">
        <v>65574</v>
      </c>
      <c r="F29" s="111">
        <v>0</v>
      </c>
      <c r="G29" s="111">
        <v>203405</v>
      </c>
      <c r="H29" s="111">
        <v>0</v>
      </c>
      <c r="I29" s="111">
        <v>0</v>
      </c>
      <c r="J29" s="111">
        <v>0</v>
      </c>
      <c r="K29" s="111">
        <v>0</v>
      </c>
      <c r="L29" s="111">
        <v>0</v>
      </c>
      <c r="M29" s="111">
        <v>0</v>
      </c>
      <c r="N29" s="111">
        <v>0</v>
      </c>
      <c r="O29" s="111">
        <f t="shared" si="2"/>
        <v>3124997</v>
      </c>
      <c r="P29" s="112">
        <f>(O29/P$35)</f>
        <v>270.98482483524106</v>
      </c>
      <c r="Q29" s="113"/>
    </row>
    <row r="30" spans="1:17" ht="15.75">
      <c r="A30" s="114" t="s">
        <v>41</v>
      </c>
      <c r="B30" s="115"/>
      <c r="C30" s="116"/>
      <c r="D30" s="117">
        <f>SUM(D31:D32)</f>
        <v>1531561</v>
      </c>
      <c r="E30" s="117">
        <f>SUM(E31:E32)</f>
        <v>0</v>
      </c>
      <c r="F30" s="117">
        <f>SUM(F31:F32)</f>
        <v>0</v>
      </c>
      <c r="G30" s="117">
        <f>SUM(G31:G32)</f>
        <v>0</v>
      </c>
      <c r="H30" s="117">
        <f>SUM(H31:H32)</f>
        <v>0</v>
      </c>
      <c r="I30" s="117">
        <f>SUM(I31:I32)</f>
        <v>712043</v>
      </c>
      <c r="J30" s="117">
        <f>SUM(J31:J32)</f>
        <v>0</v>
      </c>
      <c r="K30" s="117">
        <f>SUM(K31:K32)</f>
        <v>0</v>
      </c>
      <c r="L30" s="117">
        <f>SUM(L31:L32)</f>
        <v>0</v>
      </c>
      <c r="M30" s="117">
        <f>SUM(M31:M32)</f>
        <v>0</v>
      </c>
      <c r="N30" s="117">
        <f>SUM(N31:N32)</f>
        <v>0</v>
      </c>
      <c r="O30" s="117">
        <f>SUM(D30:N30)</f>
        <v>2243604</v>
      </c>
      <c r="P30" s="119">
        <f>(O30/P$35)</f>
        <v>194.55463059313215</v>
      </c>
      <c r="Q30" s="113"/>
    </row>
    <row r="31" spans="1:17">
      <c r="A31" s="108"/>
      <c r="B31" s="109">
        <v>581</v>
      </c>
      <c r="C31" s="110" t="s">
        <v>100</v>
      </c>
      <c r="D31" s="111">
        <v>1531561</v>
      </c>
      <c r="E31" s="111">
        <v>0</v>
      </c>
      <c r="F31" s="111">
        <v>0</v>
      </c>
      <c r="G31" s="111">
        <v>0</v>
      </c>
      <c r="H31" s="111">
        <v>0</v>
      </c>
      <c r="I31" s="111">
        <v>702375</v>
      </c>
      <c r="J31" s="111">
        <v>0</v>
      </c>
      <c r="K31" s="111">
        <v>0</v>
      </c>
      <c r="L31" s="111">
        <v>0</v>
      </c>
      <c r="M31" s="111">
        <v>0</v>
      </c>
      <c r="N31" s="111">
        <v>0</v>
      </c>
      <c r="O31" s="111">
        <f>SUM(D31:N31)</f>
        <v>2233936</v>
      </c>
      <c r="P31" s="112">
        <f>(O31/P$35)</f>
        <v>193.71626777662158</v>
      </c>
      <c r="Q31" s="113"/>
    </row>
    <row r="32" spans="1:17" ht="15.75" thickBot="1">
      <c r="A32" s="108"/>
      <c r="B32" s="109">
        <v>591</v>
      </c>
      <c r="C32" s="110" t="s">
        <v>61</v>
      </c>
      <c r="D32" s="111">
        <v>0</v>
      </c>
      <c r="E32" s="111">
        <v>0</v>
      </c>
      <c r="F32" s="111">
        <v>0</v>
      </c>
      <c r="G32" s="111">
        <v>0</v>
      </c>
      <c r="H32" s="111">
        <v>0</v>
      </c>
      <c r="I32" s="111">
        <v>9668</v>
      </c>
      <c r="J32" s="111">
        <v>0</v>
      </c>
      <c r="K32" s="111">
        <v>0</v>
      </c>
      <c r="L32" s="111">
        <v>0</v>
      </c>
      <c r="M32" s="111">
        <v>0</v>
      </c>
      <c r="N32" s="111">
        <v>0</v>
      </c>
      <c r="O32" s="111">
        <f t="shared" ref="O32" si="3">SUM(D32:N32)</f>
        <v>9668</v>
      </c>
      <c r="P32" s="112">
        <f>(O32/P$35)</f>
        <v>0.83836281651057931</v>
      </c>
      <c r="Q32" s="113"/>
    </row>
    <row r="33" spans="1:120" ht="16.5" thickBot="1">
      <c r="A33" s="124" t="s">
        <v>10</v>
      </c>
      <c r="B33" s="125"/>
      <c r="C33" s="126"/>
      <c r="D33" s="127">
        <f>SUM(D5,D13,D17,D22,D25,D27,D30)</f>
        <v>21894293</v>
      </c>
      <c r="E33" s="127">
        <f t="shared" ref="E33:N33" si="4">SUM(E5,E13,E17,E22,E25,E27,E30)</f>
        <v>5205209</v>
      </c>
      <c r="F33" s="127">
        <f t="shared" si="4"/>
        <v>0</v>
      </c>
      <c r="G33" s="127">
        <f t="shared" si="4"/>
        <v>863661</v>
      </c>
      <c r="H33" s="127">
        <f t="shared" si="4"/>
        <v>0</v>
      </c>
      <c r="I33" s="127">
        <f t="shared" si="4"/>
        <v>13974322</v>
      </c>
      <c r="J33" s="127">
        <f t="shared" si="4"/>
        <v>0</v>
      </c>
      <c r="K33" s="127">
        <f t="shared" si="4"/>
        <v>3333261</v>
      </c>
      <c r="L33" s="127">
        <f t="shared" si="4"/>
        <v>0</v>
      </c>
      <c r="M33" s="127">
        <f t="shared" si="4"/>
        <v>0</v>
      </c>
      <c r="N33" s="127">
        <f t="shared" si="4"/>
        <v>0</v>
      </c>
      <c r="O33" s="127">
        <f>SUM(D33:N33)</f>
        <v>45270746</v>
      </c>
      <c r="P33" s="128">
        <f>(O33/P$35)</f>
        <v>3925.6630246271247</v>
      </c>
      <c r="Q33" s="106"/>
      <c r="R33" s="129"/>
      <c r="S33" s="96"/>
      <c r="T33" s="96"/>
      <c r="U33" s="96"/>
      <c r="V33" s="96"/>
      <c r="W33" s="96"/>
      <c r="X33" s="96"/>
      <c r="Y33" s="96"/>
      <c r="Z33" s="96"/>
      <c r="AA33" s="96"/>
      <c r="AB33" s="96"/>
      <c r="AC33" s="96"/>
      <c r="AD33" s="96"/>
      <c r="AE33" s="96"/>
      <c r="AF33" s="96"/>
      <c r="AG33" s="96"/>
      <c r="AH33" s="96"/>
      <c r="AI33" s="96"/>
      <c r="AJ33" s="96"/>
      <c r="AK33" s="96"/>
      <c r="AL33" s="96"/>
      <c r="AM33" s="96"/>
      <c r="AN33" s="96"/>
      <c r="AO33" s="96"/>
      <c r="AP33" s="96"/>
      <c r="AQ33" s="96"/>
      <c r="AR33" s="96"/>
      <c r="AS33" s="96"/>
      <c r="AT33" s="96"/>
      <c r="AU33" s="96"/>
      <c r="AV33" s="96"/>
      <c r="AW33" s="96"/>
      <c r="AX33" s="96"/>
      <c r="AY33" s="96"/>
      <c r="AZ33" s="96"/>
      <c r="BA33" s="96"/>
      <c r="BB33" s="96"/>
      <c r="BC33" s="96"/>
      <c r="BD33" s="96"/>
      <c r="BE33" s="96"/>
      <c r="BF33" s="96"/>
      <c r="BG33" s="96"/>
      <c r="BH33" s="96"/>
      <c r="BI33" s="96"/>
      <c r="BJ33" s="96"/>
      <c r="BK33" s="96"/>
      <c r="BL33" s="96"/>
      <c r="BM33" s="96"/>
      <c r="BN33" s="96"/>
      <c r="BO33" s="96"/>
      <c r="BP33" s="96"/>
      <c r="BQ33" s="96"/>
      <c r="BR33" s="96"/>
      <c r="BS33" s="96"/>
      <c r="BT33" s="96"/>
      <c r="BU33" s="96"/>
      <c r="BV33" s="96"/>
      <c r="BW33" s="96"/>
      <c r="BX33" s="96"/>
      <c r="BY33" s="96"/>
      <c r="BZ33" s="96"/>
      <c r="CA33" s="96"/>
      <c r="CB33" s="96"/>
      <c r="CC33" s="96"/>
      <c r="CD33" s="96"/>
      <c r="CE33" s="96"/>
      <c r="CF33" s="96"/>
      <c r="CG33" s="96"/>
      <c r="CH33" s="96"/>
      <c r="CI33" s="96"/>
      <c r="CJ33" s="96"/>
      <c r="CK33" s="96"/>
      <c r="CL33" s="96"/>
      <c r="CM33" s="96"/>
      <c r="CN33" s="96"/>
      <c r="CO33" s="96"/>
      <c r="CP33" s="96"/>
      <c r="CQ33" s="96"/>
      <c r="CR33" s="96"/>
      <c r="CS33" s="96"/>
      <c r="CT33" s="96"/>
      <c r="CU33" s="96"/>
      <c r="CV33" s="96"/>
      <c r="CW33" s="96"/>
      <c r="CX33" s="96"/>
      <c r="CY33" s="96"/>
      <c r="CZ33" s="96"/>
      <c r="DA33" s="96"/>
      <c r="DB33" s="96"/>
      <c r="DC33" s="96"/>
      <c r="DD33" s="96"/>
      <c r="DE33" s="96"/>
      <c r="DF33" s="96"/>
      <c r="DG33" s="96"/>
      <c r="DH33" s="96"/>
      <c r="DI33" s="96"/>
      <c r="DJ33" s="96"/>
      <c r="DK33" s="96"/>
      <c r="DL33" s="96"/>
      <c r="DM33" s="96"/>
      <c r="DN33" s="96"/>
      <c r="DO33" s="96"/>
      <c r="DP33" s="96"/>
    </row>
    <row r="34" spans="1:120">
      <c r="A34" s="130"/>
      <c r="B34" s="131"/>
      <c r="C34" s="131"/>
      <c r="D34" s="132"/>
      <c r="E34" s="132"/>
      <c r="F34" s="132"/>
      <c r="G34" s="132"/>
      <c r="H34" s="132"/>
      <c r="I34" s="132"/>
      <c r="J34" s="132"/>
      <c r="K34" s="132"/>
      <c r="L34" s="132"/>
      <c r="M34" s="132"/>
      <c r="N34" s="132"/>
      <c r="O34" s="132"/>
      <c r="P34" s="133"/>
    </row>
    <row r="35" spans="1:120">
      <c r="A35" s="134"/>
      <c r="B35" s="135"/>
      <c r="C35" s="135"/>
      <c r="D35" s="136"/>
      <c r="E35" s="136"/>
      <c r="F35" s="136"/>
      <c r="G35" s="136"/>
      <c r="H35" s="136"/>
      <c r="I35" s="136"/>
      <c r="J35" s="136"/>
      <c r="K35" s="136"/>
      <c r="L35" s="136"/>
      <c r="M35" s="139" t="s">
        <v>105</v>
      </c>
      <c r="N35" s="139"/>
      <c r="O35" s="139"/>
      <c r="P35" s="137">
        <v>11532</v>
      </c>
    </row>
    <row r="36" spans="1:120">
      <c r="A36" s="140"/>
      <c r="B36" s="141"/>
      <c r="C36" s="141"/>
      <c r="D36" s="141"/>
      <c r="E36" s="141"/>
      <c r="F36" s="141"/>
      <c r="G36" s="141"/>
      <c r="H36" s="141"/>
      <c r="I36" s="141"/>
      <c r="J36" s="141"/>
      <c r="K36" s="141"/>
      <c r="L36" s="141"/>
      <c r="M36" s="141"/>
      <c r="N36" s="141"/>
      <c r="O36" s="141"/>
      <c r="P36" s="142"/>
    </row>
    <row r="37" spans="1:120" ht="15.75" customHeight="1" thickBot="1">
      <c r="A37" s="143" t="s">
        <v>49</v>
      </c>
      <c r="B37" s="144"/>
      <c r="C37" s="144"/>
      <c r="D37" s="144"/>
      <c r="E37" s="144"/>
      <c r="F37" s="144"/>
      <c r="G37" s="144"/>
      <c r="H37" s="144"/>
      <c r="I37" s="144"/>
      <c r="J37" s="144"/>
      <c r="K37" s="144"/>
      <c r="L37" s="144"/>
      <c r="M37" s="144"/>
      <c r="N37" s="144"/>
      <c r="O37" s="144"/>
      <c r="P37" s="145"/>
    </row>
  </sheetData>
  <mergeCells count="10">
    <mergeCell ref="M35:O35"/>
    <mergeCell ref="A36:P36"/>
    <mergeCell ref="A37:P37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C36"/>
  <sheetViews>
    <sheetView workbookViewId="0">
      <selection sqref="A1:O1"/>
    </sheetView>
  </sheetViews>
  <sheetFormatPr defaultColWidth="9.77734375" defaultRowHeight="15"/>
  <cols>
    <col min="1" max="1" width="1.77734375" style="60" customWidth="1"/>
    <col min="2" max="2" width="6.77734375" style="60" customWidth="1"/>
    <col min="3" max="3" width="55.77734375" style="60" customWidth="1"/>
    <col min="4" max="5" width="16.77734375" style="89" customWidth="1"/>
    <col min="6" max="7" width="15.77734375" style="89" customWidth="1"/>
    <col min="8" max="8" width="13.77734375" style="89" customWidth="1"/>
    <col min="9" max="10" width="15.77734375" style="89" customWidth="1"/>
    <col min="11" max="13" width="13.77734375" style="89" customWidth="1"/>
    <col min="14" max="14" width="16.77734375" style="89" customWidth="1"/>
    <col min="15" max="15" width="13.77734375" style="60" customWidth="1"/>
    <col min="16" max="16" width="9.77734375" style="60" customWidth="1"/>
    <col min="17" max="17" width="9.77734375" style="60"/>
    <col min="18" max="16384" width="9.77734375" style="46"/>
  </cols>
  <sheetData>
    <row r="1" spans="1:133" ht="27.75">
      <c r="A1" s="184" t="s">
        <v>43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  <c r="O1" s="186"/>
      <c r="P1" s="45"/>
      <c r="Q1" s="46"/>
    </row>
    <row r="2" spans="1:133" ht="24" thickBot="1">
      <c r="A2" s="187" t="s">
        <v>63</v>
      </c>
      <c r="B2" s="188"/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9"/>
      <c r="P2" s="45"/>
      <c r="Q2" s="46"/>
    </row>
    <row r="3" spans="1:133" ht="18" customHeight="1">
      <c r="A3" s="190" t="s">
        <v>12</v>
      </c>
      <c r="B3" s="191"/>
      <c r="C3" s="192"/>
      <c r="D3" s="196" t="s">
        <v>6</v>
      </c>
      <c r="E3" s="197"/>
      <c r="F3" s="197"/>
      <c r="G3" s="197"/>
      <c r="H3" s="198"/>
      <c r="I3" s="196" t="s">
        <v>7</v>
      </c>
      <c r="J3" s="198"/>
      <c r="K3" s="196" t="s">
        <v>9</v>
      </c>
      <c r="L3" s="198"/>
      <c r="M3" s="47"/>
      <c r="N3" s="48"/>
      <c r="O3" s="199" t="s">
        <v>17</v>
      </c>
      <c r="P3" s="49"/>
      <c r="Q3" s="46"/>
    </row>
    <row r="4" spans="1:133" ht="32.25" customHeight="1" thickBot="1">
      <c r="A4" s="193"/>
      <c r="B4" s="194"/>
      <c r="C4" s="195"/>
      <c r="D4" s="50" t="s">
        <v>0</v>
      </c>
      <c r="E4" s="50" t="s">
        <v>13</v>
      </c>
      <c r="F4" s="50" t="s">
        <v>14</v>
      </c>
      <c r="G4" s="50" t="s">
        <v>15</v>
      </c>
      <c r="H4" s="50" t="s">
        <v>1</v>
      </c>
      <c r="I4" s="50" t="s">
        <v>2</v>
      </c>
      <c r="J4" s="51" t="s">
        <v>16</v>
      </c>
      <c r="K4" s="51" t="s">
        <v>3</v>
      </c>
      <c r="L4" s="51" t="s">
        <v>4</v>
      </c>
      <c r="M4" s="51" t="s">
        <v>5</v>
      </c>
      <c r="N4" s="51" t="s">
        <v>8</v>
      </c>
      <c r="O4" s="200"/>
      <c r="P4" s="52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3"/>
      <c r="BK4" s="53"/>
      <c r="BL4" s="53"/>
      <c r="BM4" s="53"/>
      <c r="BN4" s="53"/>
      <c r="BO4" s="53"/>
      <c r="BP4" s="53"/>
      <c r="BQ4" s="53"/>
      <c r="BR4" s="53"/>
      <c r="BS4" s="53"/>
      <c r="BT4" s="53"/>
      <c r="BU4" s="53"/>
      <c r="BV4" s="53"/>
      <c r="BW4" s="53"/>
      <c r="BX4" s="53"/>
      <c r="BY4" s="53"/>
      <c r="BZ4" s="53"/>
      <c r="CA4" s="53"/>
      <c r="CB4" s="53"/>
      <c r="CC4" s="53"/>
      <c r="CD4" s="53"/>
      <c r="CE4" s="53"/>
      <c r="CF4" s="53"/>
      <c r="CG4" s="53"/>
      <c r="CH4" s="53"/>
      <c r="CI4" s="53"/>
      <c r="CJ4" s="53"/>
      <c r="CK4" s="53"/>
      <c r="CL4" s="53"/>
      <c r="CM4" s="53"/>
      <c r="CN4" s="53"/>
      <c r="CO4" s="53"/>
      <c r="CP4" s="53"/>
      <c r="CQ4" s="53"/>
      <c r="CR4" s="53"/>
      <c r="CS4" s="53"/>
      <c r="CT4" s="53"/>
      <c r="CU4" s="53"/>
      <c r="CV4" s="53"/>
      <c r="CW4" s="53"/>
      <c r="CX4" s="53"/>
      <c r="CY4" s="53"/>
      <c r="CZ4" s="53"/>
      <c r="DA4" s="53"/>
      <c r="DB4" s="53"/>
      <c r="DC4" s="53"/>
      <c r="DD4" s="53"/>
      <c r="DE4" s="53"/>
      <c r="DF4" s="53"/>
      <c r="DG4" s="53"/>
      <c r="DH4" s="53"/>
      <c r="DI4" s="53"/>
      <c r="DJ4" s="53"/>
      <c r="DK4" s="53"/>
      <c r="DL4" s="53"/>
      <c r="DM4" s="53"/>
      <c r="DN4" s="53"/>
      <c r="DO4" s="53"/>
      <c r="DP4" s="53"/>
      <c r="DQ4" s="53"/>
      <c r="DR4" s="53"/>
      <c r="DS4" s="53"/>
      <c r="DT4" s="53"/>
      <c r="DU4" s="53"/>
      <c r="DV4" s="53"/>
      <c r="DW4" s="53"/>
      <c r="DX4" s="53"/>
      <c r="DY4" s="53"/>
      <c r="DZ4" s="53"/>
      <c r="EA4" s="53"/>
      <c r="EB4" s="53"/>
      <c r="EC4" s="53"/>
    </row>
    <row r="5" spans="1:133" ht="15.75">
      <c r="A5" s="54" t="s">
        <v>18</v>
      </c>
      <c r="B5" s="55"/>
      <c r="C5" s="55"/>
      <c r="D5" s="56">
        <f t="shared" ref="D5:M5" si="0">SUM(D6:D13)</f>
        <v>3835969</v>
      </c>
      <c r="E5" s="56">
        <f t="shared" si="0"/>
        <v>6539</v>
      </c>
      <c r="F5" s="56">
        <f t="shared" si="0"/>
        <v>0</v>
      </c>
      <c r="G5" s="56">
        <f t="shared" si="0"/>
        <v>0</v>
      </c>
      <c r="H5" s="56">
        <f t="shared" si="0"/>
        <v>0</v>
      </c>
      <c r="I5" s="56">
        <f t="shared" si="0"/>
        <v>0</v>
      </c>
      <c r="J5" s="56">
        <f t="shared" si="0"/>
        <v>0</v>
      </c>
      <c r="K5" s="56">
        <f t="shared" si="0"/>
        <v>3407457</v>
      </c>
      <c r="L5" s="56">
        <f t="shared" si="0"/>
        <v>0</v>
      </c>
      <c r="M5" s="56">
        <f t="shared" si="0"/>
        <v>0</v>
      </c>
      <c r="N5" s="57">
        <f>SUM(D5:M5)</f>
        <v>7249965</v>
      </c>
      <c r="O5" s="58">
        <f t="shared" ref="O5:O32" si="1">(N5/O$34)</f>
        <v>600.61014000497062</v>
      </c>
      <c r="P5" s="59"/>
    </row>
    <row r="6" spans="1:133">
      <c r="A6" s="61"/>
      <c r="B6" s="62">
        <v>511</v>
      </c>
      <c r="C6" s="63" t="s">
        <v>19</v>
      </c>
      <c r="D6" s="64">
        <v>145528</v>
      </c>
      <c r="E6" s="64">
        <v>0</v>
      </c>
      <c r="F6" s="64">
        <v>0</v>
      </c>
      <c r="G6" s="64">
        <v>0</v>
      </c>
      <c r="H6" s="64">
        <v>0</v>
      </c>
      <c r="I6" s="64">
        <v>0</v>
      </c>
      <c r="J6" s="64">
        <v>0</v>
      </c>
      <c r="K6" s="64">
        <v>0</v>
      </c>
      <c r="L6" s="64">
        <v>0</v>
      </c>
      <c r="M6" s="64">
        <v>0</v>
      </c>
      <c r="N6" s="64">
        <f>SUM(D6:M6)</f>
        <v>145528</v>
      </c>
      <c r="O6" s="65">
        <f t="shared" si="1"/>
        <v>12.056001988236268</v>
      </c>
      <c r="P6" s="66"/>
    </row>
    <row r="7" spans="1:133">
      <c r="A7" s="61"/>
      <c r="B7" s="62">
        <v>512</v>
      </c>
      <c r="C7" s="63" t="s">
        <v>20</v>
      </c>
      <c r="D7" s="64">
        <v>796046</v>
      </c>
      <c r="E7" s="64">
        <v>0</v>
      </c>
      <c r="F7" s="64">
        <v>0</v>
      </c>
      <c r="G7" s="64">
        <v>0</v>
      </c>
      <c r="H7" s="64">
        <v>0</v>
      </c>
      <c r="I7" s="64">
        <v>0</v>
      </c>
      <c r="J7" s="64">
        <v>0</v>
      </c>
      <c r="K7" s="64">
        <v>0</v>
      </c>
      <c r="L7" s="64">
        <v>0</v>
      </c>
      <c r="M7" s="64">
        <v>0</v>
      </c>
      <c r="N7" s="64">
        <f t="shared" ref="N7:N13" si="2">SUM(D7:M7)</f>
        <v>796046</v>
      </c>
      <c r="O7" s="65">
        <f t="shared" si="1"/>
        <v>65.946980366166841</v>
      </c>
      <c r="P7" s="66"/>
    </row>
    <row r="8" spans="1:133">
      <c r="A8" s="61"/>
      <c r="B8" s="62">
        <v>513</v>
      </c>
      <c r="C8" s="63" t="s">
        <v>21</v>
      </c>
      <c r="D8" s="64">
        <v>1012808</v>
      </c>
      <c r="E8" s="64">
        <v>0</v>
      </c>
      <c r="F8" s="64">
        <v>0</v>
      </c>
      <c r="G8" s="64">
        <v>0</v>
      </c>
      <c r="H8" s="64">
        <v>0</v>
      </c>
      <c r="I8" s="64">
        <v>0</v>
      </c>
      <c r="J8" s="64">
        <v>0</v>
      </c>
      <c r="K8" s="64">
        <v>0</v>
      </c>
      <c r="L8" s="64">
        <v>0</v>
      </c>
      <c r="M8" s="64">
        <v>0</v>
      </c>
      <c r="N8" s="64">
        <f t="shared" si="2"/>
        <v>1012808</v>
      </c>
      <c r="O8" s="65">
        <f t="shared" si="1"/>
        <v>83.904233286388859</v>
      </c>
      <c r="P8" s="66"/>
    </row>
    <row r="9" spans="1:133">
      <c r="A9" s="61"/>
      <c r="B9" s="62">
        <v>514</v>
      </c>
      <c r="C9" s="63" t="s">
        <v>45</v>
      </c>
      <c r="D9" s="64">
        <v>237230</v>
      </c>
      <c r="E9" s="64">
        <v>0</v>
      </c>
      <c r="F9" s="64">
        <v>0</v>
      </c>
      <c r="G9" s="64">
        <v>0</v>
      </c>
      <c r="H9" s="64">
        <v>0</v>
      </c>
      <c r="I9" s="64">
        <v>0</v>
      </c>
      <c r="J9" s="64">
        <v>0</v>
      </c>
      <c r="K9" s="64">
        <v>0</v>
      </c>
      <c r="L9" s="64">
        <v>0</v>
      </c>
      <c r="M9" s="64">
        <v>0</v>
      </c>
      <c r="N9" s="64">
        <f t="shared" si="2"/>
        <v>237230</v>
      </c>
      <c r="O9" s="65">
        <f t="shared" si="1"/>
        <v>19.652887084748571</v>
      </c>
      <c r="P9" s="66"/>
    </row>
    <row r="10" spans="1:133">
      <c r="A10" s="61"/>
      <c r="B10" s="62">
        <v>515</v>
      </c>
      <c r="C10" s="63" t="s">
        <v>64</v>
      </c>
      <c r="D10" s="64">
        <v>770570</v>
      </c>
      <c r="E10" s="64">
        <v>0</v>
      </c>
      <c r="F10" s="64">
        <v>0</v>
      </c>
      <c r="G10" s="64">
        <v>0</v>
      </c>
      <c r="H10" s="64">
        <v>0</v>
      </c>
      <c r="I10" s="64">
        <v>0</v>
      </c>
      <c r="J10" s="64">
        <v>0</v>
      </c>
      <c r="K10" s="64">
        <v>0</v>
      </c>
      <c r="L10" s="64">
        <v>0</v>
      </c>
      <c r="M10" s="64">
        <v>0</v>
      </c>
      <c r="N10" s="64">
        <f t="shared" si="2"/>
        <v>770570</v>
      </c>
      <c r="O10" s="65">
        <f t="shared" si="1"/>
        <v>63.83646756689587</v>
      </c>
      <c r="P10" s="66"/>
    </row>
    <row r="11" spans="1:133">
      <c r="A11" s="61"/>
      <c r="B11" s="62">
        <v>517</v>
      </c>
      <c r="C11" s="63" t="s">
        <v>46</v>
      </c>
      <c r="D11" s="64">
        <v>773403</v>
      </c>
      <c r="E11" s="64">
        <v>0</v>
      </c>
      <c r="F11" s="64">
        <v>0</v>
      </c>
      <c r="G11" s="64">
        <v>0</v>
      </c>
      <c r="H11" s="64">
        <v>0</v>
      </c>
      <c r="I11" s="64">
        <v>0</v>
      </c>
      <c r="J11" s="64">
        <v>0</v>
      </c>
      <c r="K11" s="64">
        <v>0</v>
      </c>
      <c r="L11" s="64">
        <v>0</v>
      </c>
      <c r="M11" s="64">
        <v>0</v>
      </c>
      <c r="N11" s="64">
        <f t="shared" si="2"/>
        <v>773403</v>
      </c>
      <c r="O11" s="65">
        <f t="shared" si="1"/>
        <v>64.071162289785434</v>
      </c>
      <c r="P11" s="66"/>
    </row>
    <row r="12" spans="1:133">
      <c r="A12" s="61"/>
      <c r="B12" s="62">
        <v>518</v>
      </c>
      <c r="C12" s="63" t="s">
        <v>22</v>
      </c>
      <c r="D12" s="64">
        <v>0</v>
      </c>
      <c r="E12" s="64">
        <v>0</v>
      </c>
      <c r="F12" s="64">
        <v>0</v>
      </c>
      <c r="G12" s="64">
        <v>0</v>
      </c>
      <c r="H12" s="64">
        <v>0</v>
      </c>
      <c r="I12" s="64">
        <v>0</v>
      </c>
      <c r="J12" s="64">
        <v>0</v>
      </c>
      <c r="K12" s="64">
        <v>3407457</v>
      </c>
      <c r="L12" s="64">
        <v>0</v>
      </c>
      <c r="M12" s="64">
        <v>0</v>
      </c>
      <c r="N12" s="64">
        <f t="shared" si="2"/>
        <v>3407457</v>
      </c>
      <c r="O12" s="65">
        <f t="shared" si="1"/>
        <v>282.2845663159639</v>
      </c>
      <c r="P12" s="66"/>
    </row>
    <row r="13" spans="1:133">
      <c r="A13" s="61"/>
      <c r="B13" s="62">
        <v>519</v>
      </c>
      <c r="C13" s="63" t="s">
        <v>65</v>
      </c>
      <c r="D13" s="64">
        <v>100384</v>
      </c>
      <c r="E13" s="64">
        <v>6539</v>
      </c>
      <c r="F13" s="64">
        <v>0</v>
      </c>
      <c r="G13" s="64">
        <v>0</v>
      </c>
      <c r="H13" s="64">
        <v>0</v>
      </c>
      <c r="I13" s="64">
        <v>0</v>
      </c>
      <c r="J13" s="64">
        <v>0</v>
      </c>
      <c r="K13" s="64">
        <v>0</v>
      </c>
      <c r="L13" s="64">
        <v>0</v>
      </c>
      <c r="M13" s="64">
        <v>0</v>
      </c>
      <c r="N13" s="64">
        <f t="shared" si="2"/>
        <v>106923</v>
      </c>
      <c r="O13" s="65">
        <f t="shared" si="1"/>
        <v>8.857841106784857</v>
      </c>
      <c r="P13" s="66"/>
    </row>
    <row r="14" spans="1:133" ht="15.75">
      <c r="A14" s="67" t="s">
        <v>24</v>
      </c>
      <c r="B14" s="68"/>
      <c r="C14" s="69"/>
      <c r="D14" s="70">
        <f t="shared" ref="D14:M14" si="3">SUM(D15:D17)</f>
        <v>6680639</v>
      </c>
      <c r="E14" s="70">
        <f t="shared" si="3"/>
        <v>1529463</v>
      </c>
      <c r="F14" s="70">
        <f t="shared" si="3"/>
        <v>0</v>
      </c>
      <c r="G14" s="70">
        <f t="shared" si="3"/>
        <v>0</v>
      </c>
      <c r="H14" s="70">
        <f t="shared" si="3"/>
        <v>0</v>
      </c>
      <c r="I14" s="70">
        <f t="shared" si="3"/>
        <v>0</v>
      </c>
      <c r="J14" s="70">
        <f t="shared" si="3"/>
        <v>0</v>
      </c>
      <c r="K14" s="70">
        <f t="shared" si="3"/>
        <v>0</v>
      </c>
      <c r="L14" s="70">
        <f t="shared" si="3"/>
        <v>0</v>
      </c>
      <c r="M14" s="70">
        <f t="shared" si="3"/>
        <v>0</v>
      </c>
      <c r="N14" s="71">
        <f t="shared" ref="N14:N32" si="4">SUM(D14:M14)</f>
        <v>8210102</v>
      </c>
      <c r="O14" s="72">
        <f t="shared" si="1"/>
        <v>680.15094027006876</v>
      </c>
      <c r="P14" s="73"/>
    </row>
    <row r="15" spans="1:133">
      <c r="A15" s="61"/>
      <c r="B15" s="62">
        <v>521</v>
      </c>
      <c r="C15" s="63" t="s">
        <v>25</v>
      </c>
      <c r="D15" s="64">
        <v>5908700</v>
      </c>
      <c r="E15" s="64">
        <v>179349</v>
      </c>
      <c r="F15" s="64">
        <v>0</v>
      </c>
      <c r="G15" s="64">
        <v>0</v>
      </c>
      <c r="H15" s="64">
        <v>0</v>
      </c>
      <c r="I15" s="64">
        <v>0</v>
      </c>
      <c r="J15" s="64">
        <v>0</v>
      </c>
      <c r="K15" s="64">
        <v>0</v>
      </c>
      <c r="L15" s="64">
        <v>0</v>
      </c>
      <c r="M15" s="64">
        <v>0</v>
      </c>
      <c r="N15" s="64">
        <f t="shared" si="4"/>
        <v>6088049</v>
      </c>
      <c r="O15" s="65">
        <f t="shared" si="1"/>
        <v>504.35332615359124</v>
      </c>
      <c r="P15" s="66"/>
    </row>
    <row r="16" spans="1:133">
      <c r="A16" s="61"/>
      <c r="B16" s="62">
        <v>522</v>
      </c>
      <c r="C16" s="63" t="s">
        <v>26</v>
      </c>
      <c r="D16" s="64">
        <v>0</v>
      </c>
      <c r="E16" s="64">
        <v>1350114</v>
      </c>
      <c r="F16" s="64">
        <v>0</v>
      </c>
      <c r="G16" s="64">
        <v>0</v>
      </c>
      <c r="H16" s="64">
        <v>0</v>
      </c>
      <c r="I16" s="64">
        <v>0</v>
      </c>
      <c r="J16" s="64">
        <v>0</v>
      </c>
      <c r="K16" s="64">
        <v>0</v>
      </c>
      <c r="L16" s="64">
        <v>0</v>
      </c>
      <c r="M16" s="64">
        <v>0</v>
      </c>
      <c r="N16" s="64">
        <f t="shared" si="4"/>
        <v>1350114</v>
      </c>
      <c r="O16" s="65">
        <f t="shared" si="1"/>
        <v>111.84773423908541</v>
      </c>
      <c r="P16" s="66"/>
    </row>
    <row r="17" spans="1:119">
      <c r="A17" s="61"/>
      <c r="B17" s="62">
        <v>525</v>
      </c>
      <c r="C17" s="63" t="s">
        <v>66</v>
      </c>
      <c r="D17" s="64">
        <v>771939</v>
      </c>
      <c r="E17" s="64">
        <v>0</v>
      </c>
      <c r="F17" s="64">
        <v>0</v>
      </c>
      <c r="G17" s="64">
        <v>0</v>
      </c>
      <c r="H17" s="64">
        <v>0</v>
      </c>
      <c r="I17" s="64">
        <v>0</v>
      </c>
      <c r="J17" s="64">
        <v>0</v>
      </c>
      <c r="K17" s="64">
        <v>0</v>
      </c>
      <c r="L17" s="64">
        <v>0</v>
      </c>
      <c r="M17" s="64">
        <v>0</v>
      </c>
      <c r="N17" s="64">
        <f t="shared" si="4"/>
        <v>771939</v>
      </c>
      <c r="O17" s="65">
        <f t="shared" si="1"/>
        <v>63.9498798773921</v>
      </c>
      <c r="P17" s="66"/>
    </row>
    <row r="18" spans="1:119" ht="15.75">
      <c r="A18" s="67" t="s">
        <v>29</v>
      </c>
      <c r="B18" s="68"/>
      <c r="C18" s="69"/>
      <c r="D18" s="70">
        <f t="shared" ref="D18:M18" si="5">SUM(D19:D21)</f>
        <v>0</v>
      </c>
      <c r="E18" s="70">
        <f t="shared" si="5"/>
        <v>337733</v>
      </c>
      <c r="F18" s="70">
        <f t="shared" si="5"/>
        <v>0</v>
      </c>
      <c r="G18" s="70">
        <f t="shared" si="5"/>
        <v>0</v>
      </c>
      <c r="H18" s="70">
        <f t="shared" si="5"/>
        <v>0</v>
      </c>
      <c r="I18" s="70">
        <f t="shared" si="5"/>
        <v>5302397</v>
      </c>
      <c r="J18" s="70">
        <f t="shared" si="5"/>
        <v>0</v>
      </c>
      <c r="K18" s="70">
        <f t="shared" si="5"/>
        <v>0</v>
      </c>
      <c r="L18" s="70">
        <f t="shared" si="5"/>
        <v>0</v>
      </c>
      <c r="M18" s="70">
        <f t="shared" si="5"/>
        <v>0</v>
      </c>
      <c r="N18" s="71">
        <f t="shared" si="4"/>
        <v>5640130</v>
      </c>
      <c r="O18" s="72">
        <f t="shared" si="1"/>
        <v>467.24629276779058</v>
      </c>
      <c r="P18" s="73"/>
    </row>
    <row r="19" spans="1:119">
      <c r="A19" s="61"/>
      <c r="B19" s="62">
        <v>534</v>
      </c>
      <c r="C19" s="63" t="s">
        <v>67</v>
      </c>
      <c r="D19" s="64">
        <v>0</v>
      </c>
      <c r="E19" s="64">
        <v>337733</v>
      </c>
      <c r="F19" s="64">
        <v>0</v>
      </c>
      <c r="G19" s="64">
        <v>0</v>
      </c>
      <c r="H19" s="64">
        <v>0</v>
      </c>
      <c r="I19" s="64">
        <v>0</v>
      </c>
      <c r="J19" s="64">
        <v>0</v>
      </c>
      <c r="K19" s="64">
        <v>0</v>
      </c>
      <c r="L19" s="64">
        <v>0</v>
      </c>
      <c r="M19" s="64">
        <v>0</v>
      </c>
      <c r="N19" s="64">
        <f t="shared" si="4"/>
        <v>337733</v>
      </c>
      <c r="O19" s="65">
        <f t="shared" si="1"/>
        <v>27.978874989644602</v>
      </c>
      <c r="P19" s="66"/>
    </row>
    <row r="20" spans="1:119">
      <c r="A20" s="61"/>
      <c r="B20" s="62">
        <v>536</v>
      </c>
      <c r="C20" s="63" t="s">
        <v>68</v>
      </c>
      <c r="D20" s="64">
        <v>0</v>
      </c>
      <c r="E20" s="64">
        <v>0</v>
      </c>
      <c r="F20" s="64">
        <v>0</v>
      </c>
      <c r="G20" s="64">
        <v>0</v>
      </c>
      <c r="H20" s="64">
        <v>0</v>
      </c>
      <c r="I20" s="64">
        <v>5048285</v>
      </c>
      <c r="J20" s="64">
        <v>0</v>
      </c>
      <c r="K20" s="64">
        <v>0</v>
      </c>
      <c r="L20" s="64">
        <v>0</v>
      </c>
      <c r="M20" s="64">
        <v>0</v>
      </c>
      <c r="N20" s="64">
        <f t="shared" si="4"/>
        <v>5048285</v>
      </c>
      <c r="O20" s="65">
        <f t="shared" si="1"/>
        <v>418.21597216469223</v>
      </c>
      <c r="P20" s="66"/>
    </row>
    <row r="21" spans="1:119">
      <c r="A21" s="61"/>
      <c r="B21" s="62">
        <v>538</v>
      </c>
      <c r="C21" s="63" t="s">
        <v>69</v>
      </c>
      <c r="D21" s="64">
        <v>0</v>
      </c>
      <c r="E21" s="64">
        <v>0</v>
      </c>
      <c r="F21" s="64">
        <v>0</v>
      </c>
      <c r="G21" s="64">
        <v>0</v>
      </c>
      <c r="H21" s="64">
        <v>0</v>
      </c>
      <c r="I21" s="64">
        <v>254112</v>
      </c>
      <c r="J21" s="64">
        <v>0</v>
      </c>
      <c r="K21" s="64">
        <v>0</v>
      </c>
      <c r="L21" s="64">
        <v>0</v>
      </c>
      <c r="M21" s="64">
        <v>0</v>
      </c>
      <c r="N21" s="64">
        <f t="shared" si="4"/>
        <v>254112</v>
      </c>
      <c r="O21" s="65">
        <f t="shared" si="1"/>
        <v>21.051445613453733</v>
      </c>
      <c r="P21" s="66"/>
    </row>
    <row r="22" spans="1:119" ht="15.75">
      <c r="A22" s="67" t="s">
        <v>35</v>
      </c>
      <c r="B22" s="68"/>
      <c r="C22" s="69"/>
      <c r="D22" s="70">
        <f t="shared" ref="D22:M22" si="6">SUM(D23:D24)</f>
        <v>251037</v>
      </c>
      <c r="E22" s="70">
        <f t="shared" si="6"/>
        <v>255251</v>
      </c>
      <c r="F22" s="70">
        <f t="shared" si="6"/>
        <v>0</v>
      </c>
      <c r="G22" s="70">
        <f t="shared" si="6"/>
        <v>0</v>
      </c>
      <c r="H22" s="70">
        <f t="shared" si="6"/>
        <v>0</v>
      </c>
      <c r="I22" s="70">
        <f t="shared" si="6"/>
        <v>463458</v>
      </c>
      <c r="J22" s="70">
        <f t="shared" si="6"/>
        <v>0</v>
      </c>
      <c r="K22" s="70">
        <f t="shared" si="6"/>
        <v>0</v>
      </c>
      <c r="L22" s="70">
        <f t="shared" si="6"/>
        <v>0</v>
      </c>
      <c r="M22" s="70">
        <f t="shared" si="6"/>
        <v>0</v>
      </c>
      <c r="N22" s="70">
        <f t="shared" si="4"/>
        <v>969746</v>
      </c>
      <c r="O22" s="72">
        <f t="shared" si="1"/>
        <v>80.336840361196252</v>
      </c>
      <c r="P22" s="73"/>
    </row>
    <row r="23" spans="1:119">
      <c r="A23" s="61"/>
      <c r="B23" s="62">
        <v>541</v>
      </c>
      <c r="C23" s="63" t="s">
        <v>70</v>
      </c>
      <c r="D23" s="64">
        <v>251037</v>
      </c>
      <c r="E23" s="64">
        <v>255251</v>
      </c>
      <c r="F23" s="64">
        <v>0</v>
      </c>
      <c r="G23" s="64">
        <v>0</v>
      </c>
      <c r="H23" s="64">
        <v>0</v>
      </c>
      <c r="I23" s="64">
        <v>0</v>
      </c>
      <c r="J23" s="64">
        <v>0</v>
      </c>
      <c r="K23" s="64">
        <v>0</v>
      </c>
      <c r="L23" s="64">
        <v>0</v>
      </c>
      <c r="M23" s="64">
        <v>0</v>
      </c>
      <c r="N23" s="64">
        <f t="shared" si="4"/>
        <v>506288</v>
      </c>
      <c r="O23" s="65">
        <f t="shared" si="1"/>
        <v>41.942506834562174</v>
      </c>
      <c r="P23" s="66"/>
    </row>
    <row r="24" spans="1:119">
      <c r="A24" s="61"/>
      <c r="B24" s="62">
        <v>545</v>
      </c>
      <c r="C24" s="63" t="s">
        <v>52</v>
      </c>
      <c r="D24" s="64">
        <v>0</v>
      </c>
      <c r="E24" s="64">
        <v>0</v>
      </c>
      <c r="F24" s="64">
        <v>0</v>
      </c>
      <c r="G24" s="64">
        <v>0</v>
      </c>
      <c r="H24" s="64">
        <v>0</v>
      </c>
      <c r="I24" s="64">
        <v>463458</v>
      </c>
      <c r="J24" s="64">
        <v>0</v>
      </c>
      <c r="K24" s="64">
        <v>0</v>
      </c>
      <c r="L24" s="64">
        <v>0</v>
      </c>
      <c r="M24" s="64">
        <v>0</v>
      </c>
      <c r="N24" s="64">
        <f t="shared" si="4"/>
        <v>463458</v>
      </c>
      <c r="O24" s="65">
        <f t="shared" si="1"/>
        <v>38.394333526634078</v>
      </c>
      <c r="P24" s="66"/>
    </row>
    <row r="25" spans="1:119" ht="15.75">
      <c r="A25" s="67" t="s">
        <v>37</v>
      </c>
      <c r="B25" s="68"/>
      <c r="C25" s="69"/>
      <c r="D25" s="70">
        <f t="shared" ref="D25:M25" si="7">SUM(D26:D28)</f>
        <v>3335166</v>
      </c>
      <c r="E25" s="70">
        <f t="shared" si="7"/>
        <v>240032</v>
      </c>
      <c r="F25" s="70">
        <f t="shared" si="7"/>
        <v>0</v>
      </c>
      <c r="G25" s="70">
        <f t="shared" si="7"/>
        <v>0</v>
      </c>
      <c r="H25" s="70">
        <f t="shared" si="7"/>
        <v>0</v>
      </c>
      <c r="I25" s="70">
        <f t="shared" si="7"/>
        <v>0</v>
      </c>
      <c r="J25" s="70">
        <f t="shared" si="7"/>
        <v>0</v>
      </c>
      <c r="K25" s="70">
        <f t="shared" si="7"/>
        <v>0</v>
      </c>
      <c r="L25" s="70">
        <f t="shared" si="7"/>
        <v>0</v>
      </c>
      <c r="M25" s="70">
        <f t="shared" si="7"/>
        <v>0</v>
      </c>
      <c r="N25" s="70">
        <f t="shared" si="4"/>
        <v>3575198</v>
      </c>
      <c r="O25" s="72">
        <f t="shared" si="1"/>
        <v>296.18076381409992</v>
      </c>
      <c r="P25" s="66"/>
    </row>
    <row r="26" spans="1:119">
      <c r="A26" s="61"/>
      <c r="B26" s="62">
        <v>571</v>
      </c>
      <c r="C26" s="63" t="s">
        <v>38</v>
      </c>
      <c r="D26" s="64">
        <v>566287</v>
      </c>
      <c r="E26" s="64">
        <v>16594</v>
      </c>
      <c r="F26" s="64">
        <v>0</v>
      </c>
      <c r="G26" s="64">
        <v>0</v>
      </c>
      <c r="H26" s="64">
        <v>0</v>
      </c>
      <c r="I26" s="64">
        <v>0</v>
      </c>
      <c r="J26" s="64">
        <v>0</v>
      </c>
      <c r="K26" s="64">
        <v>0</v>
      </c>
      <c r="L26" s="64">
        <v>0</v>
      </c>
      <c r="M26" s="64">
        <v>0</v>
      </c>
      <c r="N26" s="64">
        <f t="shared" si="4"/>
        <v>582881</v>
      </c>
      <c r="O26" s="65">
        <f t="shared" si="1"/>
        <v>48.287714356722724</v>
      </c>
      <c r="P26" s="66"/>
    </row>
    <row r="27" spans="1:119">
      <c r="A27" s="61"/>
      <c r="B27" s="62">
        <v>572</v>
      </c>
      <c r="C27" s="63" t="s">
        <v>71</v>
      </c>
      <c r="D27" s="64">
        <v>2741346</v>
      </c>
      <c r="E27" s="64">
        <v>223438</v>
      </c>
      <c r="F27" s="64">
        <v>0</v>
      </c>
      <c r="G27" s="64">
        <v>0</v>
      </c>
      <c r="H27" s="64">
        <v>0</v>
      </c>
      <c r="I27" s="64">
        <v>0</v>
      </c>
      <c r="J27" s="64">
        <v>0</v>
      </c>
      <c r="K27" s="64">
        <v>0</v>
      </c>
      <c r="L27" s="64">
        <v>0</v>
      </c>
      <c r="M27" s="64">
        <v>0</v>
      </c>
      <c r="N27" s="64">
        <f t="shared" si="4"/>
        <v>2964784</v>
      </c>
      <c r="O27" s="65">
        <f t="shared" si="1"/>
        <v>245.61212824123933</v>
      </c>
      <c r="P27" s="66"/>
    </row>
    <row r="28" spans="1:119">
      <c r="A28" s="61"/>
      <c r="B28" s="62">
        <v>579</v>
      </c>
      <c r="C28" s="63" t="s">
        <v>72</v>
      </c>
      <c r="D28" s="64">
        <v>27533</v>
      </c>
      <c r="E28" s="64">
        <v>0</v>
      </c>
      <c r="F28" s="64">
        <v>0</v>
      </c>
      <c r="G28" s="64">
        <v>0</v>
      </c>
      <c r="H28" s="64">
        <v>0</v>
      </c>
      <c r="I28" s="64">
        <v>0</v>
      </c>
      <c r="J28" s="64">
        <v>0</v>
      </c>
      <c r="K28" s="64">
        <v>0</v>
      </c>
      <c r="L28" s="64">
        <v>0</v>
      </c>
      <c r="M28" s="64">
        <v>0</v>
      </c>
      <c r="N28" s="64">
        <f t="shared" si="4"/>
        <v>27533</v>
      </c>
      <c r="O28" s="65">
        <f t="shared" si="1"/>
        <v>2.2809212161378509</v>
      </c>
      <c r="P28" s="66"/>
    </row>
    <row r="29" spans="1:119" ht="15.75">
      <c r="A29" s="67" t="s">
        <v>73</v>
      </c>
      <c r="B29" s="68"/>
      <c r="C29" s="69"/>
      <c r="D29" s="70">
        <f t="shared" ref="D29:M29" si="8">SUM(D30:D31)</f>
        <v>0</v>
      </c>
      <c r="E29" s="70">
        <f t="shared" si="8"/>
        <v>415780</v>
      </c>
      <c r="F29" s="70">
        <f t="shared" si="8"/>
        <v>0</v>
      </c>
      <c r="G29" s="70">
        <f t="shared" si="8"/>
        <v>0</v>
      </c>
      <c r="H29" s="70">
        <f t="shared" si="8"/>
        <v>0</v>
      </c>
      <c r="I29" s="70">
        <f t="shared" si="8"/>
        <v>1585646</v>
      </c>
      <c r="J29" s="70">
        <f t="shared" si="8"/>
        <v>0</v>
      </c>
      <c r="K29" s="70">
        <f t="shared" si="8"/>
        <v>0</v>
      </c>
      <c r="L29" s="70">
        <f t="shared" si="8"/>
        <v>0</v>
      </c>
      <c r="M29" s="70">
        <f t="shared" si="8"/>
        <v>0</v>
      </c>
      <c r="N29" s="70">
        <f t="shared" si="4"/>
        <v>2001426</v>
      </c>
      <c r="O29" s="72">
        <f t="shared" si="1"/>
        <v>165.80449010024026</v>
      </c>
      <c r="P29" s="66"/>
    </row>
    <row r="30" spans="1:119">
      <c r="A30" s="61"/>
      <c r="B30" s="62">
        <v>581</v>
      </c>
      <c r="C30" s="63" t="s">
        <v>74</v>
      </c>
      <c r="D30" s="64">
        <v>0</v>
      </c>
      <c r="E30" s="64">
        <v>415780</v>
      </c>
      <c r="F30" s="64">
        <v>0</v>
      </c>
      <c r="G30" s="64">
        <v>0</v>
      </c>
      <c r="H30" s="64">
        <v>0</v>
      </c>
      <c r="I30" s="64">
        <v>1401712</v>
      </c>
      <c r="J30" s="64">
        <v>0</v>
      </c>
      <c r="K30" s="64">
        <v>0</v>
      </c>
      <c r="L30" s="64">
        <v>0</v>
      </c>
      <c r="M30" s="64">
        <v>0</v>
      </c>
      <c r="N30" s="64">
        <f t="shared" si="4"/>
        <v>1817492</v>
      </c>
      <c r="O30" s="65">
        <f t="shared" si="1"/>
        <v>150.56681302294757</v>
      </c>
      <c r="P30" s="66"/>
    </row>
    <row r="31" spans="1:119" ht="15.75" thickBot="1">
      <c r="A31" s="61"/>
      <c r="B31" s="62">
        <v>591</v>
      </c>
      <c r="C31" s="63" t="s">
        <v>75</v>
      </c>
      <c r="D31" s="64">
        <v>0</v>
      </c>
      <c r="E31" s="64">
        <v>0</v>
      </c>
      <c r="F31" s="64">
        <v>0</v>
      </c>
      <c r="G31" s="64">
        <v>0</v>
      </c>
      <c r="H31" s="64">
        <v>0</v>
      </c>
      <c r="I31" s="64">
        <v>183934</v>
      </c>
      <c r="J31" s="64">
        <v>0</v>
      </c>
      <c r="K31" s="64">
        <v>0</v>
      </c>
      <c r="L31" s="64">
        <v>0</v>
      </c>
      <c r="M31" s="64">
        <v>0</v>
      </c>
      <c r="N31" s="64">
        <f t="shared" si="4"/>
        <v>183934</v>
      </c>
      <c r="O31" s="65">
        <f t="shared" si="1"/>
        <v>15.237677077292686</v>
      </c>
      <c r="P31" s="66"/>
    </row>
    <row r="32" spans="1:119" ht="16.5" thickBot="1">
      <c r="A32" s="74" t="s">
        <v>10</v>
      </c>
      <c r="B32" s="75"/>
      <c r="C32" s="76"/>
      <c r="D32" s="77">
        <f>SUM(D5,D14,D18,D22,D25,D29)</f>
        <v>14102811</v>
      </c>
      <c r="E32" s="77">
        <f t="shared" ref="E32:M32" si="9">SUM(E5,E14,E18,E22,E25,E29)</f>
        <v>2784798</v>
      </c>
      <c r="F32" s="77">
        <f t="shared" si="9"/>
        <v>0</v>
      </c>
      <c r="G32" s="77">
        <f t="shared" si="9"/>
        <v>0</v>
      </c>
      <c r="H32" s="77">
        <f t="shared" si="9"/>
        <v>0</v>
      </c>
      <c r="I32" s="77">
        <f t="shared" si="9"/>
        <v>7351501</v>
      </c>
      <c r="J32" s="77">
        <f t="shared" si="9"/>
        <v>0</v>
      </c>
      <c r="K32" s="77">
        <f t="shared" si="9"/>
        <v>3407457</v>
      </c>
      <c r="L32" s="77">
        <f t="shared" si="9"/>
        <v>0</v>
      </c>
      <c r="M32" s="77">
        <f t="shared" si="9"/>
        <v>0</v>
      </c>
      <c r="N32" s="77">
        <f t="shared" si="4"/>
        <v>27646567</v>
      </c>
      <c r="O32" s="78">
        <f t="shared" si="1"/>
        <v>2290.3294673183664</v>
      </c>
      <c r="P32" s="59"/>
      <c r="Q32" s="79"/>
      <c r="R32" s="80"/>
      <c r="S32" s="80"/>
      <c r="T32" s="80"/>
      <c r="U32" s="80"/>
      <c r="V32" s="80"/>
      <c r="W32" s="80"/>
      <c r="X32" s="80"/>
      <c r="Y32" s="80"/>
      <c r="Z32" s="80"/>
      <c r="AA32" s="80"/>
      <c r="AB32" s="80"/>
      <c r="AC32" s="80"/>
      <c r="AD32" s="80"/>
      <c r="AE32" s="80"/>
      <c r="AF32" s="80"/>
      <c r="AG32" s="80"/>
      <c r="AH32" s="80"/>
      <c r="AI32" s="80"/>
      <c r="AJ32" s="80"/>
      <c r="AK32" s="80"/>
      <c r="AL32" s="80"/>
      <c r="AM32" s="80"/>
      <c r="AN32" s="80"/>
      <c r="AO32" s="80"/>
      <c r="AP32" s="80"/>
      <c r="AQ32" s="80"/>
      <c r="AR32" s="80"/>
      <c r="AS32" s="80"/>
      <c r="AT32" s="80"/>
      <c r="AU32" s="80"/>
      <c r="AV32" s="80"/>
      <c r="AW32" s="80"/>
      <c r="AX32" s="80"/>
      <c r="AY32" s="80"/>
      <c r="AZ32" s="80"/>
      <c r="BA32" s="80"/>
      <c r="BB32" s="80"/>
      <c r="BC32" s="80"/>
      <c r="BD32" s="80"/>
      <c r="BE32" s="80"/>
      <c r="BF32" s="80"/>
      <c r="BG32" s="80"/>
      <c r="BH32" s="80"/>
      <c r="BI32" s="80"/>
      <c r="BJ32" s="80"/>
      <c r="BK32" s="80"/>
      <c r="BL32" s="80"/>
      <c r="BM32" s="80"/>
      <c r="BN32" s="80"/>
      <c r="BO32" s="80"/>
      <c r="BP32" s="80"/>
      <c r="BQ32" s="80"/>
      <c r="BR32" s="80"/>
      <c r="BS32" s="80"/>
      <c r="BT32" s="80"/>
      <c r="BU32" s="80"/>
      <c r="BV32" s="80"/>
      <c r="BW32" s="80"/>
      <c r="BX32" s="80"/>
      <c r="BY32" s="80"/>
      <c r="BZ32" s="80"/>
      <c r="CA32" s="80"/>
      <c r="CB32" s="80"/>
      <c r="CC32" s="80"/>
      <c r="CD32" s="80"/>
      <c r="CE32" s="80"/>
      <c r="CF32" s="80"/>
      <c r="CG32" s="80"/>
      <c r="CH32" s="80"/>
      <c r="CI32" s="80"/>
      <c r="CJ32" s="80"/>
      <c r="CK32" s="80"/>
      <c r="CL32" s="80"/>
      <c r="CM32" s="80"/>
      <c r="CN32" s="80"/>
      <c r="CO32" s="80"/>
      <c r="CP32" s="80"/>
      <c r="CQ32" s="80"/>
      <c r="CR32" s="80"/>
      <c r="CS32" s="80"/>
      <c r="CT32" s="80"/>
      <c r="CU32" s="80"/>
      <c r="CV32" s="80"/>
      <c r="CW32" s="80"/>
      <c r="CX32" s="80"/>
      <c r="CY32" s="80"/>
      <c r="CZ32" s="80"/>
      <c r="DA32" s="80"/>
      <c r="DB32" s="80"/>
      <c r="DC32" s="80"/>
      <c r="DD32" s="80"/>
      <c r="DE32" s="80"/>
      <c r="DF32" s="80"/>
      <c r="DG32" s="80"/>
      <c r="DH32" s="80"/>
      <c r="DI32" s="80"/>
      <c r="DJ32" s="80"/>
      <c r="DK32" s="80"/>
      <c r="DL32" s="80"/>
      <c r="DM32" s="80"/>
      <c r="DN32" s="80"/>
      <c r="DO32" s="80"/>
    </row>
    <row r="33" spans="1:15">
      <c r="A33" s="81"/>
      <c r="B33" s="82"/>
      <c r="C33" s="82"/>
      <c r="D33" s="83"/>
      <c r="E33" s="83"/>
      <c r="F33" s="83"/>
      <c r="G33" s="83"/>
      <c r="H33" s="83"/>
      <c r="I33" s="83"/>
      <c r="J33" s="83"/>
      <c r="K33" s="83"/>
      <c r="L33" s="83"/>
      <c r="M33" s="83"/>
      <c r="N33" s="83"/>
      <c r="O33" s="84"/>
    </row>
    <row r="34" spans="1:15">
      <c r="A34" s="85"/>
      <c r="B34" s="86"/>
      <c r="C34" s="86"/>
      <c r="D34" s="87"/>
      <c r="E34" s="87"/>
      <c r="F34" s="87"/>
      <c r="G34" s="87"/>
      <c r="H34" s="87"/>
      <c r="I34" s="87"/>
      <c r="J34" s="87"/>
      <c r="K34" s="87"/>
      <c r="L34" s="177" t="s">
        <v>76</v>
      </c>
      <c r="M34" s="177"/>
      <c r="N34" s="177"/>
      <c r="O34" s="88">
        <v>12071</v>
      </c>
    </row>
    <row r="35" spans="1:15">
      <c r="A35" s="178"/>
      <c r="B35" s="179"/>
      <c r="C35" s="179"/>
      <c r="D35" s="179"/>
      <c r="E35" s="179"/>
      <c r="F35" s="179"/>
      <c r="G35" s="179"/>
      <c r="H35" s="179"/>
      <c r="I35" s="179"/>
      <c r="J35" s="179"/>
      <c r="K35" s="179"/>
      <c r="L35" s="179"/>
      <c r="M35" s="179"/>
      <c r="N35" s="179"/>
      <c r="O35" s="180"/>
    </row>
    <row r="36" spans="1:15" ht="15.75" customHeight="1" thickBot="1">
      <c r="A36" s="181" t="s">
        <v>49</v>
      </c>
      <c r="B36" s="182"/>
      <c r="C36" s="182"/>
      <c r="D36" s="182"/>
      <c r="E36" s="182"/>
      <c r="F36" s="182"/>
      <c r="G36" s="182"/>
      <c r="H36" s="182"/>
      <c r="I36" s="182"/>
      <c r="J36" s="182"/>
      <c r="K36" s="182"/>
      <c r="L36" s="182"/>
      <c r="M36" s="182"/>
      <c r="N36" s="182"/>
      <c r="O36" s="183"/>
    </row>
  </sheetData>
  <mergeCells count="10">
    <mergeCell ref="L34:N34"/>
    <mergeCell ref="A35:O35"/>
    <mergeCell ref="A36:O3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C3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43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59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3"/>
      <c r="N3" s="34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SUM(D6:D12)</f>
        <v>2778100</v>
      </c>
      <c r="E5" s="24">
        <f t="shared" si="0"/>
        <v>5692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2620652</v>
      </c>
      <c r="L5" s="24">
        <f t="shared" si="0"/>
        <v>0</v>
      </c>
      <c r="M5" s="24">
        <f t="shared" si="0"/>
        <v>0</v>
      </c>
      <c r="N5" s="25">
        <f>SUM(D5:M5)</f>
        <v>5404444</v>
      </c>
      <c r="O5" s="30">
        <f t="shared" ref="O5:O33" si="1">(N5/O$35)</f>
        <v>450.78355158895653</v>
      </c>
      <c r="P5" s="6"/>
    </row>
    <row r="6" spans="1:133">
      <c r="A6" s="12"/>
      <c r="B6" s="42">
        <v>511</v>
      </c>
      <c r="C6" s="19" t="s">
        <v>19</v>
      </c>
      <c r="D6" s="43">
        <v>137340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137340</v>
      </c>
      <c r="O6" s="44">
        <f t="shared" si="1"/>
        <v>11.455500875802819</v>
      </c>
      <c r="P6" s="9"/>
    </row>
    <row r="7" spans="1:133">
      <c r="A7" s="12"/>
      <c r="B7" s="42">
        <v>512</v>
      </c>
      <c r="C7" s="19" t="s">
        <v>20</v>
      </c>
      <c r="D7" s="43">
        <v>669985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669985</v>
      </c>
      <c r="O7" s="44">
        <f t="shared" si="1"/>
        <v>55.883309700558847</v>
      </c>
      <c r="P7" s="9"/>
    </row>
    <row r="8" spans="1:133">
      <c r="A8" s="12"/>
      <c r="B8" s="42">
        <v>513</v>
      </c>
      <c r="C8" s="19" t="s">
        <v>21</v>
      </c>
      <c r="D8" s="43">
        <v>911801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911801</v>
      </c>
      <c r="O8" s="44">
        <f t="shared" si="1"/>
        <v>76.053132037701232</v>
      </c>
      <c r="P8" s="9"/>
    </row>
    <row r="9" spans="1:133">
      <c r="A9" s="12"/>
      <c r="B9" s="42">
        <v>514</v>
      </c>
      <c r="C9" s="19" t="s">
        <v>45</v>
      </c>
      <c r="D9" s="43">
        <v>208613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208613</v>
      </c>
      <c r="O9" s="44">
        <f t="shared" si="1"/>
        <v>17.400367003086163</v>
      </c>
      <c r="P9" s="9"/>
    </row>
    <row r="10" spans="1:133">
      <c r="A10" s="12"/>
      <c r="B10" s="42">
        <v>517</v>
      </c>
      <c r="C10" s="19" t="s">
        <v>46</v>
      </c>
      <c r="D10" s="43">
        <v>778569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778569</v>
      </c>
      <c r="O10" s="44">
        <f t="shared" si="1"/>
        <v>64.94027858870632</v>
      </c>
      <c r="P10" s="9"/>
    </row>
    <row r="11" spans="1:133">
      <c r="A11" s="12"/>
      <c r="B11" s="42">
        <v>518</v>
      </c>
      <c r="C11" s="19" t="s">
        <v>22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2620652</v>
      </c>
      <c r="L11" s="43">
        <v>0</v>
      </c>
      <c r="M11" s="43">
        <v>0</v>
      </c>
      <c r="N11" s="43">
        <f t="shared" si="2"/>
        <v>2620652</v>
      </c>
      <c r="O11" s="44">
        <f t="shared" si="1"/>
        <v>218.5880390357828</v>
      </c>
      <c r="P11" s="9"/>
    </row>
    <row r="12" spans="1:133">
      <c r="A12" s="12"/>
      <c r="B12" s="42">
        <v>519</v>
      </c>
      <c r="C12" s="19" t="s">
        <v>23</v>
      </c>
      <c r="D12" s="43">
        <v>71792</v>
      </c>
      <c r="E12" s="43">
        <v>5692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77484</v>
      </c>
      <c r="O12" s="44">
        <f t="shared" si="1"/>
        <v>6.4629243473183751</v>
      </c>
      <c r="P12" s="9"/>
    </row>
    <row r="13" spans="1:133" ht="15.75">
      <c r="A13" s="26" t="s">
        <v>24</v>
      </c>
      <c r="B13" s="27"/>
      <c r="C13" s="28"/>
      <c r="D13" s="29">
        <f t="shared" ref="D13:M13" si="3">SUM(D14:D17)</f>
        <v>7432568</v>
      </c>
      <c r="E13" s="29">
        <f t="shared" si="3"/>
        <v>1414282</v>
      </c>
      <c r="F13" s="29">
        <f t="shared" si="3"/>
        <v>0</v>
      </c>
      <c r="G13" s="29">
        <f t="shared" si="3"/>
        <v>0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40">
        <f t="shared" ref="N13:N33" si="4">SUM(D13:M13)</f>
        <v>8846850</v>
      </c>
      <c r="O13" s="41">
        <f t="shared" si="1"/>
        <v>737.9139210943365</v>
      </c>
      <c r="P13" s="10"/>
    </row>
    <row r="14" spans="1:133">
      <c r="A14" s="12"/>
      <c r="B14" s="42">
        <v>521</v>
      </c>
      <c r="C14" s="19" t="s">
        <v>25</v>
      </c>
      <c r="D14" s="43">
        <v>5937388</v>
      </c>
      <c r="E14" s="43">
        <v>143687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4"/>
        <v>6081075</v>
      </c>
      <c r="O14" s="44">
        <f t="shared" si="1"/>
        <v>507.22120276920509</v>
      </c>
      <c r="P14" s="9"/>
    </row>
    <row r="15" spans="1:133">
      <c r="A15" s="12"/>
      <c r="B15" s="42">
        <v>522</v>
      </c>
      <c r="C15" s="19" t="s">
        <v>26</v>
      </c>
      <c r="D15" s="43">
        <v>0</v>
      </c>
      <c r="E15" s="43">
        <v>1270595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1270595</v>
      </c>
      <c r="O15" s="44">
        <f t="shared" si="1"/>
        <v>105.98006505963801</v>
      </c>
      <c r="P15" s="9"/>
    </row>
    <row r="16" spans="1:133">
      <c r="A16" s="12"/>
      <c r="B16" s="42">
        <v>524</v>
      </c>
      <c r="C16" s="19" t="s">
        <v>27</v>
      </c>
      <c r="D16" s="43">
        <v>808110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808110</v>
      </c>
      <c r="O16" s="44">
        <f t="shared" si="1"/>
        <v>67.404287263324719</v>
      </c>
      <c r="P16" s="9"/>
    </row>
    <row r="17" spans="1:16">
      <c r="A17" s="12"/>
      <c r="B17" s="42">
        <v>525</v>
      </c>
      <c r="C17" s="19" t="s">
        <v>28</v>
      </c>
      <c r="D17" s="43">
        <v>687070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4"/>
        <v>687070</v>
      </c>
      <c r="O17" s="44">
        <f t="shared" si="1"/>
        <v>57.308366002168654</v>
      </c>
      <c r="P17" s="9"/>
    </row>
    <row r="18" spans="1:16" ht="15.75">
      <c r="A18" s="26" t="s">
        <v>29</v>
      </c>
      <c r="B18" s="27"/>
      <c r="C18" s="28"/>
      <c r="D18" s="29">
        <f t="shared" ref="D18:M18" si="5">SUM(D19:D22)</f>
        <v>0</v>
      </c>
      <c r="E18" s="29">
        <f t="shared" si="5"/>
        <v>495574</v>
      </c>
      <c r="F18" s="29">
        <f t="shared" si="5"/>
        <v>0</v>
      </c>
      <c r="G18" s="29">
        <f t="shared" si="5"/>
        <v>0</v>
      </c>
      <c r="H18" s="29">
        <f t="shared" si="5"/>
        <v>0</v>
      </c>
      <c r="I18" s="29">
        <f t="shared" si="5"/>
        <v>4942276</v>
      </c>
      <c r="J18" s="29">
        <f t="shared" si="5"/>
        <v>0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40">
        <f t="shared" si="4"/>
        <v>5437850</v>
      </c>
      <c r="O18" s="41">
        <f t="shared" si="1"/>
        <v>453.56993911085164</v>
      </c>
      <c r="P18" s="10"/>
    </row>
    <row r="19" spans="1:16">
      <c r="A19" s="12"/>
      <c r="B19" s="42">
        <v>533</v>
      </c>
      <c r="C19" s="19" t="s">
        <v>30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2005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2005</v>
      </c>
      <c r="O19" s="44">
        <f t="shared" si="1"/>
        <v>0.16723663358078239</v>
      </c>
      <c r="P19" s="9"/>
    </row>
    <row r="20" spans="1:16">
      <c r="A20" s="12"/>
      <c r="B20" s="42">
        <v>534</v>
      </c>
      <c r="C20" s="19" t="s">
        <v>31</v>
      </c>
      <c r="D20" s="43">
        <v>0</v>
      </c>
      <c r="E20" s="43">
        <v>495574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495574</v>
      </c>
      <c r="O20" s="44">
        <f t="shared" si="1"/>
        <v>41.335724414046211</v>
      </c>
      <c r="P20" s="9"/>
    </row>
    <row r="21" spans="1:16">
      <c r="A21" s="12"/>
      <c r="B21" s="42">
        <v>536</v>
      </c>
      <c r="C21" s="19" t="s">
        <v>51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4652944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4652944</v>
      </c>
      <c r="O21" s="44">
        <f t="shared" si="1"/>
        <v>388.10109266827925</v>
      </c>
      <c r="P21" s="9"/>
    </row>
    <row r="22" spans="1:16">
      <c r="A22" s="12"/>
      <c r="B22" s="42">
        <v>538</v>
      </c>
      <c r="C22" s="19" t="s">
        <v>33</v>
      </c>
      <c r="D22" s="43">
        <v>0</v>
      </c>
      <c r="E22" s="43">
        <v>0</v>
      </c>
      <c r="F22" s="43">
        <v>0</v>
      </c>
      <c r="G22" s="43">
        <v>0</v>
      </c>
      <c r="H22" s="43">
        <v>0</v>
      </c>
      <c r="I22" s="43">
        <v>287327</v>
      </c>
      <c r="J22" s="43">
        <v>0</v>
      </c>
      <c r="K22" s="43">
        <v>0</v>
      </c>
      <c r="L22" s="43">
        <v>0</v>
      </c>
      <c r="M22" s="43">
        <v>0</v>
      </c>
      <c r="N22" s="43">
        <f t="shared" si="4"/>
        <v>287327</v>
      </c>
      <c r="O22" s="44">
        <f t="shared" si="1"/>
        <v>23.965885394945367</v>
      </c>
      <c r="P22" s="9"/>
    </row>
    <row r="23" spans="1:16" ht="15.75">
      <c r="A23" s="26" t="s">
        <v>35</v>
      </c>
      <c r="B23" s="27"/>
      <c r="C23" s="28"/>
      <c r="D23" s="29">
        <f t="shared" ref="D23:M23" si="6">SUM(D24:D25)</f>
        <v>317646</v>
      </c>
      <c r="E23" s="29">
        <f t="shared" si="6"/>
        <v>125665</v>
      </c>
      <c r="F23" s="29">
        <f t="shared" si="6"/>
        <v>0</v>
      </c>
      <c r="G23" s="29">
        <f t="shared" si="6"/>
        <v>0</v>
      </c>
      <c r="H23" s="29">
        <f t="shared" si="6"/>
        <v>0</v>
      </c>
      <c r="I23" s="29">
        <f t="shared" si="6"/>
        <v>432045</v>
      </c>
      <c r="J23" s="29">
        <f t="shared" si="6"/>
        <v>0</v>
      </c>
      <c r="K23" s="29">
        <f t="shared" si="6"/>
        <v>0</v>
      </c>
      <c r="L23" s="29">
        <f t="shared" si="6"/>
        <v>0</v>
      </c>
      <c r="M23" s="29">
        <f t="shared" si="6"/>
        <v>0</v>
      </c>
      <c r="N23" s="29">
        <f t="shared" si="4"/>
        <v>875356</v>
      </c>
      <c r="O23" s="41">
        <f t="shared" si="1"/>
        <v>73.013262156977234</v>
      </c>
      <c r="P23" s="10"/>
    </row>
    <row r="24" spans="1:16">
      <c r="A24" s="12"/>
      <c r="B24" s="42">
        <v>541</v>
      </c>
      <c r="C24" s="19" t="s">
        <v>36</v>
      </c>
      <c r="D24" s="43">
        <v>317646</v>
      </c>
      <c r="E24" s="43">
        <v>125665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4"/>
        <v>443311</v>
      </c>
      <c r="O24" s="44">
        <f t="shared" si="1"/>
        <v>36.976478438568691</v>
      </c>
      <c r="P24" s="9"/>
    </row>
    <row r="25" spans="1:16">
      <c r="A25" s="12"/>
      <c r="B25" s="42">
        <v>545</v>
      </c>
      <c r="C25" s="19" t="s">
        <v>52</v>
      </c>
      <c r="D25" s="43">
        <v>0</v>
      </c>
      <c r="E25" s="43">
        <v>0</v>
      </c>
      <c r="F25" s="43">
        <v>0</v>
      </c>
      <c r="G25" s="43">
        <v>0</v>
      </c>
      <c r="H25" s="43">
        <v>0</v>
      </c>
      <c r="I25" s="43">
        <v>432045</v>
      </c>
      <c r="J25" s="43">
        <v>0</v>
      </c>
      <c r="K25" s="43">
        <v>0</v>
      </c>
      <c r="L25" s="43">
        <v>0</v>
      </c>
      <c r="M25" s="43">
        <v>0</v>
      </c>
      <c r="N25" s="43">
        <f t="shared" si="4"/>
        <v>432045</v>
      </c>
      <c r="O25" s="44">
        <f t="shared" si="1"/>
        <v>36.036783718408543</v>
      </c>
      <c r="P25" s="9"/>
    </row>
    <row r="26" spans="1:16" ht="15.75">
      <c r="A26" s="26" t="s">
        <v>37</v>
      </c>
      <c r="B26" s="27"/>
      <c r="C26" s="28"/>
      <c r="D26" s="29">
        <f t="shared" ref="D26:M26" si="7">SUM(D27:D28)</f>
        <v>2560070</v>
      </c>
      <c r="E26" s="29">
        <f t="shared" si="7"/>
        <v>155549</v>
      </c>
      <c r="F26" s="29">
        <f t="shared" si="7"/>
        <v>0</v>
      </c>
      <c r="G26" s="29">
        <f t="shared" si="7"/>
        <v>0</v>
      </c>
      <c r="H26" s="29">
        <f t="shared" si="7"/>
        <v>0</v>
      </c>
      <c r="I26" s="29">
        <f t="shared" si="7"/>
        <v>0</v>
      </c>
      <c r="J26" s="29">
        <f t="shared" si="7"/>
        <v>0</v>
      </c>
      <c r="K26" s="29">
        <f t="shared" si="7"/>
        <v>0</v>
      </c>
      <c r="L26" s="29">
        <f t="shared" si="7"/>
        <v>0</v>
      </c>
      <c r="M26" s="29">
        <f t="shared" si="7"/>
        <v>0</v>
      </c>
      <c r="N26" s="29">
        <f t="shared" si="4"/>
        <v>2715619</v>
      </c>
      <c r="O26" s="41">
        <f t="shared" si="1"/>
        <v>226.5092167820502</v>
      </c>
      <c r="P26" s="9"/>
    </row>
    <row r="27" spans="1:16">
      <c r="A27" s="12"/>
      <c r="B27" s="42">
        <v>571</v>
      </c>
      <c r="C27" s="19" t="s">
        <v>38</v>
      </c>
      <c r="D27" s="43">
        <v>490014</v>
      </c>
      <c r="E27" s="43">
        <v>17887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4"/>
        <v>507901</v>
      </c>
      <c r="O27" s="44">
        <f t="shared" si="1"/>
        <v>42.363916923846858</v>
      </c>
      <c r="P27" s="9"/>
    </row>
    <row r="28" spans="1:16">
      <c r="A28" s="12"/>
      <c r="B28" s="42">
        <v>572</v>
      </c>
      <c r="C28" s="19" t="s">
        <v>39</v>
      </c>
      <c r="D28" s="43">
        <v>2070056</v>
      </c>
      <c r="E28" s="43">
        <v>137662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f t="shared" si="4"/>
        <v>2207718</v>
      </c>
      <c r="O28" s="44">
        <f t="shared" si="1"/>
        <v>184.14529985820334</v>
      </c>
      <c r="P28" s="9"/>
    </row>
    <row r="29" spans="1:16" ht="15.75">
      <c r="A29" s="26" t="s">
        <v>41</v>
      </c>
      <c r="B29" s="27"/>
      <c r="C29" s="28"/>
      <c r="D29" s="29">
        <f t="shared" ref="D29:M29" si="8">SUM(D30:D32)</f>
        <v>209722</v>
      </c>
      <c r="E29" s="29">
        <f t="shared" si="8"/>
        <v>1236991</v>
      </c>
      <c r="F29" s="29">
        <f t="shared" si="8"/>
        <v>0</v>
      </c>
      <c r="G29" s="29">
        <f t="shared" si="8"/>
        <v>0</v>
      </c>
      <c r="H29" s="29">
        <f t="shared" si="8"/>
        <v>0</v>
      </c>
      <c r="I29" s="29">
        <f t="shared" si="8"/>
        <v>2804198</v>
      </c>
      <c r="J29" s="29">
        <f t="shared" si="8"/>
        <v>0</v>
      </c>
      <c r="K29" s="29">
        <f t="shared" si="8"/>
        <v>0</v>
      </c>
      <c r="L29" s="29">
        <f t="shared" si="8"/>
        <v>0</v>
      </c>
      <c r="M29" s="29">
        <f t="shared" si="8"/>
        <v>0</v>
      </c>
      <c r="N29" s="29">
        <f t="shared" si="4"/>
        <v>4250911</v>
      </c>
      <c r="O29" s="41">
        <f t="shared" si="1"/>
        <v>354.56760363666695</v>
      </c>
      <c r="P29" s="9"/>
    </row>
    <row r="30" spans="1:16">
      <c r="A30" s="12"/>
      <c r="B30" s="42">
        <v>581</v>
      </c>
      <c r="C30" s="19" t="s">
        <v>40</v>
      </c>
      <c r="D30" s="43">
        <v>209722</v>
      </c>
      <c r="E30" s="43">
        <v>1236991</v>
      </c>
      <c r="F30" s="43">
        <v>0</v>
      </c>
      <c r="G30" s="43">
        <v>0</v>
      </c>
      <c r="H30" s="43">
        <v>0</v>
      </c>
      <c r="I30" s="43">
        <v>1348444</v>
      </c>
      <c r="J30" s="43">
        <v>0</v>
      </c>
      <c r="K30" s="43">
        <v>0</v>
      </c>
      <c r="L30" s="43">
        <v>0</v>
      </c>
      <c r="M30" s="43">
        <v>0</v>
      </c>
      <c r="N30" s="43">
        <f t="shared" si="4"/>
        <v>2795157</v>
      </c>
      <c r="O30" s="44">
        <f t="shared" si="1"/>
        <v>233.14346484277254</v>
      </c>
      <c r="P30" s="9"/>
    </row>
    <row r="31" spans="1:16">
      <c r="A31" s="12"/>
      <c r="B31" s="42">
        <v>590</v>
      </c>
      <c r="C31" s="19" t="s">
        <v>60</v>
      </c>
      <c r="D31" s="43">
        <v>0</v>
      </c>
      <c r="E31" s="43">
        <v>0</v>
      </c>
      <c r="F31" s="43">
        <v>0</v>
      </c>
      <c r="G31" s="43">
        <v>0</v>
      </c>
      <c r="H31" s="43">
        <v>0</v>
      </c>
      <c r="I31" s="43">
        <v>1203548</v>
      </c>
      <c r="J31" s="43">
        <v>0</v>
      </c>
      <c r="K31" s="43">
        <v>0</v>
      </c>
      <c r="L31" s="43">
        <v>0</v>
      </c>
      <c r="M31" s="43">
        <v>0</v>
      </c>
      <c r="N31" s="43">
        <f t="shared" si="4"/>
        <v>1203548</v>
      </c>
      <c r="O31" s="44">
        <f t="shared" si="1"/>
        <v>100.3876887146551</v>
      </c>
      <c r="P31" s="9"/>
    </row>
    <row r="32" spans="1:16" ht="15.75" thickBot="1">
      <c r="A32" s="12"/>
      <c r="B32" s="42">
        <v>591</v>
      </c>
      <c r="C32" s="19" t="s">
        <v>61</v>
      </c>
      <c r="D32" s="43">
        <v>0</v>
      </c>
      <c r="E32" s="43">
        <v>0</v>
      </c>
      <c r="F32" s="43">
        <v>0</v>
      </c>
      <c r="G32" s="43">
        <v>0</v>
      </c>
      <c r="H32" s="43">
        <v>0</v>
      </c>
      <c r="I32" s="43">
        <v>252206</v>
      </c>
      <c r="J32" s="43">
        <v>0</v>
      </c>
      <c r="K32" s="43">
        <v>0</v>
      </c>
      <c r="L32" s="43">
        <v>0</v>
      </c>
      <c r="M32" s="43">
        <v>0</v>
      </c>
      <c r="N32" s="43">
        <f t="shared" si="4"/>
        <v>252206</v>
      </c>
      <c r="O32" s="44">
        <f t="shared" si="1"/>
        <v>21.036450079239302</v>
      </c>
      <c r="P32" s="9"/>
    </row>
    <row r="33" spans="1:119" ht="16.5" thickBot="1">
      <c r="A33" s="13" t="s">
        <v>10</v>
      </c>
      <c r="B33" s="21"/>
      <c r="C33" s="20"/>
      <c r="D33" s="14">
        <f>SUM(D5,D13,D18,D23,D26,D29)</f>
        <v>13298106</v>
      </c>
      <c r="E33" s="14">
        <f t="shared" ref="E33:M33" si="9">SUM(E5,E13,E18,E23,E26,E29)</f>
        <v>3433753</v>
      </c>
      <c r="F33" s="14">
        <f t="shared" si="9"/>
        <v>0</v>
      </c>
      <c r="G33" s="14">
        <f t="shared" si="9"/>
        <v>0</v>
      </c>
      <c r="H33" s="14">
        <f t="shared" si="9"/>
        <v>0</v>
      </c>
      <c r="I33" s="14">
        <f t="shared" si="9"/>
        <v>8178519</v>
      </c>
      <c r="J33" s="14">
        <f t="shared" si="9"/>
        <v>0</v>
      </c>
      <c r="K33" s="14">
        <f t="shared" si="9"/>
        <v>2620652</v>
      </c>
      <c r="L33" s="14">
        <f t="shared" si="9"/>
        <v>0</v>
      </c>
      <c r="M33" s="14">
        <f t="shared" si="9"/>
        <v>0</v>
      </c>
      <c r="N33" s="14">
        <f t="shared" si="4"/>
        <v>27531030</v>
      </c>
      <c r="O33" s="35">
        <f t="shared" si="1"/>
        <v>2296.3574943698391</v>
      </c>
      <c r="P33" s="6"/>
      <c r="Q33" s="2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</row>
    <row r="34" spans="1:119">
      <c r="A34" s="15"/>
      <c r="B34" s="17"/>
      <c r="C34" s="17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8"/>
    </row>
    <row r="35" spans="1:119">
      <c r="A35" s="36"/>
      <c r="B35" s="37"/>
      <c r="C35" s="37"/>
      <c r="D35" s="38"/>
      <c r="E35" s="38"/>
      <c r="F35" s="38"/>
      <c r="G35" s="38"/>
      <c r="H35" s="38"/>
      <c r="I35" s="38"/>
      <c r="J35" s="38"/>
      <c r="K35" s="38"/>
      <c r="L35" s="163" t="s">
        <v>62</v>
      </c>
      <c r="M35" s="163"/>
      <c r="N35" s="163"/>
      <c r="O35" s="39">
        <v>11989</v>
      </c>
    </row>
    <row r="36" spans="1:119">
      <c r="A36" s="164"/>
      <c r="B36" s="141"/>
      <c r="C36" s="141"/>
      <c r="D36" s="141"/>
      <c r="E36" s="141"/>
      <c r="F36" s="141"/>
      <c r="G36" s="141"/>
      <c r="H36" s="141"/>
      <c r="I36" s="141"/>
      <c r="J36" s="141"/>
      <c r="K36" s="141"/>
      <c r="L36" s="141"/>
      <c r="M36" s="141"/>
      <c r="N36" s="141"/>
      <c r="O36" s="142"/>
    </row>
    <row r="37" spans="1:119" ht="15.75" customHeight="1" thickBot="1">
      <c r="A37" s="165" t="s">
        <v>49</v>
      </c>
      <c r="B37" s="144"/>
      <c r="C37" s="144"/>
      <c r="D37" s="144"/>
      <c r="E37" s="144"/>
      <c r="F37" s="144"/>
      <c r="G37" s="144"/>
      <c r="H37" s="144"/>
      <c r="I37" s="144"/>
      <c r="J37" s="144"/>
      <c r="K37" s="144"/>
      <c r="L37" s="144"/>
      <c r="M37" s="144"/>
      <c r="N37" s="144"/>
      <c r="O37" s="145"/>
    </row>
  </sheetData>
  <mergeCells count="10">
    <mergeCell ref="L35:N35"/>
    <mergeCell ref="A36:O36"/>
    <mergeCell ref="A37:O3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C3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43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54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3"/>
      <c r="N3" s="34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SUM(D6:D12)</f>
        <v>2554874</v>
      </c>
      <c r="E5" s="24">
        <f t="shared" si="0"/>
        <v>0</v>
      </c>
      <c r="F5" s="24">
        <f t="shared" si="0"/>
        <v>0</v>
      </c>
      <c r="G5" s="24">
        <f t="shared" si="0"/>
        <v>15898</v>
      </c>
      <c r="H5" s="24">
        <f t="shared" si="0"/>
        <v>0</v>
      </c>
      <c r="I5" s="24">
        <f t="shared" si="0"/>
        <v>250297</v>
      </c>
      <c r="J5" s="24">
        <f t="shared" si="0"/>
        <v>0</v>
      </c>
      <c r="K5" s="24">
        <f t="shared" si="0"/>
        <v>2463545</v>
      </c>
      <c r="L5" s="24">
        <f t="shared" si="0"/>
        <v>0</v>
      </c>
      <c r="M5" s="24">
        <f t="shared" si="0"/>
        <v>0</v>
      </c>
      <c r="N5" s="25">
        <f>SUM(D5:M5)</f>
        <v>5284614</v>
      </c>
      <c r="O5" s="30">
        <f t="shared" ref="O5:O31" si="1">(N5/O$33)</f>
        <v>444.90772857383399</v>
      </c>
      <c r="P5" s="6"/>
    </row>
    <row r="6" spans="1:133">
      <c r="A6" s="12"/>
      <c r="B6" s="42">
        <v>511</v>
      </c>
      <c r="C6" s="19" t="s">
        <v>19</v>
      </c>
      <c r="D6" s="43">
        <v>122368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122368</v>
      </c>
      <c r="O6" s="44">
        <f t="shared" si="1"/>
        <v>10.302071055733288</v>
      </c>
      <c r="P6" s="9"/>
    </row>
    <row r="7" spans="1:133">
      <c r="A7" s="12"/>
      <c r="B7" s="42">
        <v>512</v>
      </c>
      <c r="C7" s="19" t="s">
        <v>20</v>
      </c>
      <c r="D7" s="43">
        <v>637167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637167</v>
      </c>
      <c r="O7" s="44">
        <f t="shared" si="1"/>
        <v>53.642616602121571</v>
      </c>
      <c r="P7" s="9"/>
    </row>
    <row r="8" spans="1:133">
      <c r="A8" s="12"/>
      <c r="B8" s="42">
        <v>513</v>
      </c>
      <c r="C8" s="19" t="s">
        <v>21</v>
      </c>
      <c r="D8" s="43">
        <v>936165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936165</v>
      </c>
      <c r="O8" s="44">
        <f t="shared" si="1"/>
        <v>78.815036201380707</v>
      </c>
      <c r="P8" s="9"/>
    </row>
    <row r="9" spans="1:133">
      <c r="A9" s="12"/>
      <c r="B9" s="42">
        <v>514</v>
      </c>
      <c r="C9" s="19" t="s">
        <v>45</v>
      </c>
      <c r="D9" s="43">
        <v>227907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227907</v>
      </c>
      <c r="O9" s="44">
        <f t="shared" si="1"/>
        <v>19.187321097827915</v>
      </c>
      <c r="P9" s="9"/>
    </row>
    <row r="10" spans="1:133">
      <c r="A10" s="12"/>
      <c r="B10" s="42">
        <v>517</v>
      </c>
      <c r="C10" s="19" t="s">
        <v>46</v>
      </c>
      <c r="D10" s="43">
        <v>858814</v>
      </c>
      <c r="E10" s="43">
        <v>0</v>
      </c>
      <c r="F10" s="43">
        <v>0</v>
      </c>
      <c r="G10" s="43">
        <v>15898</v>
      </c>
      <c r="H10" s="43">
        <v>0</v>
      </c>
      <c r="I10" s="43">
        <v>250297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1125009</v>
      </c>
      <c r="O10" s="44">
        <f t="shared" si="1"/>
        <v>94.713672335409996</v>
      </c>
      <c r="P10" s="9"/>
    </row>
    <row r="11" spans="1:133">
      <c r="A11" s="12"/>
      <c r="B11" s="42">
        <v>518</v>
      </c>
      <c r="C11" s="19" t="s">
        <v>22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2463545</v>
      </c>
      <c r="L11" s="43">
        <v>0</v>
      </c>
      <c r="M11" s="43">
        <v>0</v>
      </c>
      <c r="N11" s="43">
        <f t="shared" si="2"/>
        <v>2463545</v>
      </c>
      <c r="O11" s="44">
        <f t="shared" si="1"/>
        <v>207.40402424650614</v>
      </c>
      <c r="P11" s="9"/>
    </row>
    <row r="12" spans="1:133">
      <c r="A12" s="12"/>
      <c r="B12" s="42">
        <v>519</v>
      </c>
      <c r="C12" s="19" t="s">
        <v>23</v>
      </c>
      <c r="D12" s="43">
        <v>-227547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-227547</v>
      </c>
      <c r="O12" s="44">
        <f t="shared" si="1"/>
        <v>-19.157012965145647</v>
      </c>
      <c r="P12" s="9"/>
    </row>
    <row r="13" spans="1:133" ht="15.75">
      <c r="A13" s="26" t="s">
        <v>24</v>
      </c>
      <c r="B13" s="27"/>
      <c r="C13" s="28"/>
      <c r="D13" s="29">
        <f t="shared" ref="D13:M13" si="3">SUM(D14:D17)</f>
        <v>6671736</v>
      </c>
      <c r="E13" s="29">
        <f t="shared" si="3"/>
        <v>1492904</v>
      </c>
      <c r="F13" s="29">
        <f t="shared" si="3"/>
        <v>0</v>
      </c>
      <c r="G13" s="29">
        <f t="shared" si="3"/>
        <v>26606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40">
        <f t="shared" ref="N13:N31" si="4">SUM(D13:M13)</f>
        <v>8191246</v>
      </c>
      <c r="O13" s="41">
        <f t="shared" si="1"/>
        <v>689.61491833642026</v>
      </c>
      <c r="P13" s="10"/>
    </row>
    <row r="14" spans="1:133">
      <c r="A14" s="12"/>
      <c r="B14" s="42">
        <v>521</v>
      </c>
      <c r="C14" s="19" t="s">
        <v>25</v>
      </c>
      <c r="D14" s="43">
        <v>5487707</v>
      </c>
      <c r="E14" s="43">
        <v>96673</v>
      </c>
      <c r="F14" s="43">
        <v>0</v>
      </c>
      <c r="G14" s="43">
        <v>26606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4"/>
        <v>5610986</v>
      </c>
      <c r="O14" s="44">
        <f t="shared" si="1"/>
        <v>472.38474490654994</v>
      </c>
      <c r="P14" s="9"/>
    </row>
    <row r="15" spans="1:133">
      <c r="A15" s="12"/>
      <c r="B15" s="42">
        <v>522</v>
      </c>
      <c r="C15" s="19" t="s">
        <v>26</v>
      </c>
      <c r="D15" s="43">
        <v>0</v>
      </c>
      <c r="E15" s="43">
        <v>1395731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1395731</v>
      </c>
      <c r="O15" s="44">
        <f t="shared" si="1"/>
        <v>117.50555649099175</v>
      </c>
      <c r="P15" s="9"/>
    </row>
    <row r="16" spans="1:133">
      <c r="A16" s="12"/>
      <c r="B16" s="42">
        <v>524</v>
      </c>
      <c r="C16" s="19" t="s">
        <v>27</v>
      </c>
      <c r="D16" s="43">
        <v>761282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761282</v>
      </c>
      <c r="O16" s="44">
        <f t="shared" si="1"/>
        <v>64.091766290621322</v>
      </c>
      <c r="P16" s="9"/>
    </row>
    <row r="17" spans="1:119">
      <c r="A17" s="12"/>
      <c r="B17" s="42">
        <v>526</v>
      </c>
      <c r="C17" s="19" t="s">
        <v>47</v>
      </c>
      <c r="D17" s="43">
        <v>422747</v>
      </c>
      <c r="E17" s="43">
        <v>500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4"/>
        <v>423247</v>
      </c>
      <c r="O17" s="44">
        <f t="shared" si="1"/>
        <v>35.632850648257282</v>
      </c>
      <c r="P17" s="9"/>
    </row>
    <row r="18" spans="1:119" ht="15.75">
      <c r="A18" s="26" t="s">
        <v>29</v>
      </c>
      <c r="B18" s="27"/>
      <c r="C18" s="28"/>
      <c r="D18" s="29">
        <f t="shared" ref="D18:M18" si="5">SUM(D19:D21)</f>
        <v>0</v>
      </c>
      <c r="E18" s="29">
        <f t="shared" si="5"/>
        <v>338338</v>
      </c>
      <c r="F18" s="29">
        <f t="shared" si="5"/>
        <v>0</v>
      </c>
      <c r="G18" s="29">
        <f t="shared" si="5"/>
        <v>0</v>
      </c>
      <c r="H18" s="29">
        <f t="shared" si="5"/>
        <v>0</v>
      </c>
      <c r="I18" s="29">
        <f t="shared" si="5"/>
        <v>4813801</v>
      </c>
      <c r="J18" s="29">
        <f t="shared" si="5"/>
        <v>0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40">
        <f t="shared" si="4"/>
        <v>5152139</v>
      </c>
      <c r="O18" s="41">
        <f t="shared" si="1"/>
        <v>433.75475669304598</v>
      </c>
      <c r="P18" s="10"/>
    </row>
    <row r="19" spans="1:119">
      <c r="A19" s="12"/>
      <c r="B19" s="42">
        <v>534</v>
      </c>
      <c r="C19" s="19" t="s">
        <v>31</v>
      </c>
      <c r="D19" s="43">
        <v>0</v>
      </c>
      <c r="E19" s="43">
        <v>338338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338338</v>
      </c>
      <c r="O19" s="44">
        <f t="shared" si="1"/>
        <v>28.484424987371611</v>
      </c>
      <c r="P19" s="9"/>
    </row>
    <row r="20" spans="1:119">
      <c r="A20" s="12"/>
      <c r="B20" s="42">
        <v>536</v>
      </c>
      <c r="C20" s="19" t="s">
        <v>51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4489984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4489984</v>
      </c>
      <c r="O20" s="44">
        <f t="shared" si="1"/>
        <v>378.00841892574505</v>
      </c>
      <c r="P20" s="9"/>
    </row>
    <row r="21" spans="1:119">
      <c r="A21" s="12"/>
      <c r="B21" s="42">
        <v>538</v>
      </c>
      <c r="C21" s="19" t="s">
        <v>33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323817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323817</v>
      </c>
      <c r="O21" s="44">
        <f t="shared" si="1"/>
        <v>27.261912779929283</v>
      </c>
      <c r="P21" s="9"/>
    </row>
    <row r="22" spans="1:119" ht="15.75">
      <c r="A22" s="26" t="s">
        <v>35</v>
      </c>
      <c r="B22" s="27"/>
      <c r="C22" s="28"/>
      <c r="D22" s="29">
        <f t="shared" ref="D22:M22" si="6">SUM(D23:D24)</f>
        <v>626763</v>
      </c>
      <c r="E22" s="29">
        <f t="shared" si="6"/>
        <v>304653</v>
      </c>
      <c r="F22" s="29">
        <f t="shared" si="6"/>
        <v>0</v>
      </c>
      <c r="G22" s="29">
        <f t="shared" si="6"/>
        <v>471123</v>
      </c>
      <c r="H22" s="29">
        <f t="shared" si="6"/>
        <v>0</v>
      </c>
      <c r="I22" s="29">
        <f t="shared" si="6"/>
        <v>0</v>
      </c>
      <c r="J22" s="29">
        <f t="shared" si="6"/>
        <v>0</v>
      </c>
      <c r="K22" s="29">
        <f t="shared" si="6"/>
        <v>0</v>
      </c>
      <c r="L22" s="29">
        <f t="shared" si="6"/>
        <v>0</v>
      </c>
      <c r="M22" s="29">
        <f t="shared" si="6"/>
        <v>0</v>
      </c>
      <c r="N22" s="29">
        <f t="shared" si="4"/>
        <v>1402539</v>
      </c>
      <c r="O22" s="41">
        <f t="shared" si="1"/>
        <v>118.07871695571644</v>
      </c>
      <c r="P22" s="10"/>
    </row>
    <row r="23" spans="1:119">
      <c r="A23" s="12"/>
      <c r="B23" s="42">
        <v>541</v>
      </c>
      <c r="C23" s="19" t="s">
        <v>36</v>
      </c>
      <c r="D23" s="43">
        <v>626763</v>
      </c>
      <c r="E23" s="43">
        <v>304653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4"/>
        <v>931416</v>
      </c>
      <c r="O23" s="44">
        <f t="shared" si="1"/>
        <v>78.415221417747091</v>
      </c>
      <c r="P23" s="9"/>
    </row>
    <row r="24" spans="1:119">
      <c r="A24" s="12"/>
      <c r="B24" s="42">
        <v>545</v>
      </c>
      <c r="C24" s="19" t="s">
        <v>52</v>
      </c>
      <c r="D24" s="43">
        <v>0</v>
      </c>
      <c r="E24" s="43">
        <v>0</v>
      </c>
      <c r="F24" s="43">
        <v>0</v>
      </c>
      <c r="G24" s="43">
        <v>471123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4"/>
        <v>471123</v>
      </c>
      <c r="O24" s="44">
        <f t="shared" si="1"/>
        <v>39.663495537969354</v>
      </c>
      <c r="P24" s="9"/>
    </row>
    <row r="25" spans="1:119" ht="15.75">
      <c r="A25" s="26" t="s">
        <v>37</v>
      </c>
      <c r="B25" s="27"/>
      <c r="C25" s="28"/>
      <c r="D25" s="29">
        <f t="shared" ref="D25:M25" si="7">SUM(D26:D27)</f>
        <v>2579082</v>
      </c>
      <c r="E25" s="29">
        <f t="shared" si="7"/>
        <v>240094</v>
      </c>
      <c r="F25" s="29">
        <f t="shared" si="7"/>
        <v>0</v>
      </c>
      <c r="G25" s="29">
        <f t="shared" si="7"/>
        <v>0</v>
      </c>
      <c r="H25" s="29">
        <f t="shared" si="7"/>
        <v>0</v>
      </c>
      <c r="I25" s="29">
        <f t="shared" si="7"/>
        <v>0</v>
      </c>
      <c r="J25" s="29">
        <f t="shared" si="7"/>
        <v>0</v>
      </c>
      <c r="K25" s="29">
        <f t="shared" si="7"/>
        <v>0</v>
      </c>
      <c r="L25" s="29">
        <f t="shared" si="7"/>
        <v>0</v>
      </c>
      <c r="M25" s="29">
        <f t="shared" si="7"/>
        <v>0</v>
      </c>
      <c r="N25" s="29">
        <f t="shared" si="4"/>
        <v>2819176</v>
      </c>
      <c r="O25" s="41">
        <f t="shared" si="1"/>
        <v>237.34433406297356</v>
      </c>
      <c r="P25" s="9"/>
    </row>
    <row r="26" spans="1:119">
      <c r="A26" s="12"/>
      <c r="B26" s="42">
        <v>571</v>
      </c>
      <c r="C26" s="19" t="s">
        <v>38</v>
      </c>
      <c r="D26" s="43">
        <v>480818</v>
      </c>
      <c r="E26" s="43">
        <v>39035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4"/>
        <v>519853</v>
      </c>
      <c r="O26" s="44">
        <f t="shared" si="1"/>
        <v>43.766038053544371</v>
      </c>
      <c r="P26" s="9"/>
    </row>
    <row r="27" spans="1:119">
      <c r="A27" s="12"/>
      <c r="B27" s="42">
        <v>572</v>
      </c>
      <c r="C27" s="19" t="s">
        <v>39</v>
      </c>
      <c r="D27" s="43">
        <v>2098264</v>
      </c>
      <c r="E27" s="43">
        <v>201059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4"/>
        <v>2299323</v>
      </c>
      <c r="O27" s="44">
        <f t="shared" si="1"/>
        <v>193.57829600942921</v>
      </c>
      <c r="P27" s="9"/>
    </row>
    <row r="28" spans="1:119" ht="15.75">
      <c r="A28" s="26" t="s">
        <v>41</v>
      </c>
      <c r="B28" s="27"/>
      <c r="C28" s="28"/>
      <c r="D28" s="29">
        <f t="shared" ref="D28:M28" si="8">SUM(D29:D30)</f>
        <v>1526587</v>
      </c>
      <c r="E28" s="29">
        <f t="shared" si="8"/>
        <v>424539</v>
      </c>
      <c r="F28" s="29">
        <f t="shared" si="8"/>
        <v>0</v>
      </c>
      <c r="G28" s="29">
        <f t="shared" si="8"/>
        <v>0</v>
      </c>
      <c r="H28" s="29">
        <f t="shared" si="8"/>
        <v>0</v>
      </c>
      <c r="I28" s="29">
        <f t="shared" si="8"/>
        <v>838977</v>
      </c>
      <c r="J28" s="29">
        <f t="shared" si="8"/>
        <v>0</v>
      </c>
      <c r="K28" s="29">
        <f t="shared" si="8"/>
        <v>0</v>
      </c>
      <c r="L28" s="29">
        <f t="shared" si="8"/>
        <v>0</v>
      </c>
      <c r="M28" s="29">
        <f t="shared" si="8"/>
        <v>0</v>
      </c>
      <c r="N28" s="29">
        <f t="shared" si="4"/>
        <v>2790103</v>
      </c>
      <c r="O28" s="41">
        <f t="shared" si="1"/>
        <v>234.89669978110794</v>
      </c>
      <c r="P28" s="9"/>
    </row>
    <row r="29" spans="1:119">
      <c r="A29" s="12"/>
      <c r="B29" s="42">
        <v>581</v>
      </c>
      <c r="C29" s="19" t="s">
        <v>40</v>
      </c>
      <c r="D29" s="43">
        <v>79789</v>
      </c>
      <c r="E29" s="43">
        <v>424539</v>
      </c>
      <c r="F29" s="43">
        <v>0</v>
      </c>
      <c r="G29" s="43">
        <v>0</v>
      </c>
      <c r="H29" s="43">
        <v>0</v>
      </c>
      <c r="I29" s="43">
        <v>838977</v>
      </c>
      <c r="J29" s="43">
        <v>0</v>
      </c>
      <c r="K29" s="43">
        <v>0</v>
      </c>
      <c r="L29" s="43">
        <v>0</v>
      </c>
      <c r="M29" s="43">
        <v>0</v>
      </c>
      <c r="N29" s="43">
        <f t="shared" si="4"/>
        <v>1343305</v>
      </c>
      <c r="O29" s="44">
        <f t="shared" si="1"/>
        <v>113.09185047987877</v>
      </c>
      <c r="P29" s="9"/>
    </row>
    <row r="30" spans="1:119" ht="15.75" thickBot="1">
      <c r="A30" s="12"/>
      <c r="B30" s="42">
        <v>585</v>
      </c>
      <c r="C30" s="19" t="s">
        <v>55</v>
      </c>
      <c r="D30" s="43">
        <v>1446798</v>
      </c>
      <c r="E30" s="43">
        <v>0</v>
      </c>
      <c r="F30" s="43">
        <v>0</v>
      </c>
      <c r="G30" s="43">
        <v>0</v>
      </c>
      <c r="H30" s="43">
        <v>0</v>
      </c>
      <c r="I30" s="43">
        <v>0</v>
      </c>
      <c r="J30" s="43">
        <v>0</v>
      </c>
      <c r="K30" s="43">
        <v>0</v>
      </c>
      <c r="L30" s="43">
        <v>0</v>
      </c>
      <c r="M30" s="43">
        <v>0</v>
      </c>
      <c r="N30" s="43">
        <f t="shared" si="4"/>
        <v>1446798</v>
      </c>
      <c r="O30" s="44">
        <f t="shared" si="1"/>
        <v>121.80484930122917</v>
      </c>
      <c r="P30" s="9"/>
    </row>
    <row r="31" spans="1:119" ht="16.5" thickBot="1">
      <c r="A31" s="13" t="s">
        <v>10</v>
      </c>
      <c r="B31" s="21"/>
      <c r="C31" s="20"/>
      <c r="D31" s="14">
        <f>SUM(D5,D13,D18,D22,D25,D28)</f>
        <v>13959042</v>
      </c>
      <c r="E31" s="14">
        <f t="shared" ref="E31:M31" si="9">SUM(E5,E13,E18,E22,E25,E28)</f>
        <v>2800528</v>
      </c>
      <c r="F31" s="14">
        <f t="shared" si="9"/>
        <v>0</v>
      </c>
      <c r="G31" s="14">
        <f t="shared" si="9"/>
        <v>513627</v>
      </c>
      <c r="H31" s="14">
        <f t="shared" si="9"/>
        <v>0</v>
      </c>
      <c r="I31" s="14">
        <f t="shared" si="9"/>
        <v>5903075</v>
      </c>
      <c r="J31" s="14">
        <f t="shared" si="9"/>
        <v>0</v>
      </c>
      <c r="K31" s="14">
        <f t="shared" si="9"/>
        <v>2463545</v>
      </c>
      <c r="L31" s="14">
        <f t="shared" si="9"/>
        <v>0</v>
      </c>
      <c r="M31" s="14">
        <f t="shared" si="9"/>
        <v>0</v>
      </c>
      <c r="N31" s="14">
        <f t="shared" si="4"/>
        <v>25639817</v>
      </c>
      <c r="O31" s="35">
        <f t="shared" si="1"/>
        <v>2158.5971544030981</v>
      </c>
      <c r="P31" s="6"/>
      <c r="Q31" s="2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</row>
    <row r="32" spans="1:119">
      <c r="A32" s="15"/>
      <c r="B32" s="17"/>
      <c r="C32" s="17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8"/>
    </row>
    <row r="33" spans="1:15">
      <c r="A33" s="36"/>
      <c r="B33" s="37"/>
      <c r="C33" s="37"/>
      <c r="D33" s="38"/>
      <c r="E33" s="38"/>
      <c r="F33" s="38"/>
      <c r="G33" s="38"/>
      <c r="H33" s="38"/>
      <c r="I33" s="38"/>
      <c r="J33" s="38"/>
      <c r="K33" s="38"/>
      <c r="L33" s="163" t="s">
        <v>56</v>
      </c>
      <c r="M33" s="163"/>
      <c r="N33" s="163"/>
      <c r="O33" s="39">
        <v>11878</v>
      </c>
    </row>
    <row r="34" spans="1:15">
      <c r="A34" s="164"/>
      <c r="B34" s="141"/>
      <c r="C34" s="141"/>
      <c r="D34" s="141"/>
      <c r="E34" s="141"/>
      <c r="F34" s="141"/>
      <c r="G34" s="141"/>
      <c r="H34" s="141"/>
      <c r="I34" s="141"/>
      <c r="J34" s="141"/>
      <c r="K34" s="141"/>
      <c r="L34" s="141"/>
      <c r="M34" s="141"/>
      <c r="N34" s="141"/>
      <c r="O34" s="142"/>
    </row>
    <row r="35" spans="1:15" ht="15.75" customHeight="1" thickBot="1">
      <c r="A35" s="165" t="s">
        <v>49</v>
      </c>
      <c r="B35" s="144"/>
      <c r="C35" s="144"/>
      <c r="D35" s="144"/>
      <c r="E35" s="144"/>
      <c r="F35" s="144"/>
      <c r="G35" s="144"/>
      <c r="H35" s="144"/>
      <c r="I35" s="144"/>
      <c r="J35" s="144"/>
      <c r="K35" s="144"/>
      <c r="L35" s="144"/>
      <c r="M35" s="144"/>
      <c r="N35" s="144"/>
      <c r="O35" s="145"/>
    </row>
  </sheetData>
  <mergeCells count="10">
    <mergeCell ref="L33:N33"/>
    <mergeCell ref="A34:O34"/>
    <mergeCell ref="A35:O3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C3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43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50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3"/>
      <c r="N3" s="34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SUM(D6:D12)</f>
        <v>2468632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261370</v>
      </c>
      <c r="J5" s="24">
        <f t="shared" si="0"/>
        <v>0</v>
      </c>
      <c r="K5" s="24">
        <f t="shared" si="0"/>
        <v>2530554</v>
      </c>
      <c r="L5" s="24">
        <f t="shared" si="0"/>
        <v>0</v>
      </c>
      <c r="M5" s="24">
        <f t="shared" si="0"/>
        <v>0</v>
      </c>
      <c r="N5" s="25">
        <f>SUM(D5:M5)</f>
        <v>5260556</v>
      </c>
      <c r="O5" s="30">
        <f t="shared" ref="O5:O31" si="1">(N5/O$33)</f>
        <v>447.97377160861788</v>
      </c>
      <c r="P5" s="6"/>
    </row>
    <row r="6" spans="1:133">
      <c r="A6" s="12"/>
      <c r="B6" s="42">
        <v>511</v>
      </c>
      <c r="C6" s="19" t="s">
        <v>19</v>
      </c>
      <c r="D6" s="43">
        <v>129655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129655</v>
      </c>
      <c r="O6" s="44">
        <f t="shared" si="1"/>
        <v>11.041045729370689</v>
      </c>
      <c r="P6" s="9"/>
    </row>
    <row r="7" spans="1:133">
      <c r="A7" s="12"/>
      <c r="B7" s="42">
        <v>512</v>
      </c>
      <c r="C7" s="19" t="s">
        <v>20</v>
      </c>
      <c r="D7" s="43">
        <v>647955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647955</v>
      </c>
      <c r="O7" s="44">
        <f t="shared" si="1"/>
        <v>55.177978370092823</v>
      </c>
      <c r="P7" s="9"/>
    </row>
    <row r="8" spans="1:133">
      <c r="A8" s="12"/>
      <c r="B8" s="42">
        <v>513</v>
      </c>
      <c r="C8" s="19" t="s">
        <v>21</v>
      </c>
      <c r="D8" s="43">
        <v>892738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892738</v>
      </c>
      <c r="O8" s="44">
        <f t="shared" si="1"/>
        <v>76.022992421016781</v>
      </c>
      <c r="P8" s="9"/>
    </row>
    <row r="9" spans="1:133">
      <c r="A9" s="12"/>
      <c r="B9" s="42">
        <v>514</v>
      </c>
      <c r="C9" s="19" t="s">
        <v>45</v>
      </c>
      <c r="D9" s="43">
        <v>215470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215470</v>
      </c>
      <c r="O9" s="44">
        <f t="shared" si="1"/>
        <v>18.348803542535979</v>
      </c>
      <c r="P9" s="9"/>
    </row>
    <row r="10" spans="1:133">
      <c r="A10" s="12"/>
      <c r="B10" s="42">
        <v>517</v>
      </c>
      <c r="C10" s="19" t="s">
        <v>46</v>
      </c>
      <c r="D10" s="43">
        <v>839823</v>
      </c>
      <c r="E10" s="43">
        <v>0</v>
      </c>
      <c r="F10" s="43">
        <v>0</v>
      </c>
      <c r="G10" s="43">
        <v>0</v>
      </c>
      <c r="H10" s="43">
        <v>0</v>
      </c>
      <c r="I10" s="43">
        <v>261370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1101193</v>
      </c>
      <c r="O10" s="44">
        <f t="shared" si="1"/>
        <v>93.77441880269096</v>
      </c>
      <c r="P10" s="9"/>
    </row>
    <row r="11" spans="1:133">
      <c r="A11" s="12"/>
      <c r="B11" s="42">
        <v>518</v>
      </c>
      <c r="C11" s="19" t="s">
        <v>22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2530554</v>
      </c>
      <c r="L11" s="43">
        <v>0</v>
      </c>
      <c r="M11" s="43">
        <v>0</v>
      </c>
      <c r="N11" s="43">
        <f t="shared" si="2"/>
        <v>2530554</v>
      </c>
      <c r="O11" s="44">
        <f t="shared" si="1"/>
        <v>215.49467768032019</v>
      </c>
      <c r="P11" s="9"/>
    </row>
    <row r="12" spans="1:133">
      <c r="A12" s="12"/>
      <c r="B12" s="42">
        <v>519</v>
      </c>
      <c r="C12" s="19" t="s">
        <v>23</v>
      </c>
      <c r="D12" s="43">
        <v>-257009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-257009</v>
      </c>
      <c r="O12" s="44">
        <f t="shared" si="1"/>
        <v>-21.886144937409522</v>
      </c>
      <c r="P12" s="9"/>
    </row>
    <row r="13" spans="1:133" ht="15.75">
      <c r="A13" s="26" t="s">
        <v>24</v>
      </c>
      <c r="B13" s="27"/>
      <c r="C13" s="28"/>
      <c r="D13" s="29">
        <f t="shared" ref="D13:M13" si="3">SUM(D14:D17)</f>
        <v>6801937</v>
      </c>
      <c r="E13" s="29">
        <f t="shared" si="3"/>
        <v>1658690</v>
      </c>
      <c r="F13" s="29">
        <f t="shared" si="3"/>
        <v>0</v>
      </c>
      <c r="G13" s="29">
        <f t="shared" si="3"/>
        <v>0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40">
        <f t="shared" ref="N13:N31" si="4">SUM(D13:M13)</f>
        <v>8460627</v>
      </c>
      <c r="O13" s="41">
        <f t="shared" si="1"/>
        <v>720.48258537000766</v>
      </c>
      <c r="P13" s="10"/>
    </row>
    <row r="14" spans="1:133">
      <c r="A14" s="12"/>
      <c r="B14" s="42">
        <v>521</v>
      </c>
      <c r="C14" s="19" t="s">
        <v>25</v>
      </c>
      <c r="D14" s="43">
        <v>5608546</v>
      </c>
      <c r="E14" s="43">
        <v>436669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4"/>
        <v>6045215</v>
      </c>
      <c r="O14" s="44">
        <f t="shared" si="1"/>
        <v>514.79306821084901</v>
      </c>
      <c r="P14" s="9"/>
    </row>
    <row r="15" spans="1:133">
      <c r="A15" s="12"/>
      <c r="B15" s="42">
        <v>522</v>
      </c>
      <c r="C15" s="19" t="s">
        <v>26</v>
      </c>
      <c r="D15" s="43">
        <v>0</v>
      </c>
      <c r="E15" s="43">
        <v>1222021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1222021</v>
      </c>
      <c r="O15" s="44">
        <f t="shared" si="1"/>
        <v>104.06378267904283</v>
      </c>
      <c r="P15" s="9"/>
    </row>
    <row r="16" spans="1:133">
      <c r="A16" s="12"/>
      <c r="B16" s="42">
        <v>524</v>
      </c>
      <c r="C16" s="19" t="s">
        <v>27</v>
      </c>
      <c r="D16" s="43">
        <v>828231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828231</v>
      </c>
      <c r="O16" s="44">
        <f t="shared" si="1"/>
        <v>70.5297624116495</v>
      </c>
      <c r="P16" s="9"/>
    </row>
    <row r="17" spans="1:119">
      <c r="A17" s="12"/>
      <c r="B17" s="42">
        <v>526</v>
      </c>
      <c r="C17" s="19" t="s">
        <v>47</v>
      </c>
      <c r="D17" s="43">
        <v>365160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4"/>
        <v>365160</v>
      </c>
      <c r="O17" s="44">
        <f t="shared" si="1"/>
        <v>31.09597206846632</v>
      </c>
      <c r="P17" s="9"/>
    </row>
    <row r="18" spans="1:119" ht="15.75">
      <c r="A18" s="26" t="s">
        <v>29</v>
      </c>
      <c r="B18" s="27"/>
      <c r="C18" s="28"/>
      <c r="D18" s="29">
        <f t="shared" ref="D18:M18" si="5">SUM(D19:D22)</f>
        <v>306275</v>
      </c>
      <c r="E18" s="29">
        <f t="shared" si="5"/>
        <v>308266</v>
      </c>
      <c r="F18" s="29">
        <f t="shared" si="5"/>
        <v>0</v>
      </c>
      <c r="G18" s="29">
        <f t="shared" si="5"/>
        <v>0</v>
      </c>
      <c r="H18" s="29">
        <f t="shared" si="5"/>
        <v>0</v>
      </c>
      <c r="I18" s="29">
        <f t="shared" si="5"/>
        <v>4871072</v>
      </c>
      <c r="J18" s="29">
        <f t="shared" si="5"/>
        <v>0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40">
        <f t="shared" si="4"/>
        <v>5485613</v>
      </c>
      <c r="O18" s="41">
        <f t="shared" si="1"/>
        <v>467.13897641147918</v>
      </c>
      <c r="P18" s="10"/>
    </row>
    <row r="19" spans="1:119">
      <c r="A19" s="12"/>
      <c r="B19" s="42">
        <v>534</v>
      </c>
      <c r="C19" s="19" t="s">
        <v>31</v>
      </c>
      <c r="D19" s="43">
        <v>0</v>
      </c>
      <c r="E19" s="43">
        <v>300742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300742</v>
      </c>
      <c r="O19" s="44">
        <f t="shared" si="1"/>
        <v>25.610321042323086</v>
      </c>
      <c r="P19" s="9"/>
    </row>
    <row r="20" spans="1:119">
      <c r="A20" s="12"/>
      <c r="B20" s="42">
        <v>536</v>
      </c>
      <c r="C20" s="19" t="s">
        <v>51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4547207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4547207</v>
      </c>
      <c r="O20" s="44">
        <f t="shared" si="1"/>
        <v>387.22702886826193</v>
      </c>
      <c r="P20" s="9"/>
    </row>
    <row r="21" spans="1:119">
      <c r="A21" s="12"/>
      <c r="B21" s="42">
        <v>538</v>
      </c>
      <c r="C21" s="19" t="s">
        <v>33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323865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323865</v>
      </c>
      <c r="O21" s="44">
        <f t="shared" si="1"/>
        <v>27.579409009622754</v>
      </c>
      <c r="P21" s="9"/>
    </row>
    <row r="22" spans="1:119">
      <c r="A22" s="12"/>
      <c r="B22" s="42">
        <v>539</v>
      </c>
      <c r="C22" s="19" t="s">
        <v>34</v>
      </c>
      <c r="D22" s="43">
        <v>306275</v>
      </c>
      <c r="E22" s="43">
        <v>7524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4"/>
        <v>313799</v>
      </c>
      <c r="O22" s="44">
        <f t="shared" si="1"/>
        <v>26.722217491271397</v>
      </c>
      <c r="P22" s="9"/>
    </row>
    <row r="23" spans="1:119" ht="15.75">
      <c r="A23" s="26" t="s">
        <v>35</v>
      </c>
      <c r="B23" s="27"/>
      <c r="C23" s="28"/>
      <c r="D23" s="29">
        <f t="shared" ref="D23:M23" si="6">SUM(D24:D25)</f>
        <v>317705</v>
      </c>
      <c r="E23" s="29">
        <f t="shared" si="6"/>
        <v>94762</v>
      </c>
      <c r="F23" s="29">
        <f t="shared" si="6"/>
        <v>0</v>
      </c>
      <c r="G23" s="29">
        <f t="shared" si="6"/>
        <v>0</v>
      </c>
      <c r="H23" s="29">
        <f t="shared" si="6"/>
        <v>0</v>
      </c>
      <c r="I23" s="29">
        <f t="shared" si="6"/>
        <v>0</v>
      </c>
      <c r="J23" s="29">
        <f t="shared" si="6"/>
        <v>0</v>
      </c>
      <c r="K23" s="29">
        <f t="shared" si="6"/>
        <v>0</v>
      </c>
      <c r="L23" s="29">
        <f t="shared" si="6"/>
        <v>0</v>
      </c>
      <c r="M23" s="29">
        <f t="shared" si="6"/>
        <v>0</v>
      </c>
      <c r="N23" s="29">
        <f t="shared" si="4"/>
        <v>412467</v>
      </c>
      <c r="O23" s="41">
        <f t="shared" si="1"/>
        <v>35.1244997019501</v>
      </c>
      <c r="P23" s="10"/>
    </row>
    <row r="24" spans="1:119">
      <c r="A24" s="12"/>
      <c r="B24" s="42">
        <v>541</v>
      </c>
      <c r="C24" s="19" t="s">
        <v>36</v>
      </c>
      <c r="D24" s="43">
        <v>0</v>
      </c>
      <c r="E24" s="43">
        <v>94762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4"/>
        <v>94762</v>
      </c>
      <c r="O24" s="44">
        <f t="shared" si="1"/>
        <v>8.0696585199693427</v>
      </c>
      <c r="P24" s="9"/>
    </row>
    <row r="25" spans="1:119">
      <c r="A25" s="12"/>
      <c r="B25" s="42">
        <v>545</v>
      </c>
      <c r="C25" s="19" t="s">
        <v>52</v>
      </c>
      <c r="D25" s="43">
        <v>317705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4"/>
        <v>317705</v>
      </c>
      <c r="O25" s="44">
        <f t="shared" si="1"/>
        <v>27.054841181980755</v>
      </c>
      <c r="P25" s="9"/>
    </row>
    <row r="26" spans="1:119" ht="15.75">
      <c r="A26" s="26" t="s">
        <v>37</v>
      </c>
      <c r="B26" s="27"/>
      <c r="C26" s="28"/>
      <c r="D26" s="29">
        <f t="shared" ref="D26:M26" si="7">SUM(D27:D28)</f>
        <v>2622773</v>
      </c>
      <c r="E26" s="29">
        <f t="shared" si="7"/>
        <v>8759</v>
      </c>
      <c r="F26" s="29">
        <f t="shared" si="7"/>
        <v>0</v>
      </c>
      <c r="G26" s="29">
        <f t="shared" si="7"/>
        <v>0</v>
      </c>
      <c r="H26" s="29">
        <f t="shared" si="7"/>
        <v>0</v>
      </c>
      <c r="I26" s="29">
        <f t="shared" si="7"/>
        <v>0</v>
      </c>
      <c r="J26" s="29">
        <f t="shared" si="7"/>
        <v>0</v>
      </c>
      <c r="K26" s="29">
        <f t="shared" si="7"/>
        <v>0</v>
      </c>
      <c r="L26" s="29">
        <f t="shared" si="7"/>
        <v>0</v>
      </c>
      <c r="M26" s="29">
        <f t="shared" si="7"/>
        <v>0</v>
      </c>
      <c r="N26" s="29">
        <f t="shared" si="4"/>
        <v>2631532</v>
      </c>
      <c r="O26" s="41">
        <f t="shared" si="1"/>
        <v>224.09367282636464</v>
      </c>
      <c r="P26" s="9"/>
    </row>
    <row r="27" spans="1:119">
      <c r="A27" s="12"/>
      <c r="B27" s="42">
        <v>571</v>
      </c>
      <c r="C27" s="19" t="s">
        <v>38</v>
      </c>
      <c r="D27" s="43">
        <v>497173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4"/>
        <v>497173</v>
      </c>
      <c r="O27" s="44">
        <f t="shared" si="1"/>
        <v>42.337818274716852</v>
      </c>
      <c r="P27" s="9"/>
    </row>
    <row r="28" spans="1:119">
      <c r="A28" s="12"/>
      <c r="B28" s="42">
        <v>572</v>
      </c>
      <c r="C28" s="19" t="s">
        <v>39</v>
      </c>
      <c r="D28" s="43">
        <v>2125600</v>
      </c>
      <c r="E28" s="43">
        <v>8759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f t="shared" si="4"/>
        <v>2134359</v>
      </c>
      <c r="O28" s="44">
        <f t="shared" si="1"/>
        <v>181.75585455164779</v>
      </c>
      <c r="P28" s="9"/>
    </row>
    <row r="29" spans="1:119" ht="15.75">
      <c r="A29" s="26" t="s">
        <v>41</v>
      </c>
      <c r="B29" s="27"/>
      <c r="C29" s="28"/>
      <c r="D29" s="29">
        <f t="shared" ref="D29:M29" si="8">SUM(D30:D30)</f>
        <v>77834</v>
      </c>
      <c r="E29" s="29">
        <f t="shared" si="8"/>
        <v>406639</v>
      </c>
      <c r="F29" s="29">
        <f t="shared" si="8"/>
        <v>0</v>
      </c>
      <c r="G29" s="29">
        <f t="shared" si="8"/>
        <v>0</v>
      </c>
      <c r="H29" s="29">
        <f t="shared" si="8"/>
        <v>0</v>
      </c>
      <c r="I29" s="29">
        <f t="shared" si="8"/>
        <v>834805</v>
      </c>
      <c r="J29" s="29">
        <f t="shared" si="8"/>
        <v>0</v>
      </c>
      <c r="K29" s="29">
        <f t="shared" si="8"/>
        <v>0</v>
      </c>
      <c r="L29" s="29">
        <f t="shared" si="8"/>
        <v>0</v>
      </c>
      <c r="M29" s="29">
        <f t="shared" si="8"/>
        <v>0</v>
      </c>
      <c r="N29" s="29">
        <f t="shared" si="4"/>
        <v>1319278</v>
      </c>
      <c r="O29" s="41">
        <f t="shared" si="1"/>
        <v>112.34590820063016</v>
      </c>
      <c r="P29" s="9"/>
    </row>
    <row r="30" spans="1:119" ht="15.75" thickBot="1">
      <c r="A30" s="12"/>
      <c r="B30" s="42">
        <v>581</v>
      </c>
      <c r="C30" s="19" t="s">
        <v>40</v>
      </c>
      <c r="D30" s="43">
        <v>77834</v>
      </c>
      <c r="E30" s="43">
        <v>406639</v>
      </c>
      <c r="F30" s="43">
        <v>0</v>
      </c>
      <c r="G30" s="43">
        <v>0</v>
      </c>
      <c r="H30" s="43">
        <v>0</v>
      </c>
      <c r="I30" s="43">
        <v>834805</v>
      </c>
      <c r="J30" s="43">
        <v>0</v>
      </c>
      <c r="K30" s="43">
        <v>0</v>
      </c>
      <c r="L30" s="43">
        <v>0</v>
      </c>
      <c r="M30" s="43">
        <v>0</v>
      </c>
      <c r="N30" s="43">
        <f t="shared" si="4"/>
        <v>1319278</v>
      </c>
      <c r="O30" s="44">
        <f t="shared" si="1"/>
        <v>112.34590820063016</v>
      </c>
      <c r="P30" s="9"/>
    </row>
    <row r="31" spans="1:119" ht="16.5" thickBot="1">
      <c r="A31" s="13" t="s">
        <v>10</v>
      </c>
      <c r="B31" s="21"/>
      <c r="C31" s="20"/>
      <c r="D31" s="14">
        <f>SUM(D5,D13,D18,D23,D26,D29)</f>
        <v>12595156</v>
      </c>
      <c r="E31" s="14">
        <f t="shared" ref="E31:M31" si="9">SUM(E5,E13,E18,E23,E26,E29)</f>
        <v>2477116</v>
      </c>
      <c r="F31" s="14">
        <f t="shared" si="9"/>
        <v>0</v>
      </c>
      <c r="G31" s="14">
        <f t="shared" si="9"/>
        <v>0</v>
      </c>
      <c r="H31" s="14">
        <f t="shared" si="9"/>
        <v>0</v>
      </c>
      <c r="I31" s="14">
        <f t="shared" si="9"/>
        <v>5967247</v>
      </c>
      <c r="J31" s="14">
        <f t="shared" si="9"/>
        <v>0</v>
      </c>
      <c r="K31" s="14">
        <f t="shared" si="9"/>
        <v>2530554</v>
      </c>
      <c r="L31" s="14">
        <f t="shared" si="9"/>
        <v>0</v>
      </c>
      <c r="M31" s="14">
        <f t="shared" si="9"/>
        <v>0</v>
      </c>
      <c r="N31" s="14">
        <f t="shared" si="4"/>
        <v>23570073</v>
      </c>
      <c r="O31" s="35">
        <f t="shared" si="1"/>
        <v>2007.1594141190496</v>
      </c>
      <c r="P31" s="6"/>
      <c r="Q31" s="2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</row>
    <row r="32" spans="1:119">
      <c r="A32" s="15"/>
      <c r="B32" s="17"/>
      <c r="C32" s="17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8"/>
    </row>
    <row r="33" spans="1:15">
      <c r="A33" s="36"/>
      <c r="B33" s="37"/>
      <c r="C33" s="37"/>
      <c r="D33" s="38"/>
      <c r="E33" s="38"/>
      <c r="F33" s="38"/>
      <c r="G33" s="38"/>
      <c r="H33" s="38"/>
      <c r="I33" s="38"/>
      <c r="J33" s="38"/>
      <c r="K33" s="38"/>
      <c r="L33" s="163" t="s">
        <v>53</v>
      </c>
      <c r="M33" s="163"/>
      <c r="N33" s="163"/>
      <c r="O33" s="39">
        <v>11743</v>
      </c>
    </row>
    <row r="34" spans="1:15">
      <c r="A34" s="164"/>
      <c r="B34" s="141"/>
      <c r="C34" s="141"/>
      <c r="D34" s="141"/>
      <c r="E34" s="141"/>
      <c r="F34" s="141"/>
      <c r="G34" s="141"/>
      <c r="H34" s="141"/>
      <c r="I34" s="141"/>
      <c r="J34" s="141"/>
      <c r="K34" s="141"/>
      <c r="L34" s="141"/>
      <c r="M34" s="141"/>
      <c r="N34" s="141"/>
      <c r="O34" s="142"/>
    </row>
    <row r="35" spans="1:15" ht="15.75" customHeight="1" thickBot="1">
      <c r="A35" s="165" t="s">
        <v>49</v>
      </c>
      <c r="B35" s="144"/>
      <c r="C35" s="144"/>
      <c r="D35" s="144"/>
      <c r="E35" s="144"/>
      <c r="F35" s="144"/>
      <c r="G35" s="144"/>
      <c r="H35" s="144"/>
      <c r="I35" s="144"/>
      <c r="J35" s="144"/>
      <c r="K35" s="144"/>
      <c r="L35" s="144"/>
      <c r="M35" s="144"/>
      <c r="N35" s="144"/>
      <c r="O35" s="145"/>
    </row>
  </sheetData>
  <mergeCells count="10">
    <mergeCell ref="L33:N33"/>
    <mergeCell ref="A34:O34"/>
    <mergeCell ref="A35:O3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C3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43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44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3"/>
      <c r="N3" s="34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>SUM(D6:D12)</f>
        <v>3178219</v>
      </c>
      <c r="E5" s="24">
        <f t="shared" ref="E5:M5" si="0">SUM(E6:E12)</f>
        <v>3667715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2536868</v>
      </c>
      <c r="L5" s="24">
        <f t="shared" si="0"/>
        <v>0</v>
      </c>
      <c r="M5" s="24">
        <f t="shared" si="0"/>
        <v>0</v>
      </c>
      <c r="N5" s="25">
        <f>SUM(D5:M5)</f>
        <v>9382802</v>
      </c>
      <c r="O5" s="30">
        <f t="shared" ref="O5:O31" si="1">(N5/O$33)</f>
        <v>806.63703576341129</v>
      </c>
      <c r="P5" s="6"/>
    </row>
    <row r="6" spans="1:133">
      <c r="A6" s="12"/>
      <c r="B6" s="42">
        <v>511</v>
      </c>
      <c r="C6" s="19" t="s">
        <v>19</v>
      </c>
      <c r="D6" s="43">
        <v>120356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120356</v>
      </c>
      <c r="O6" s="44">
        <f t="shared" si="1"/>
        <v>10.34697386519945</v>
      </c>
      <c r="P6" s="9"/>
    </row>
    <row r="7" spans="1:133">
      <c r="A7" s="12"/>
      <c r="B7" s="42">
        <v>512</v>
      </c>
      <c r="C7" s="19" t="s">
        <v>20</v>
      </c>
      <c r="D7" s="43">
        <v>445231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445231</v>
      </c>
      <c r="O7" s="44">
        <f t="shared" si="1"/>
        <v>38.276392709766164</v>
      </c>
      <c r="P7" s="9"/>
    </row>
    <row r="8" spans="1:133">
      <c r="A8" s="12"/>
      <c r="B8" s="42">
        <v>513</v>
      </c>
      <c r="C8" s="19" t="s">
        <v>21</v>
      </c>
      <c r="D8" s="43">
        <v>1094627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2373334</v>
      </c>
      <c r="L8" s="43">
        <v>0</v>
      </c>
      <c r="M8" s="43">
        <v>0</v>
      </c>
      <c r="N8" s="43">
        <f t="shared" si="2"/>
        <v>3467961</v>
      </c>
      <c r="O8" s="44">
        <f t="shared" si="1"/>
        <v>298.13970082530949</v>
      </c>
      <c r="P8" s="9"/>
    </row>
    <row r="9" spans="1:133">
      <c r="A9" s="12"/>
      <c r="B9" s="42">
        <v>514</v>
      </c>
      <c r="C9" s="19" t="s">
        <v>45</v>
      </c>
      <c r="D9" s="43">
        <v>191908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191908</v>
      </c>
      <c r="O9" s="44">
        <f t="shared" si="1"/>
        <v>16.498280605226959</v>
      </c>
      <c r="P9" s="9"/>
    </row>
    <row r="10" spans="1:133">
      <c r="A10" s="12"/>
      <c r="B10" s="42">
        <v>517</v>
      </c>
      <c r="C10" s="19" t="s">
        <v>46</v>
      </c>
      <c r="D10" s="43">
        <v>812706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812706</v>
      </c>
      <c r="O10" s="44">
        <f t="shared" si="1"/>
        <v>69.868122420907838</v>
      </c>
      <c r="P10" s="9"/>
    </row>
    <row r="11" spans="1:133">
      <c r="A11" s="12"/>
      <c r="B11" s="42">
        <v>518</v>
      </c>
      <c r="C11" s="19" t="s">
        <v>22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163534</v>
      </c>
      <c r="L11" s="43">
        <v>0</v>
      </c>
      <c r="M11" s="43">
        <v>0</v>
      </c>
      <c r="N11" s="43">
        <f t="shared" si="2"/>
        <v>163534</v>
      </c>
      <c r="O11" s="44">
        <f t="shared" si="1"/>
        <v>14.058975240715268</v>
      </c>
      <c r="P11" s="9"/>
    </row>
    <row r="12" spans="1:133">
      <c r="A12" s="12"/>
      <c r="B12" s="42">
        <v>519</v>
      </c>
      <c r="C12" s="19" t="s">
        <v>23</v>
      </c>
      <c r="D12" s="43">
        <v>513391</v>
      </c>
      <c r="E12" s="43">
        <v>3667715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4181106</v>
      </c>
      <c r="O12" s="44">
        <f t="shared" si="1"/>
        <v>359.44859009628613</v>
      </c>
      <c r="P12" s="9"/>
    </row>
    <row r="13" spans="1:133" ht="15.75">
      <c r="A13" s="26" t="s">
        <v>24</v>
      </c>
      <c r="B13" s="27"/>
      <c r="C13" s="28"/>
      <c r="D13" s="29">
        <f t="shared" ref="D13:M13" si="3">SUM(D14:D17)</f>
        <v>6920913</v>
      </c>
      <c r="E13" s="29">
        <f t="shared" si="3"/>
        <v>1500544</v>
      </c>
      <c r="F13" s="29">
        <f t="shared" si="3"/>
        <v>0</v>
      </c>
      <c r="G13" s="29">
        <f t="shared" si="3"/>
        <v>0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40">
        <f t="shared" ref="N13:N31" si="4">SUM(D13:M13)</f>
        <v>8421457</v>
      </c>
      <c r="O13" s="41">
        <f t="shared" si="1"/>
        <v>723.99045735900961</v>
      </c>
      <c r="P13" s="10"/>
    </row>
    <row r="14" spans="1:133">
      <c r="A14" s="12"/>
      <c r="B14" s="42">
        <v>521</v>
      </c>
      <c r="C14" s="19" t="s">
        <v>25</v>
      </c>
      <c r="D14" s="43">
        <v>5810530</v>
      </c>
      <c r="E14" s="43">
        <v>453029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4"/>
        <v>6263559</v>
      </c>
      <c r="O14" s="44">
        <f t="shared" si="1"/>
        <v>538.47653026134799</v>
      </c>
      <c r="P14" s="9"/>
    </row>
    <row r="15" spans="1:133">
      <c r="A15" s="12"/>
      <c r="B15" s="42">
        <v>522</v>
      </c>
      <c r="C15" s="19" t="s">
        <v>26</v>
      </c>
      <c r="D15" s="43">
        <v>0</v>
      </c>
      <c r="E15" s="43">
        <v>1047515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1047515</v>
      </c>
      <c r="O15" s="44">
        <f t="shared" si="1"/>
        <v>90.054590784044009</v>
      </c>
      <c r="P15" s="9"/>
    </row>
    <row r="16" spans="1:133">
      <c r="A16" s="12"/>
      <c r="B16" s="42">
        <v>524</v>
      </c>
      <c r="C16" s="19" t="s">
        <v>27</v>
      </c>
      <c r="D16" s="43">
        <v>364199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364199</v>
      </c>
      <c r="O16" s="44">
        <f t="shared" si="1"/>
        <v>31.310092847317744</v>
      </c>
      <c r="P16" s="9"/>
    </row>
    <row r="17" spans="1:119">
      <c r="A17" s="12"/>
      <c r="B17" s="42">
        <v>526</v>
      </c>
      <c r="C17" s="19" t="s">
        <v>47</v>
      </c>
      <c r="D17" s="43">
        <v>746184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4"/>
        <v>746184</v>
      </c>
      <c r="O17" s="44">
        <f t="shared" si="1"/>
        <v>64.149243466299865</v>
      </c>
      <c r="P17" s="9"/>
    </row>
    <row r="18" spans="1:119" ht="15.75">
      <c r="A18" s="26" t="s">
        <v>29</v>
      </c>
      <c r="B18" s="27"/>
      <c r="C18" s="28"/>
      <c r="D18" s="29">
        <f t="shared" ref="D18:M18" si="5">SUM(D19:D23)</f>
        <v>395381</v>
      </c>
      <c r="E18" s="29">
        <f t="shared" si="5"/>
        <v>433861</v>
      </c>
      <c r="F18" s="29">
        <f t="shared" si="5"/>
        <v>0</v>
      </c>
      <c r="G18" s="29">
        <f t="shared" si="5"/>
        <v>0</v>
      </c>
      <c r="H18" s="29">
        <f t="shared" si="5"/>
        <v>0</v>
      </c>
      <c r="I18" s="29">
        <f t="shared" si="5"/>
        <v>5176732</v>
      </c>
      <c r="J18" s="29">
        <f t="shared" si="5"/>
        <v>0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40">
        <f t="shared" si="4"/>
        <v>6005974</v>
      </c>
      <c r="O18" s="41">
        <f t="shared" si="1"/>
        <v>516.33201513067399</v>
      </c>
      <c r="P18" s="10"/>
    </row>
    <row r="19" spans="1:119">
      <c r="A19" s="12"/>
      <c r="B19" s="42">
        <v>533</v>
      </c>
      <c r="C19" s="19" t="s">
        <v>30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2701472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2701472</v>
      </c>
      <c r="O19" s="44">
        <f t="shared" si="1"/>
        <v>232.24484181568087</v>
      </c>
      <c r="P19" s="9"/>
    </row>
    <row r="20" spans="1:119">
      <c r="A20" s="12"/>
      <c r="B20" s="42">
        <v>534</v>
      </c>
      <c r="C20" s="19" t="s">
        <v>31</v>
      </c>
      <c r="D20" s="43">
        <v>0</v>
      </c>
      <c r="E20" s="43">
        <v>284499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284499</v>
      </c>
      <c r="O20" s="44">
        <f t="shared" si="1"/>
        <v>24.458304676753784</v>
      </c>
      <c r="P20" s="9"/>
    </row>
    <row r="21" spans="1:119">
      <c r="A21" s="12"/>
      <c r="B21" s="42">
        <v>535</v>
      </c>
      <c r="C21" s="19" t="s">
        <v>32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2123363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2123363</v>
      </c>
      <c r="O21" s="44">
        <f t="shared" si="1"/>
        <v>182.54496217331499</v>
      </c>
      <c r="P21" s="9"/>
    </row>
    <row r="22" spans="1:119">
      <c r="A22" s="12"/>
      <c r="B22" s="42">
        <v>538</v>
      </c>
      <c r="C22" s="19" t="s">
        <v>33</v>
      </c>
      <c r="D22" s="43">
        <v>0</v>
      </c>
      <c r="E22" s="43">
        <v>0</v>
      </c>
      <c r="F22" s="43">
        <v>0</v>
      </c>
      <c r="G22" s="43">
        <v>0</v>
      </c>
      <c r="H22" s="43">
        <v>0</v>
      </c>
      <c r="I22" s="43">
        <v>351897</v>
      </c>
      <c r="J22" s="43">
        <v>0</v>
      </c>
      <c r="K22" s="43">
        <v>0</v>
      </c>
      <c r="L22" s="43">
        <v>0</v>
      </c>
      <c r="M22" s="43">
        <v>0</v>
      </c>
      <c r="N22" s="43">
        <f t="shared" si="4"/>
        <v>351897</v>
      </c>
      <c r="O22" s="44">
        <f t="shared" si="1"/>
        <v>30.252493122420908</v>
      </c>
      <c r="P22" s="9"/>
    </row>
    <row r="23" spans="1:119">
      <c r="A23" s="12"/>
      <c r="B23" s="42">
        <v>539</v>
      </c>
      <c r="C23" s="19" t="s">
        <v>34</v>
      </c>
      <c r="D23" s="43">
        <v>395381</v>
      </c>
      <c r="E23" s="43">
        <v>149362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4"/>
        <v>544743</v>
      </c>
      <c r="O23" s="44">
        <f t="shared" si="1"/>
        <v>46.831413342503438</v>
      </c>
      <c r="P23" s="9"/>
    </row>
    <row r="24" spans="1:119" ht="15.75">
      <c r="A24" s="26" t="s">
        <v>35</v>
      </c>
      <c r="B24" s="27"/>
      <c r="C24" s="28"/>
      <c r="D24" s="29">
        <f t="shared" ref="D24:M24" si="6">SUM(D25:D25)</f>
        <v>114105</v>
      </c>
      <c r="E24" s="29">
        <f t="shared" si="6"/>
        <v>704860</v>
      </c>
      <c r="F24" s="29">
        <f t="shared" si="6"/>
        <v>0</v>
      </c>
      <c r="G24" s="29">
        <f t="shared" si="6"/>
        <v>0</v>
      </c>
      <c r="H24" s="29">
        <f t="shared" si="6"/>
        <v>0</v>
      </c>
      <c r="I24" s="29">
        <f t="shared" si="6"/>
        <v>0</v>
      </c>
      <c r="J24" s="29">
        <f t="shared" si="6"/>
        <v>0</v>
      </c>
      <c r="K24" s="29">
        <f t="shared" si="6"/>
        <v>0</v>
      </c>
      <c r="L24" s="29">
        <f t="shared" si="6"/>
        <v>0</v>
      </c>
      <c r="M24" s="29">
        <f t="shared" si="6"/>
        <v>0</v>
      </c>
      <c r="N24" s="29">
        <f t="shared" si="4"/>
        <v>818965</v>
      </c>
      <c r="O24" s="41">
        <f t="shared" si="1"/>
        <v>70.406207015130676</v>
      </c>
      <c r="P24" s="10"/>
    </row>
    <row r="25" spans="1:119">
      <c r="A25" s="12"/>
      <c r="B25" s="42">
        <v>541</v>
      </c>
      <c r="C25" s="19" t="s">
        <v>36</v>
      </c>
      <c r="D25" s="43">
        <v>114105</v>
      </c>
      <c r="E25" s="43">
        <v>704860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4"/>
        <v>818965</v>
      </c>
      <c r="O25" s="44">
        <f t="shared" si="1"/>
        <v>70.406207015130676</v>
      </c>
      <c r="P25" s="9"/>
    </row>
    <row r="26" spans="1:119" ht="15.75">
      <c r="A26" s="26" t="s">
        <v>37</v>
      </c>
      <c r="B26" s="27"/>
      <c r="C26" s="28"/>
      <c r="D26" s="29">
        <f t="shared" ref="D26:M26" si="7">SUM(D27:D28)</f>
        <v>2791264</v>
      </c>
      <c r="E26" s="29">
        <f t="shared" si="7"/>
        <v>53355</v>
      </c>
      <c r="F26" s="29">
        <f t="shared" si="7"/>
        <v>0</v>
      </c>
      <c r="G26" s="29">
        <f t="shared" si="7"/>
        <v>0</v>
      </c>
      <c r="H26" s="29">
        <f t="shared" si="7"/>
        <v>0</v>
      </c>
      <c r="I26" s="29">
        <f t="shared" si="7"/>
        <v>0</v>
      </c>
      <c r="J26" s="29">
        <f t="shared" si="7"/>
        <v>0</v>
      </c>
      <c r="K26" s="29">
        <f t="shared" si="7"/>
        <v>0</v>
      </c>
      <c r="L26" s="29">
        <f t="shared" si="7"/>
        <v>0</v>
      </c>
      <c r="M26" s="29">
        <f t="shared" si="7"/>
        <v>0</v>
      </c>
      <c r="N26" s="29">
        <f t="shared" si="4"/>
        <v>2844619</v>
      </c>
      <c r="O26" s="41">
        <f t="shared" si="1"/>
        <v>244.55115199449793</v>
      </c>
      <c r="P26" s="9"/>
    </row>
    <row r="27" spans="1:119">
      <c r="A27" s="12"/>
      <c r="B27" s="42">
        <v>571</v>
      </c>
      <c r="C27" s="19" t="s">
        <v>38</v>
      </c>
      <c r="D27" s="43">
        <v>516347</v>
      </c>
      <c r="E27" s="43">
        <v>7219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4"/>
        <v>523566</v>
      </c>
      <c r="O27" s="44">
        <f t="shared" si="1"/>
        <v>45.01083218707015</v>
      </c>
      <c r="P27" s="9"/>
    </row>
    <row r="28" spans="1:119">
      <c r="A28" s="12"/>
      <c r="B28" s="42">
        <v>572</v>
      </c>
      <c r="C28" s="19" t="s">
        <v>39</v>
      </c>
      <c r="D28" s="43">
        <v>2274917</v>
      </c>
      <c r="E28" s="43">
        <v>46136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f t="shared" si="4"/>
        <v>2321053</v>
      </c>
      <c r="O28" s="44">
        <f t="shared" si="1"/>
        <v>199.54031980742778</v>
      </c>
      <c r="P28" s="9"/>
    </row>
    <row r="29" spans="1:119" ht="15.75">
      <c r="A29" s="26" t="s">
        <v>41</v>
      </c>
      <c r="B29" s="27"/>
      <c r="C29" s="28"/>
      <c r="D29" s="29">
        <f t="shared" ref="D29:M29" si="8">SUM(D30:D30)</f>
        <v>2231930</v>
      </c>
      <c r="E29" s="29">
        <f t="shared" si="8"/>
        <v>411069</v>
      </c>
      <c r="F29" s="29">
        <f t="shared" si="8"/>
        <v>0</v>
      </c>
      <c r="G29" s="29">
        <f t="shared" si="8"/>
        <v>0</v>
      </c>
      <c r="H29" s="29">
        <f t="shared" si="8"/>
        <v>0</v>
      </c>
      <c r="I29" s="29">
        <f t="shared" si="8"/>
        <v>977743</v>
      </c>
      <c r="J29" s="29">
        <f t="shared" si="8"/>
        <v>0</v>
      </c>
      <c r="K29" s="29">
        <f t="shared" si="8"/>
        <v>0</v>
      </c>
      <c r="L29" s="29">
        <f t="shared" si="8"/>
        <v>0</v>
      </c>
      <c r="M29" s="29">
        <f t="shared" si="8"/>
        <v>0</v>
      </c>
      <c r="N29" s="29">
        <f t="shared" si="4"/>
        <v>3620742</v>
      </c>
      <c r="O29" s="41">
        <f t="shared" si="1"/>
        <v>311.27424346629988</v>
      </c>
      <c r="P29" s="9"/>
    </row>
    <row r="30" spans="1:119" ht="15.75" thickBot="1">
      <c r="A30" s="12"/>
      <c r="B30" s="42">
        <v>581</v>
      </c>
      <c r="C30" s="19" t="s">
        <v>40</v>
      </c>
      <c r="D30" s="43">
        <v>2231930</v>
      </c>
      <c r="E30" s="43">
        <v>411069</v>
      </c>
      <c r="F30" s="43">
        <v>0</v>
      </c>
      <c r="G30" s="43">
        <v>0</v>
      </c>
      <c r="H30" s="43">
        <v>0</v>
      </c>
      <c r="I30" s="43">
        <v>977743</v>
      </c>
      <c r="J30" s="43">
        <v>0</v>
      </c>
      <c r="K30" s="43">
        <v>0</v>
      </c>
      <c r="L30" s="43">
        <v>0</v>
      </c>
      <c r="M30" s="43">
        <v>0</v>
      </c>
      <c r="N30" s="43">
        <f t="shared" si="4"/>
        <v>3620742</v>
      </c>
      <c r="O30" s="44">
        <f t="shared" si="1"/>
        <v>311.27424346629988</v>
      </c>
      <c r="P30" s="9"/>
    </row>
    <row r="31" spans="1:119" ht="16.5" thickBot="1">
      <c r="A31" s="13" t="s">
        <v>10</v>
      </c>
      <c r="B31" s="21"/>
      <c r="C31" s="20"/>
      <c r="D31" s="14">
        <f>SUM(D5,D13,D18,D24,D26,D29)</f>
        <v>15631812</v>
      </c>
      <c r="E31" s="14">
        <f t="shared" ref="E31:M31" si="9">SUM(E5,E13,E18,E24,E26,E29)</f>
        <v>6771404</v>
      </c>
      <c r="F31" s="14">
        <f t="shared" si="9"/>
        <v>0</v>
      </c>
      <c r="G31" s="14">
        <f t="shared" si="9"/>
        <v>0</v>
      </c>
      <c r="H31" s="14">
        <f t="shared" si="9"/>
        <v>0</v>
      </c>
      <c r="I31" s="14">
        <f t="shared" si="9"/>
        <v>6154475</v>
      </c>
      <c r="J31" s="14">
        <f t="shared" si="9"/>
        <v>0</v>
      </c>
      <c r="K31" s="14">
        <f t="shared" si="9"/>
        <v>2536868</v>
      </c>
      <c r="L31" s="14">
        <f t="shared" si="9"/>
        <v>0</v>
      </c>
      <c r="M31" s="14">
        <f t="shared" si="9"/>
        <v>0</v>
      </c>
      <c r="N31" s="14">
        <f t="shared" si="4"/>
        <v>31094559</v>
      </c>
      <c r="O31" s="35">
        <f t="shared" si="1"/>
        <v>2673.1911107290234</v>
      </c>
      <c r="P31" s="6"/>
      <c r="Q31" s="2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</row>
    <row r="32" spans="1:119">
      <c r="A32" s="15"/>
      <c r="B32" s="17"/>
      <c r="C32" s="17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8"/>
    </row>
    <row r="33" spans="1:15">
      <c r="A33" s="36"/>
      <c r="B33" s="37"/>
      <c r="C33" s="37"/>
      <c r="D33" s="38"/>
      <c r="E33" s="38"/>
      <c r="F33" s="38"/>
      <c r="G33" s="38"/>
      <c r="H33" s="38"/>
      <c r="I33" s="38"/>
      <c r="J33" s="38"/>
      <c r="K33" s="38"/>
      <c r="L33" s="163" t="s">
        <v>48</v>
      </c>
      <c r="M33" s="163"/>
      <c r="N33" s="163"/>
      <c r="O33" s="39">
        <v>11632</v>
      </c>
    </row>
    <row r="34" spans="1:15">
      <c r="A34" s="164"/>
      <c r="B34" s="141"/>
      <c r="C34" s="141"/>
      <c r="D34" s="141"/>
      <c r="E34" s="141"/>
      <c r="F34" s="141"/>
      <c r="G34" s="141"/>
      <c r="H34" s="141"/>
      <c r="I34" s="141"/>
      <c r="J34" s="141"/>
      <c r="K34" s="141"/>
      <c r="L34" s="141"/>
      <c r="M34" s="141"/>
      <c r="N34" s="141"/>
      <c r="O34" s="142"/>
    </row>
    <row r="35" spans="1:15" ht="15.75" thickBot="1">
      <c r="A35" s="165" t="s">
        <v>49</v>
      </c>
      <c r="B35" s="144"/>
      <c r="C35" s="144"/>
      <c r="D35" s="144"/>
      <c r="E35" s="144"/>
      <c r="F35" s="144"/>
      <c r="G35" s="144"/>
      <c r="H35" s="144"/>
      <c r="I35" s="144"/>
      <c r="J35" s="144"/>
      <c r="K35" s="144"/>
      <c r="L35" s="144"/>
      <c r="M35" s="144"/>
      <c r="N35" s="144"/>
      <c r="O35" s="145"/>
    </row>
  </sheetData>
  <mergeCells count="10">
    <mergeCell ref="L33:N33"/>
    <mergeCell ref="A34:O34"/>
    <mergeCell ref="A35:O3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C33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43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11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3"/>
      <c r="N3" s="34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>SUM(D6:D10)</f>
        <v>2615608</v>
      </c>
      <c r="E5" s="24">
        <f t="shared" ref="E5:M5" si="0">SUM(E6:E10)</f>
        <v>3961448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2258230</v>
      </c>
      <c r="L5" s="24">
        <f t="shared" si="0"/>
        <v>0</v>
      </c>
      <c r="M5" s="24">
        <f t="shared" si="0"/>
        <v>0</v>
      </c>
      <c r="N5" s="25">
        <f t="shared" ref="N5:N29" si="1">SUM(D5:M5)</f>
        <v>8835286</v>
      </c>
      <c r="O5" s="30">
        <f t="shared" ref="O5:O29" si="2">(N5/O$31)</f>
        <v>685.1714618069019</v>
      </c>
      <c r="P5" s="6"/>
    </row>
    <row r="6" spans="1:133">
      <c r="A6" s="12"/>
      <c r="B6" s="42">
        <v>511</v>
      </c>
      <c r="C6" s="19" t="s">
        <v>19</v>
      </c>
      <c r="D6" s="43">
        <v>116147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116147</v>
      </c>
      <c r="O6" s="44">
        <f t="shared" si="2"/>
        <v>9.0071345482745251</v>
      </c>
      <c r="P6" s="9"/>
    </row>
    <row r="7" spans="1:133">
      <c r="A7" s="12"/>
      <c r="B7" s="42">
        <v>512</v>
      </c>
      <c r="C7" s="19" t="s">
        <v>20</v>
      </c>
      <c r="D7" s="43">
        <v>444365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444365</v>
      </c>
      <c r="O7" s="44">
        <f t="shared" si="2"/>
        <v>34.460255913144628</v>
      </c>
      <c r="P7" s="9"/>
    </row>
    <row r="8" spans="1:133">
      <c r="A8" s="12"/>
      <c r="B8" s="42">
        <v>513</v>
      </c>
      <c r="C8" s="19" t="s">
        <v>21</v>
      </c>
      <c r="D8" s="43">
        <v>1203427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277302</v>
      </c>
      <c r="L8" s="43">
        <v>0</v>
      </c>
      <c r="M8" s="43">
        <v>0</v>
      </c>
      <c r="N8" s="43">
        <f t="shared" si="1"/>
        <v>1480729</v>
      </c>
      <c r="O8" s="44">
        <f t="shared" si="2"/>
        <v>114.8297014346646</v>
      </c>
      <c r="P8" s="9"/>
    </row>
    <row r="9" spans="1:133">
      <c r="A9" s="12"/>
      <c r="B9" s="42">
        <v>518</v>
      </c>
      <c r="C9" s="19" t="s">
        <v>22</v>
      </c>
      <c r="D9" s="43">
        <v>268564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1980928</v>
      </c>
      <c r="L9" s="43">
        <v>0</v>
      </c>
      <c r="M9" s="43">
        <v>0</v>
      </c>
      <c r="N9" s="43">
        <f t="shared" si="1"/>
        <v>2249492</v>
      </c>
      <c r="O9" s="44">
        <f t="shared" si="2"/>
        <v>174.44683986041102</v>
      </c>
      <c r="P9" s="9"/>
    </row>
    <row r="10" spans="1:133">
      <c r="A10" s="12"/>
      <c r="B10" s="42">
        <v>519</v>
      </c>
      <c r="C10" s="19" t="s">
        <v>23</v>
      </c>
      <c r="D10" s="43">
        <v>583105</v>
      </c>
      <c r="E10" s="43">
        <v>3961448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4544553</v>
      </c>
      <c r="O10" s="44">
        <f t="shared" si="2"/>
        <v>352.42753005040714</v>
      </c>
      <c r="P10" s="9"/>
    </row>
    <row r="11" spans="1:133" ht="15.75">
      <c r="A11" s="26" t="s">
        <v>24</v>
      </c>
      <c r="B11" s="27"/>
      <c r="C11" s="28"/>
      <c r="D11" s="29">
        <f t="shared" ref="D11:M11" si="3">SUM(D12:D15)</f>
        <v>7076127</v>
      </c>
      <c r="E11" s="29">
        <f t="shared" si="3"/>
        <v>1094903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40">
        <f t="shared" si="1"/>
        <v>8171030</v>
      </c>
      <c r="O11" s="41">
        <f t="shared" si="2"/>
        <v>633.65878247382705</v>
      </c>
      <c r="P11" s="10"/>
    </row>
    <row r="12" spans="1:133">
      <c r="A12" s="12"/>
      <c r="B12" s="42">
        <v>521</v>
      </c>
      <c r="C12" s="19" t="s">
        <v>25</v>
      </c>
      <c r="D12" s="43">
        <v>5674913</v>
      </c>
      <c r="E12" s="43">
        <v>89393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5764306</v>
      </c>
      <c r="O12" s="44">
        <f t="shared" si="2"/>
        <v>447.01868941450175</v>
      </c>
      <c r="P12" s="9"/>
    </row>
    <row r="13" spans="1:133">
      <c r="A13" s="12"/>
      <c r="B13" s="42">
        <v>522</v>
      </c>
      <c r="C13" s="19" t="s">
        <v>26</v>
      </c>
      <c r="D13" s="43">
        <v>0</v>
      </c>
      <c r="E13" s="43">
        <v>1005510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1005510</v>
      </c>
      <c r="O13" s="44">
        <f t="shared" si="2"/>
        <v>77.976735168670032</v>
      </c>
      <c r="P13" s="9"/>
    </row>
    <row r="14" spans="1:133">
      <c r="A14" s="12"/>
      <c r="B14" s="42">
        <v>524</v>
      </c>
      <c r="C14" s="19" t="s">
        <v>27</v>
      </c>
      <c r="D14" s="43">
        <v>1121103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1121103</v>
      </c>
      <c r="O14" s="44">
        <f t="shared" si="2"/>
        <v>86.940907328421872</v>
      </c>
      <c r="P14" s="9"/>
    </row>
    <row r="15" spans="1:133">
      <c r="A15" s="12"/>
      <c r="B15" s="42">
        <v>525</v>
      </c>
      <c r="C15" s="19" t="s">
        <v>28</v>
      </c>
      <c r="D15" s="43">
        <v>280111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280111</v>
      </c>
      <c r="O15" s="44">
        <f t="shared" si="2"/>
        <v>21.722450562233423</v>
      </c>
      <c r="P15" s="9"/>
    </row>
    <row r="16" spans="1:133" ht="15.75">
      <c r="A16" s="26" t="s">
        <v>29</v>
      </c>
      <c r="B16" s="27"/>
      <c r="C16" s="28"/>
      <c r="D16" s="29">
        <f t="shared" ref="D16:M16" si="4">SUM(D17:D21)</f>
        <v>347873</v>
      </c>
      <c r="E16" s="29">
        <f t="shared" si="4"/>
        <v>303443</v>
      </c>
      <c r="F16" s="29">
        <f t="shared" si="4"/>
        <v>0</v>
      </c>
      <c r="G16" s="29">
        <f t="shared" si="4"/>
        <v>0</v>
      </c>
      <c r="H16" s="29">
        <f t="shared" si="4"/>
        <v>0</v>
      </c>
      <c r="I16" s="29">
        <f t="shared" si="4"/>
        <v>5063234</v>
      </c>
      <c r="J16" s="29">
        <f t="shared" si="4"/>
        <v>0</v>
      </c>
      <c r="K16" s="29">
        <f t="shared" si="4"/>
        <v>0</v>
      </c>
      <c r="L16" s="29">
        <f t="shared" si="4"/>
        <v>0</v>
      </c>
      <c r="M16" s="29">
        <f t="shared" si="4"/>
        <v>0</v>
      </c>
      <c r="N16" s="40">
        <f t="shared" si="1"/>
        <v>5714550</v>
      </c>
      <c r="O16" s="41">
        <f t="shared" si="2"/>
        <v>443.16013958898799</v>
      </c>
      <c r="P16" s="10"/>
    </row>
    <row r="17" spans="1:119">
      <c r="A17" s="12"/>
      <c r="B17" s="42">
        <v>533</v>
      </c>
      <c r="C17" s="19" t="s">
        <v>30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2808266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2808266</v>
      </c>
      <c r="O17" s="44">
        <f t="shared" si="2"/>
        <v>217.77944939899186</v>
      </c>
      <c r="P17" s="9"/>
    </row>
    <row r="18" spans="1:119">
      <c r="A18" s="12"/>
      <c r="B18" s="42">
        <v>534</v>
      </c>
      <c r="C18" s="19" t="s">
        <v>31</v>
      </c>
      <c r="D18" s="43">
        <v>0</v>
      </c>
      <c r="E18" s="43">
        <v>303443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303443</v>
      </c>
      <c r="O18" s="44">
        <f t="shared" si="2"/>
        <v>23.53183404420318</v>
      </c>
      <c r="P18" s="9"/>
    </row>
    <row r="19" spans="1:119">
      <c r="A19" s="12"/>
      <c r="B19" s="42">
        <v>535</v>
      </c>
      <c r="C19" s="19" t="s">
        <v>32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1827162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1827162</v>
      </c>
      <c r="O19" s="44">
        <f t="shared" si="2"/>
        <v>141.6953858084529</v>
      </c>
      <c r="P19" s="9"/>
    </row>
    <row r="20" spans="1:119">
      <c r="A20" s="12"/>
      <c r="B20" s="42">
        <v>538</v>
      </c>
      <c r="C20" s="19" t="s">
        <v>33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427806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427806</v>
      </c>
      <c r="O20" s="44">
        <f t="shared" si="2"/>
        <v>33.176114773167896</v>
      </c>
      <c r="P20" s="9"/>
    </row>
    <row r="21" spans="1:119">
      <c r="A21" s="12"/>
      <c r="B21" s="42">
        <v>539</v>
      </c>
      <c r="C21" s="19" t="s">
        <v>34</v>
      </c>
      <c r="D21" s="43">
        <v>347873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347873</v>
      </c>
      <c r="O21" s="44">
        <f t="shared" si="2"/>
        <v>26.977355564172161</v>
      </c>
      <c r="P21" s="9"/>
    </row>
    <row r="22" spans="1:119" ht="15.75">
      <c r="A22" s="26" t="s">
        <v>35</v>
      </c>
      <c r="B22" s="27"/>
      <c r="C22" s="28"/>
      <c r="D22" s="29">
        <f t="shared" ref="D22:M22" si="5">SUM(D23:D23)</f>
        <v>144427</v>
      </c>
      <c r="E22" s="29">
        <f t="shared" si="5"/>
        <v>131911</v>
      </c>
      <c r="F22" s="29">
        <f t="shared" si="5"/>
        <v>0</v>
      </c>
      <c r="G22" s="29">
        <f t="shared" si="5"/>
        <v>0</v>
      </c>
      <c r="H22" s="29">
        <f t="shared" si="5"/>
        <v>0</v>
      </c>
      <c r="I22" s="29">
        <f t="shared" si="5"/>
        <v>0</v>
      </c>
      <c r="J22" s="29">
        <f t="shared" si="5"/>
        <v>0</v>
      </c>
      <c r="K22" s="29">
        <f t="shared" si="5"/>
        <v>0</v>
      </c>
      <c r="L22" s="29">
        <f t="shared" si="5"/>
        <v>0</v>
      </c>
      <c r="M22" s="29">
        <f t="shared" si="5"/>
        <v>0</v>
      </c>
      <c r="N22" s="29">
        <f t="shared" si="1"/>
        <v>276338</v>
      </c>
      <c r="O22" s="41">
        <f t="shared" si="2"/>
        <v>21.429856533540132</v>
      </c>
      <c r="P22" s="10"/>
    </row>
    <row r="23" spans="1:119">
      <c r="A23" s="12"/>
      <c r="B23" s="42">
        <v>541</v>
      </c>
      <c r="C23" s="19" t="s">
        <v>36</v>
      </c>
      <c r="D23" s="43">
        <v>144427</v>
      </c>
      <c r="E23" s="43">
        <v>131911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276338</v>
      </c>
      <c r="O23" s="44">
        <f t="shared" si="2"/>
        <v>21.429856533540132</v>
      </c>
      <c r="P23" s="9"/>
    </row>
    <row r="24" spans="1:119" ht="15.75">
      <c r="A24" s="26" t="s">
        <v>37</v>
      </c>
      <c r="B24" s="27"/>
      <c r="C24" s="28"/>
      <c r="D24" s="29">
        <f t="shared" ref="D24:M24" si="6">SUM(D25:D26)</f>
        <v>3472676</v>
      </c>
      <c r="E24" s="29">
        <f t="shared" si="6"/>
        <v>1115488</v>
      </c>
      <c r="F24" s="29">
        <f t="shared" si="6"/>
        <v>0</v>
      </c>
      <c r="G24" s="29">
        <f t="shared" si="6"/>
        <v>0</v>
      </c>
      <c r="H24" s="29">
        <f t="shared" si="6"/>
        <v>0</v>
      </c>
      <c r="I24" s="29">
        <f t="shared" si="6"/>
        <v>0</v>
      </c>
      <c r="J24" s="29">
        <f t="shared" si="6"/>
        <v>0</v>
      </c>
      <c r="K24" s="29">
        <f t="shared" si="6"/>
        <v>0</v>
      </c>
      <c r="L24" s="29">
        <f t="shared" si="6"/>
        <v>0</v>
      </c>
      <c r="M24" s="29">
        <f t="shared" si="6"/>
        <v>0</v>
      </c>
      <c r="N24" s="29">
        <f t="shared" si="1"/>
        <v>4588164</v>
      </c>
      <c r="O24" s="41">
        <f t="shared" si="2"/>
        <v>355.8095385808453</v>
      </c>
      <c r="P24" s="9"/>
    </row>
    <row r="25" spans="1:119">
      <c r="A25" s="12"/>
      <c r="B25" s="42">
        <v>571</v>
      </c>
      <c r="C25" s="19" t="s">
        <v>38</v>
      </c>
      <c r="D25" s="43">
        <v>531344</v>
      </c>
      <c r="E25" s="43">
        <v>356858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1"/>
        <v>888202</v>
      </c>
      <c r="O25" s="44">
        <f t="shared" si="2"/>
        <v>68.879565723148502</v>
      </c>
      <c r="P25" s="9"/>
    </row>
    <row r="26" spans="1:119">
      <c r="A26" s="12"/>
      <c r="B26" s="42">
        <v>572</v>
      </c>
      <c r="C26" s="19" t="s">
        <v>39</v>
      </c>
      <c r="D26" s="43">
        <v>2941332</v>
      </c>
      <c r="E26" s="43">
        <v>758630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1"/>
        <v>3699962</v>
      </c>
      <c r="O26" s="44">
        <f t="shared" si="2"/>
        <v>286.92997285769678</v>
      </c>
      <c r="P26" s="9"/>
    </row>
    <row r="27" spans="1:119" ht="15.75">
      <c r="A27" s="26" t="s">
        <v>41</v>
      </c>
      <c r="B27" s="27"/>
      <c r="C27" s="28"/>
      <c r="D27" s="29">
        <f t="shared" ref="D27:M27" si="7">SUM(D28:D28)</f>
        <v>50524</v>
      </c>
      <c r="E27" s="29">
        <f t="shared" si="7"/>
        <v>417506</v>
      </c>
      <c r="F27" s="29">
        <f t="shared" si="7"/>
        <v>0</v>
      </c>
      <c r="G27" s="29">
        <f t="shared" si="7"/>
        <v>0</v>
      </c>
      <c r="H27" s="29">
        <f t="shared" si="7"/>
        <v>0</v>
      </c>
      <c r="I27" s="29">
        <f t="shared" si="7"/>
        <v>869402</v>
      </c>
      <c r="J27" s="29">
        <f t="shared" si="7"/>
        <v>0</v>
      </c>
      <c r="K27" s="29">
        <f t="shared" si="7"/>
        <v>0</v>
      </c>
      <c r="L27" s="29">
        <f t="shared" si="7"/>
        <v>0</v>
      </c>
      <c r="M27" s="29">
        <f t="shared" si="7"/>
        <v>0</v>
      </c>
      <c r="N27" s="29">
        <f t="shared" si="1"/>
        <v>1337432</v>
      </c>
      <c r="O27" s="41">
        <f t="shared" si="2"/>
        <v>103.71709965102752</v>
      </c>
      <c r="P27" s="9"/>
    </row>
    <row r="28" spans="1:119" ht="15.75" thickBot="1">
      <c r="A28" s="12"/>
      <c r="B28" s="42">
        <v>581</v>
      </c>
      <c r="C28" s="19" t="s">
        <v>40</v>
      </c>
      <c r="D28" s="43">
        <v>50524</v>
      </c>
      <c r="E28" s="43">
        <v>417506</v>
      </c>
      <c r="F28" s="43">
        <v>0</v>
      </c>
      <c r="G28" s="43">
        <v>0</v>
      </c>
      <c r="H28" s="43">
        <v>0</v>
      </c>
      <c r="I28" s="43">
        <v>869402</v>
      </c>
      <c r="J28" s="43">
        <v>0</v>
      </c>
      <c r="K28" s="43">
        <v>0</v>
      </c>
      <c r="L28" s="43">
        <v>0</v>
      </c>
      <c r="M28" s="43">
        <v>0</v>
      </c>
      <c r="N28" s="43">
        <f t="shared" si="1"/>
        <v>1337432</v>
      </c>
      <c r="O28" s="44">
        <f t="shared" si="2"/>
        <v>103.71709965102752</v>
      </c>
      <c r="P28" s="9"/>
    </row>
    <row r="29" spans="1:119" ht="16.5" thickBot="1">
      <c r="A29" s="13" t="s">
        <v>10</v>
      </c>
      <c r="B29" s="21"/>
      <c r="C29" s="20"/>
      <c r="D29" s="14">
        <f>SUM(D5,D11,D16,D22,D24,D27)</f>
        <v>13707235</v>
      </c>
      <c r="E29" s="14">
        <f t="shared" ref="E29:M29" si="8">SUM(E5,E11,E16,E22,E24,E27)</f>
        <v>7024699</v>
      </c>
      <c r="F29" s="14">
        <f t="shared" si="8"/>
        <v>0</v>
      </c>
      <c r="G29" s="14">
        <f t="shared" si="8"/>
        <v>0</v>
      </c>
      <c r="H29" s="14">
        <f t="shared" si="8"/>
        <v>0</v>
      </c>
      <c r="I29" s="14">
        <f t="shared" si="8"/>
        <v>5932636</v>
      </c>
      <c r="J29" s="14">
        <f t="shared" si="8"/>
        <v>0</v>
      </c>
      <c r="K29" s="14">
        <f t="shared" si="8"/>
        <v>2258230</v>
      </c>
      <c r="L29" s="14">
        <f t="shared" si="8"/>
        <v>0</v>
      </c>
      <c r="M29" s="14">
        <f t="shared" si="8"/>
        <v>0</v>
      </c>
      <c r="N29" s="14">
        <f t="shared" si="1"/>
        <v>28922800</v>
      </c>
      <c r="O29" s="35">
        <f t="shared" si="2"/>
        <v>2242.9468786351299</v>
      </c>
      <c r="P29" s="6"/>
      <c r="Q29" s="2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</row>
    <row r="30" spans="1:119">
      <c r="A30" s="15"/>
      <c r="B30" s="17"/>
      <c r="C30" s="17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8"/>
    </row>
    <row r="31" spans="1:119">
      <c r="A31" s="36"/>
      <c r="B31" s="37"/>
      <c r="C31" s="37"/>
      <c r="D31" s="38"/>
      <c r="E31" s="38"/>
      <c r="F31" s="38"/>
      <c r="G31" s="38"/>
      <c r="H31" s="38"/>
      <c r="I31" s="38"/>
      <c r="J31" s="38"/>
      <c r="K31" s="38"/>
      <c r="L31" s="163" t="s">
        <v>42</v>
      </c>
      <c r="M31" s="163"/>
      <c r="N31" s="163"/>
      <c r="O31" s="39">
        <v>12895</v>
      </c>
    </row>
    <row r="32" spans="1:119">
      <c r="A32" s="164"/>
      <c r="B32" s="141"/>
      <c r="C32" s="141"/>
      <c r="D32" s="141"/>
      <c r="E32" s="141"/>
      <c r="F32" s="141"/>
      <c r="G32" s="141"/>
      <c r="H32" s="141"/>
      <c r="I32" s="141"/>
      <c r="J32" s="141"/>
      <c r="K32" s="141"/>
      <c r="L32" s="141"/>
      <c r="M32" s="141"/>
      <c r="N32" s="141"/>
      <c r="O32" s="142"/>
    </row>
    <row r="33" spans="1:15" ht="15.75" thickBot="1">
      <c r="A33" s="165" t="s">
        <v>49</v>
      </c>
      <c r="B33" s="144"/>
      <c r="C33" s="144"/>
      <c r="D33" s="144"/>
      <c r="E33" s="144"/>
      <c r="F33" s="144"/>
      <c r="G33" s="144"/>
      <c r="H33" s="144"/>
      <c r="I33" s="144"/>
      <c r="J33" s="144"/>
      <c r="K33" s="144"/>
      <c r="L33" s="144"/>
      <c r="M33" s="144"/>
      <c r="N33" s="144"/>
      <c r="O33" s="145"/>
    </row>
  </sheetData>
  <mergeCells count="10">
    <mergeCell ref="A33:O33"/>
    <mergeCell ref="A32:O32"/>
    <mergeCell ref="L31:N31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C3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43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57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3"/>
      <c r="N3" s="34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2274711</v>
      </c>
      <c r="E5" s="24">
        <f t="shared" si="0"/>
        <v>926174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2215493</v>
      </c>
      <c r="L5" s="24">
        <f t="shared" si="0"/>
        <v>0</v>
      </c>
      <c r="M5" s="24">
        <f t="shared" si="0"/>
        <v>0</v>
      </c>
      <c r="N5" s="25">
        <f t="shared" ref="N5:N28" si="1">SUM(D5:M5)</f>
        <v>5416378</v>
      </c>
      <c r="O5" s="30">
        <f t="shared" ref="O5:O28" si="2">(N5/O$30)</f>
        <v>418.93247737644054</v>
      </c>
      <c r="P5" s="6"/>
    </row>
    <row r="6" spans="1:133">
      <c r="A6" s="12"/>
      <c r="B6" s="42">
        <v>511</v>
      </c>
      <c r="C6" s="19" t="s">
        <v>19</v>
      </c>
      <c r="D6" s="43">
        <v>121748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121748</v>
      </c>
      <c r="O6" s="44">
        <f t="shared" si="2"/>
        <v>9.4166602212081365</v>
      </c>
      <c r="P6" s="9"/>
    </row>
    <row r="7" spans="1:133">
      <c r="A7" s="12"/>
      <c r="B7" s="42">
        <v>512</v>
      </c>
      <c r="C7" s="19" t="s">
        <v>20</v>
      </c>
      <c r="D7" s="43">
        <v>684785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684785</v>
      </c>
      <c r="O7" s="44">
        <f t="shared" si="2"/>
        <v>52.965039832933712</v>
      </c>
      <c r="P7" s="9"/>
    </row>
    <row r="8" spans="1:133">
      <c r="A8" s="12"/>
      <c r="B8" s="42">
        <v>513</v>
      </c>
      <c r="C8" s="19" t="s">
        <v>21</v>
      </c>
      <c r="D8" s="43">
        <v>925240</v>
      </c>
      <c r="E8" s="43">
        <v>35622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111367</v>
      </c>
      <c r="L8" s="43">
        <v>0</v>
      </c>
      <c r="M8" s="43">
        <v>0</v>
      </c>
      <c r="N8" s="43">
        <f t="shared" si="1"/>
        <v>1072229</v>
      </c>
      <c r="O8" s="44">
        <f t="shared" si="2"/>
        <v>82.932090648928764</v>
      </c>
      <c r="P8" s="9"/>
    </row>
    <row r="9" spans="1:133">
      <c r="A9" s="12"/>
      <c r="B9" s="42">
        <v>514</v>
      </c>
      <c r="C9" s="19" t="s">
        <v>45</v>
      </c>
      <c r="D9" s="43">
        <v>251799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251799</v>
      </c>
      <c r="O9" s="44">
        <f t="shared" si="2"/>
        <v>19.475520148503364</v>
      </c>
      <c r="P9" s="9"/>
    </row>
    <row r="10" spans="1:133">
      <c r="A10" s="12"/>
      <c r="B10" s="42">
        <v>518</v>
      </c>
      <c r="C10" s="19" t="s">
        <v>22</v>
      </c>
      <c r="D10" s="43">
        <v>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2104126</v>
      </c>
      <c r="L10" s="43">
        <v>0</v>
      </c>
      <c r="M10" s="43">
        <v>0</v>
      </c>
      <c r="N10" s="43">
        <f t="shared" si="1"/>
        <v>2104126</v>
      </c>
      <c r="O10" s="44">
        <f t="shared" si="2"/>
        <v>162.74468249671281</v>
      </c>
      <c r="P10" s="9"/>
    </row>
    <row r="11" spans="1:133">
      <c r="A11" s="12"/>
      <c r="B11" s="42">
        <v>519</v>
      </c>
      <c r="C11" s="19" t="s">
        <v>23</v>
      </c>
      <c r="D11" s="43">
        <v>291139</v>
      </c>
      <c r="E11" s="43">
        <v>890552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1181691</v>
      </c>
      <c r="O11" s="44">
        <f t="shared" si="2"/>
        <v>91.39848402815376</v>
      </c>
      <c r="P11" s="9"/>
    </row>
    <row r="12" spans="1:133" ht="15.75">
      <c r="A12" s="26" t="s">
        <v>24</v>
      </c>
      <c r="B12" s="27"/>
      <c r="C12" s="28"/>
      <c r="D12" s="29">
        <f t="shared" ref="D12:M12" si="3">SUM(D13:D16)</f>
        <v>6976548</v>
      </c>
      <c r="E12" s="29">
        <f t="shared" si="3"/>
        <v>1276253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8252801</v>
      </c>
      <c r="O12" s="41">
        <f t="shared" si="2"/>
        <v>638.31703921416965</v>
      </c>
      <c r="P12" s="10"/>
    </row>
    <row r="13" spans="1:133">
      <c r="A13" s="12"/>
      <c r="B13" s="42">
        <v>521</v>
      </c>
      <c r="C13" s="19" t="s">
        <v>25</v>
      </c>
      <c r="D13" s="43">
        <v>5446113</v>
      </c>
      <c r="E13" s="43">
        <v>164402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5610515</v>
      </c>
      <c r="O13" s="44">
        <f t="shared" si="2"/>
        <v>433.94810116791706</v>
      </c>
      <c r="P13" s="9"/>
    </row>
    <row r="14" spans="1:133">
      <c r="A14" s="12"/>
      <c r="B14" s="42">
        <v>522</v>
      </c>
      <c r="C14" s="19" t="s">
        <v>26</v>
      </c>
      <c r="D14" s="43">
        <v>0</v>
      </c>
      <c r="E14" s="43">
        <v>1111851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1111851</v>
      </c>
      <c r="O14" s="44">
        <f t="shared" si="2"/>
        <v>85.996674143398565</v>
      </c>
      <c r="P14" s="9"/>
    </row>
    <row r="15" spans="1:133">
      <c r="A15" s="12"/>
      <c r="B15" s="42">
        <v>524</v>
      </c>
      <c r="C15" s="19" t="s">
        <v>27</v>
      </c>
      <c r="D15" s="43">
        <v>1254811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1254811</v>
      </c>
      <c r="O15" s="44">
        <f t="shared" si="2"/>
        <v>97.053987160646614</v>
      </c>
      <c r="P15" s="9"/>
    </row>
    <row r="16" spans="1:133">
      <c r="A16" s="12"/>
      <c r="B16" s="42">
        <v>526</v>
      </c>
      <c r="C16" s="19" t="s">
        <v>47</v>
      </c>
      <c r="D16" s="43">
        <v>275624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275624</v>
      </c>
      <c r="O16" s="44">
        <f t="shared" si="2"/>
        <v>21.318276742207441</v>
      </c>
      <c r="P16" s="9"/>
    </row>
    <row r="17" spans="1:119" ht="15.75">
      <c r="A17" s="26" t="s">
        <v>29</v>
      </c>
      <c r="B17" s="27"/>
      <c r="C17" s="28"/>
      <c r="D17" s="29">
        <f t="shared" ref="D17:M17" si="4">SUM(D18:D20)</f>
        <v>0</v>
      </c>
      <c r="E17" s="29">
        <f t="shared" si="4"/>
        <v>538696</v>
      </c>
      <c r="F17" s="29">
        <f t="shared" si="4"/>
        <v>0</v>
      </c>
      <c r="G17" s="29">
        <f t="shared" si="4"/>
        <v>0</v>
      </c>
      <c r="H17" s="29">
        <f t="shared" si="4"/>
        <v>0</v>
      </c>
      <c r="I17" s="29">
        <f t="shared" si="4"/>
        <v>5274686</v>
      </c>
      <c r="J17" s="29">
        <f t="shared" si="4"/>
        <v>0</v>
      </c>
      <c r="K17" s="29">
        <f t="shared" si="4"/>
        <v>0</v>
      </c>
      <c r="L17" s="29">
        <f t="shared" si="4"/>
        <v>0</v>
      </c>
      <c r="M17" s="29">
        <f t="shared" si="4"/>
        <v>0</v>
      </c>
      <c r="N17" s="40">
        <f t="shared" si="1"/>
        <v>5813382</v>
      </c>
      <c r="O17" s="41">
        <f t="shared" si="2"/>
        <v>449.63895119498801</v>
      </c>
      <c r="P17" s="10"/>
    </row>
    <row r="18" spans="1:119">
      <c r="A18" s="12"/>
      <c r="B18" s="42">
        <v>534</v>
      </c>
      <c r="C18" s="19" t="s">
        <v>31</v>
      </c>
      <c r="D18" s="43">
        <v>0</v>
      </c>
      <c r="E18" s="43">
        <v>419756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419756</v>
      </c>
      <c r="O18" s="44">
        <f t="shared" si="2"/>
        <v>32.46623868822028</v>
      </c>
      <c r="P18" s="9"/>
    </row>
    <row r="19" spans="1:119">
      <c r="A19" s="12"/>
      <c r="B19" s="42">
        <v>536</v>
      </c>
      <c r="C19" s="19" t="s">
        <v>51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4920274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4920274</v>
      </c>
      <c r="O19" s="44">
        <f t="shared" si="2"/>
        <v>380.56106427411248</v>
      </c>
      <c r="P19" s="9"/>
    </row>
    <row r="20" spans="1:119">
      <c r="A20" s="12"/>
      <c r="B20" s="42">
        <v>538</v>
      </c>
      <c r="C20" s="19" t="s">
        <v>33</v>
      </c>
      <c r="D20" s="43">
        <v>0</v>
      </c>
      <c r="E20" s="43">
        <v>118940</v>
      </c>
      <c r="F20" s="43">
        <v>0</v>
      </c>
      <c r="G20" s="43">
        <v>0</v>
      </c>
      <c r="H20" s="43">
        <v>0</v>
      </c>
      <c r="I20" s="43">
        <v>354412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473352</v>
      </c>
      <c r="O20" s="44">
        <f t="shared" si="2"/>
        <v>36.61164823265527</v>
      </c>
      <c r="P20" s="9"/>
    </row>
    <row r="21" spans="1:119" ht="15.75">
      <c r="A21" s="26" t="s">
        <v>35</v>
      </c>
      <c r="B21" s="27"/>
      <c r="C21" s="28"/>
      <c r="D21" s="29">
        <f t="shared" ref="D21:M21" si="5">SUM(D22:D22)</f>
        <v>449880</v>
      </c>
      <c r="E21" s="29">
        <f t="shared" si="5"/>
        <v>639998</v>
      </c>
      <c r="F21" s="29">
        <f t="shared" si="5"/>
        <v>0</v>
      </c>
      <c r="G21" s="29">
        <f t="shared" si="5"/>
        <v>0</v>
      </c>
      <c r="H21" s="29">
        <f t="shared" si="5"/>
        <v>0</v>
      </c>
      <c r="I21" s="29">
        <f t="shared" si="5"/>
        <v>0</v>
      </c>
      <c r="J21" s="29">
        <f t="shared" si="5"/>
        <v>0</v>
      </c>
      <c r="K21" s="29">
        <f t="shared" si="5"/>
        <v>0</v>
      </c>
      <c r="L21" s="29">
        <f t="shared" si="5"/>
        <v>0</v>
      </c>
      <c r="M21" s="29">
        <f t="shared" si="5"/>
        <v>0</v>
      </c>
      <c r="N21" s="29">
        <f t="shared" si="1"/>
        <v>1089878</v>
      </c>
      <c r="O21" s="41">
        <f t="shared" si="2"/>
        <v>84.297161420063418</v>
      </c>
      <c r="P21" s="10"/>
    </row>
    <row r="22" spans="1:119">
      <c r="A22" s="12"/>
      <c r="B22" s="42">
        <v>541</v>
      </c>
      <c r="C22" s="19" t="s">
        <v>36</v>
      </c>
      <c r="D22" s="43">
        <v>449880</v>
      </c>
      <c r="E22" s="43">
        <v>639998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1089878</v>
      </c>
      <c r="O22" s="44">
        <f t="shared" si="2"/>
        <v>84.297161420063418</v>
      </c>
      <c r="P22" s="9"/>
    </row>
    <row r="23" spans="1:119" ht="15.75">
      <c r="A23" s="26" t="s">
        <v>37</v>
      </c>
      <c r="B23" s="27"/>
      <c r="C23" s="28"/>
      <c r="D23" s="29">
        <f t="shared" ref="D23:M23" si="6">SUM(D24:D25)</f>
        <v>3125991</v>
      </c>
      <c r="E23" s="29">
        <f t="shared" si="6"/>
        <v>288982</v>
      </c>
      <c r="F23" s="29">
        <f t="shared" si="6"/>
        <v>0</v>
      </c>
      <c r="G23" s="29">
        <f t="shared" si="6"/>
        <v>0</v>
      </c>
      <c r="H23" s="29">
        <f t="shared" si="6"/>
        <v>0</v>
      </c>
      <c r="I23" s="29">
        <f t="shared" si="6"/>
        <v>0</v>
      </c>
      <c r="J23" s="29">
        <f t="shared" si="6"/>
        <v>0</v>
      </c>
      <c r="K23" s="29">
        <f t="shared" si="6"/>
        <v>0</v>
      </c>
      <c r="L23" s="29">
        <f t="shared" si="6"/>
        <v>0</v>
      </c>
      <c r="M23" s="29">
        <f t="shared" si="6"/>
        <v>0</v>
      </c>
      <c r="N23" s="29">
        <f t="shared" si="1"/>
        <v>3414973</v>
      </c>
      <c r="O23" s="41">
        <f t="shared" si="2"/>
        <v>264.13280222755048</v>
      </c>
      <c r="P23" s="9"/>
    </row>
    <row r="24" spans="1:119">
      <c r="A24" s="12"/>
      <c r="B24" s="42">
        <v>571</v>
      </c>
      <c r="C24" s="19" t="s">
        <v>38</v>
      </c>
      <c r="D24" s="43">
        <v>515367</v>
      </c>
      <c r="E24" s="43">
        <v>18224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533591</v>
      </c>
      <c r="O24" s="44">
        <f t="shared" si="2"/>
        <v>41.270863949261347</v>
      </c>
      <c r="P24" s="9"/>
    </row>
    <row r="25" spans="1:119">
      <c r="A25" s="12"/>
      <c r="B25" s="42">
        <v>572</v>
      </c>
      <c r="C25" s="19" t="s">
        <v>39</v>
      </c>
      <c r="D25" s="43">
        <v>2610624</v>
      </c>
      <c r="E25" s="43">
        <v>270758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1"/>
        <v>2881382</v>
      </c>
      <c r="O25" s="44">
        <f t="shared" si="2"/>
        <v>222.86193827828913</v>
      </c>
      <c r="P25" s="9"/>
    </row>
    <row r="26" spans="1:119" ht="15.75">
      <c r="A26" s="26" t="s">
        <v>41</v>
      </c>
      <c r="B26" s="27"/>
      <c r="C26" s="28"/>
      <c r="D26" s="29">
        <f t="shared" ref="D26:M26" si="7">SUM(D27:D27)</f>
        <v>182852</v>
      </c>
      <c r="E26" s="29">
        <f t="shared" si="7"/>
        <v>399708</v>
      </c>
      <c r="F26" s="29">
        <f t="shared" si="7"/>
        <v>0</v>
      </c>
      <c r="G26" s="29">
        <f t="shared" si="7"/>
        <v>0</v>
      </c>
      <c r="H26" s="29">
        <f t="shared" si="7"/>
        <v>0</v>
      </c>
      <c r="I26" s="29">
        <f t="shared" si="7"/>
        <v>821751</v>
      </c>
      <c r="J26" s="29">
        <f t="shared" si="7"/>
        <v>0</v>
      </c>
      <c r="K26" s="29">
        <f t="shared" si="7"/>
        <v>0</v>
      </c>
      <c r="L26" s="29">
        <f t="shared" si="7"/>
        <v>0</v>
      </c>
      <c r="M26" s="29">
        <f t="shared" si="7"/>
        <v>0</v>
      </c>
      <c r="N26" s="29">
        <f t="shared" si="1"/>
        <v>1404311</v>
      </c>
      <c r="O26" s="41">
        <f t="shared" si="2"/>
        <v>108.61713976332277</v>
      </c>
      <c r="P26" s="9"/>
    </row>
    <row r="27" spans="1:119" ht="15.75" thickBot="1">
      <c r="A27" s="12"/>
      <c r="B27" s="42">
        <v>581</v>
      </c>
      <c r="C27" s="19" t="s">
        <v>40</v>
      </c>
      <c r="D27" s="43">
        <v>182852</v>
      </c>
      <c r="E27" s="43">
        <v>399708</v>
      </c>
      <c r="F27" s="43">
        <v>0</v>
      </c>
      <c r="G27" s="43">
        <v>0</v>
      </c>
      <c r="H27" s="43">
        <v>0</v>
      </c>
      <c r="I27" s="43">
        <v>821751</v>
      </c>
      <c r="J27" s="43">
        <v>0</v>
      </c>
      <c r="K27" s="43">
        <v>0</v>
      </c>
      <c r="L27" s="43">
        <v>0</v>
      </c>
      <c r="M27" s="43">
        <v>0</v>
      </c>
      <c r="N27" s="43">
        <f t="shared" si="1"/>
        <v>1404311</v>
      </c>
      <c r="O27" s="44">
        <f t="shared" si="2"/>
        <v>108.61713976332277</v>
      </c>
      <c r="P27" s="9"/>
    </row>
    <row r="28" spans="1:119" ht="16.5" thickBot="1">
      <c r="A28" s="13" t="s">
        <v>10</v>
      </c>
      <c r="B28" s="21"/>
      <c r="C28" s="20"/>
      <c r="D28" s="14">
        <f>SUM(D5,D12,D17,D21,D23,D26)</f>
        <v>13009982</v>
      </c>
      <c r="E28" s="14">
        <f t="shared" ref="E28:M28" si="8">SUM(E5,E12,E17,E21,E23,E26)</f>
        <v>4069811</v>
      </c>
      <c r="F28" s="14">
        <f t="shared" si="8"/>
        <v>0</v>
      </c>
      <c r="G28" s="14">
        <f t="shared" si="8"/>
        <v>0</v>
      </c>
      <c r="H28" s="14">
        <f t="shared" si="8"/>
        <v>0</v>
      </c>
      <c r="I28" s="14">
        <f t="shared" si="8"/>
        <v>6096437</v>
      </c>
      <c r="J28" s="14">
        <f t="shared" si="8"/>
        <v>0</v>
      </c>
      <c r="K28" s="14">
        <f t="shared" si="8"/>
        <v>2215493</v>
      </c>
      <c r="L28" s="14">
        <f t="shared" si="8"/>
        <v>0</v>
      </c>
      <c r="M28" s="14">
        <f t="shared" si="8"/>
        <v>0</v>
      </c>
      <c r="N28" s="14">
        <f t="shared" si="1"/>
        <v>25391723</v>
      </c>
      <c r="O28" s="35">
        <f t="shared" si="2"/>
        <v>1963.935571196535</v>
      </c>
      <c r="P28" s="6"/>
      <c r="Q28" s="2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</row>
    <row r="29" spans="1:119">
      <c r="A29" s="15"/>
      <c r="B29" s="17"/>
      <c r="C29" s="17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8"/>
    </row>
    <row r="30" spans="1:119">
      <c r="A30" s="36"/>
      <c r="B30" s="37"/>
      <c r="C30" s="37"/>
      <c r="D30" s="38"/>
      <c r="E30" s="38"/>
      <c r="F30" s="38"/>
      <c r="G30" s="38"/>
      <c r="H30" s="38"/>
      <c r="I30" s="38"/>
      <c r="J30" s="38"/>
      <c r="K30" s="38"/>
      <c r="L30" s="163" t="s">
        <v>58</v>
      </c>
      <c r="M30" s="163"/>
      <c r="N30" s="163"/>
      <c r="O30" s="39">
        <v>12929</v>
      </c>
    </row>
    <row r="31" spans="1:119">
      <c r="A31" s="164"/>
      <c r="B31" s="141"/>
      <c r="C31" s="141"/>
      <c r="D31" s="141"/>
      <c r="E31" s="141"/>
      <c r="F31" s="141"/>
      <c r="G31" s="141"/>
      <c r="H31" s="141"/>
      <c r="I31" s="141"/>
      <c r="J31" s="141"/>
      <c r="K31" s="141"/>
      <c r="L31" s="141"/>
      <c r="M31" s="141"/>
      <c r="N31" s="141"/>
      <c r="O31" s="142"/>
    </row>
    <row r="32" spans="1:119" ht="15.75" customHeight="1" thickBot="1">
      <c r="A32" s="165" t="s">
        <v>49</v>
      </c>
      <c r="B32" s="144"/>
      <c r="C32" s="144"/>
      <c r="D32" s="144"/>
      <c r="E32" s="144"/>
      <c r="F32" s="144"/>
      <c r="G32" s="144"/>
      <c r="H32" s="144"/>
      <c r="I32" s="144"/>
      <c r="J32" s="144"/>
      <c r="K32" s="144"/>
      <c r="L32" s="144"/>
      <c r="M32" s="144"/>
      <c r="N32" s="144"/>
      <c r="O32" s="145"/>
    </row>
  </sheetData>
  <mergeCells count="10">
    <mergeCell ref="L30:N30"/>
    <mergeCell ref="A31:O31"/>
    <mergeCell ref="A32:O3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EC3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43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77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3"/>
      <c r="N3" s="34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2555407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1955998</v>
      </c>
      <c r="L5" s="24">
        <f t="shared" si="0"/>
        <v>0</v>
      </c>
      <c r="M5" s="24">
        <f t="shared" si="0"/>
        <v>0</v>
      </c>
      <c r="N5" s="25">
        <f t="shared" ref="N5:N33" si="1">SUM(D5:M5)</f>
        <v>4511405</v>
      </c>
      <c r="O5" s="30">
        <f t="shared" ref="O5:O33" si="2">(N5/O$35)</f>
        <v>351.13675280199254</v>
      </c>
      <c r="P5" s="6"/>
    </row>
    <row r="6" spans="1:133">
      <c r="A6" s="12"/>
      <c r="B6" s="42">
        <v>511</v>
      </c>
      <c r="C6" s="19" t="s">
        <v>19</v>
      </c>
      <c r="D6" s="43">
        <v>116996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116996</v>
      </c>
      <c r="O6" s="44">
        <f t="shared" si="2"/>
        <v>9.1061643835616444</v>
      </c>
      <c r="P6" s="9"/>
    </row>
    <row r="7" spans="1:133">
      <c r="A7" s="12"/>
      <c r="B7" s="42">
        <v>512</v>
      </c>
      <c r="C7" s="19" t="s">
        <v>20</v>
      </c>
      <c r="D7" s="43">
        <v>592846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592846</v>
      </c>
      <c r="O7" s="44">
        <f t="shared" si="2"/>
        <v>46.143057285180575</v>
      </c>
      <c r="P7" s="9"/>
    </row>
    <row r="8" spans="1:133">
      <c r="A8" s="12"/>
      <c r="B8" s="42">
        <v>513</v>
      </c>
      <c r="C8" s="19" t="s">
        <v>21</v>
      </c>
      <c r="D8" s="43">
        <v>796142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796142</v>
      </c>
      <c r="O8" s="44">
        <f t="shared" si="2"/>
        <v>61.966220423412203</v>
      </c>
      <c r="P8" s="9"/>
    </row>
    <row r="9" spans="1:133">
      <c r="A9" s="12"/>
      <c r="B9" s="42">
        <v>514</v>
      </c>
      <c r="C9" s="19" t="s">
        <v>45</v>
      </c>
      <c r="D9" s="43">
        <v>202762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202762</v>
      </c>
      <c r="O9" s="44">
        <f t="shared" si="2"/>
        <v>15.781600249066003</v>
      </c>
      <c r="P9" s="9"/>
    </row>
    <row r="10" spans="1:133">
      <c r="A10" s="12"/>
      <c r="B10" s="42">
        <v>518</v>
      </c>
      <c r="C10" s="19" t="s">
        <v>22</v>
      </c>
      <c r="D10" s="43">
        <v>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1955998</v>
      </c>
      <c r="L10" s="43">
        <v>0</v>
      </c>
      <c r="M10" s="43">
        <v>0</v>
      </c>
      <c r="N10" s="43">
        <f t="shared" si="1"/>
        <v>1955998</v>
      </c>
      <c r="O10" s="44">
        <f t="shared" si="2"/>
        <v>152.24143835616439</v>
      </c>
      <c r="P10" s="9"/>
    </row>
    <row r="11" spans="1:133">
      <c r="A11" s="12"/>
      <c r="B11" s="42">
        <v>519</v>
      </c>
      <c r="C11" s="19" t="s">
        <v>23</v>
      </c>
      <c r="D11" s="43">
        <v>846661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846661</v>
      </c>
      <c r="O11" s="44">
        <f t="shared" si="2"/>
        <v>65.898272104607727</v>
      </c>
      <c r="P11" s="9"/>
    </row>
    <row r="12" spans="1:133" ht="15.75">
      <c r="A12" s="26" t="s">
        <v>24</v>
      </c>
      <c r="B12" s="27"/>
      <c r="C12" s="28"/>
      <c r="D12" s="29">
        <f t="shared" ref="D12:M12" si="3">SUM(D13:D17)</f>
        <v>6265758</v>
      </c>
      <c r="E12" s="29">
        <f t="shared" si="3"/>
        <v>1081858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139735</v>
      </c>
      <c r="M12" s="29">
        <f t="shared" si="3"/>
        <v>0</v>
      </c>
      <c r="N12" s="40">
        <f t="shared" si="1"/>
        <v>7487351</v>
      </c>
      <c r="O12" s="41">
        <f t="shared" si="2"/>
        <v>582.76393212951427</v>
      </c>
      <c r="P12" s="10"/>
    </row>
    <row r="13" spans="1:133">
      <c r="A13" s="12"/>
      <c r="B13" s="42">
        <v>521</v>
      </c>
      <c r="C13" s="19" t="s">
        <v>25</v>
      </c>
      <c r="D13" s="43">
        <v>4859094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139735</v>
      </c>
      <c r="M13" s="43">
        <v>0</v>
      </c>
      <c r="N13" s="43">
        <f t="shared" si="1"/>
        <v>4998829</v>
      </c>
      <c r="O13" s="44">
        <f t="shared" si="2"/>
        <v>389.07448630136986</v>
      </c>
      <c r="P13" s="9"/>
    </row>
    <row r="14" spans="1:133">
      <c r="A14" s="12"/>
      <c r="B14" s="42">
        <v>522</v>
      </c>
      <c r="C14" s="19" t="s">
        <v>26</v>
      </c>
      <c r="D14" s="43">
        <v>0</v>
      </c>
      <c r="E14" s="43">
        <v>1078963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1078963</v>
      </c>
      <c r="O14" s="44">
        <f t="shared" si="2"/>
        <v>83.979062889165633</v>
      </c>
      <c r="P14" s="9"/>
    </row>
    <row r="15" spans="1:133">
      <c r="A15" s="12"/>
      <c r="B15" s="42">
        <v>524</v>
      </c>
      <c r="C15" s="19" t="s">
        <v>27</v>
      </c>
      <c r="D15" s="43">
        <v>1147385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1147385</v>
      </c>
      <c r="O15" s="44">
        <f t="shared" si="2"/>
        <v>89.304561021170613</v>
      </c>
      <c r="P15" s="9"/>
    </row>
    <row r="16" spans="1:133">
      <c r="A16" s="12"/>
      <c r="B16" s="42">
        <v>525</v>
      </c>
      <c r="C16" s="19" t="s">
        <v>28</v>
      </c>
      <c r="D16" s="43">
        <v>0</v>
      </c>
      <c r="E16" s="43">
        <v>2895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2895</v>
      </c>
      <c r="O16" s="44">
        <f t="shared" si="2"/>
        <v>0.225326899128269</v>
      </c>
      <c r="P16" s="9"/>
    </row>
    <row r="17" spans="1:16">
      <c r="A17" s="12"/>
      <c r="B17" s="42">
        <v>526</v>
      </c>
      <c r="C17" s="19" t="s">
        <v>47</v>
      </c>
      <c r="D17" s="43">
        <v>259279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259279</v>
      </c>
      <c r="O17" s="44">
        <f t="shared" si="2"/>
        <v>20.180495018679949</v>
      </c>
      <c r="P17" s="9"/>
    </row>
    <row r="18" spans="1:16" ht="15.75">
      <c r="A18" s="26" t="s">
        <v>29</v>
      </c>
      <c r="B18" s="27"/>
      <c r="C18" s="28"/>
      <c r="D18" s="29">
        <f t="shared" ref="D18:M18" si="4">SUM(D19:D23)</f>
        <v>0</v>
      </c>
      <c r="E18" s="29">
        <f t="shared" si="4"/>
        <v>630575</v>
      </c>
      <c r="F18" s="29">
        <f t="shared" si="4"/>
        <v>0</v>
      </c>
      <c r="G18" s="29">
        <f t="shared" si="4"/>
        <v>0</v>
      </c>
      <c r="H18" s="29">
        <f t="shared" si="4"/>
        <v>0</v>
      </c>
      <c r="I18" s="29">
        <f t="shared" si="4"/>
        <v>4459625</v>
      </c>
      <c r="J18" s="29">
        <f t="shared" si="4"/>
        <v>0</v>
      </c>
      <c r="K18" s="29">
        <f t="shared" si="4"/>
        <v>0</v>
      </c>
      <c r="L18" s="29">
        <f t="shared" si="4"/>
        <v>0</v>
      </c>
      <c r="M18" s="29">
        <f t="shared" si="4"/>
        <v>0</v>
      </c>
      <c r="N18" s="40">
        <f t="shared" si="1"/>
        <v>5090200</v>
      </c>
      <c r="O18" s="41">
        <f t="shared" si="2"/>
        <v>396.18617683686176</v>
      </c>
      <c r="P18" s="10"/>
    </row>
    <row r="19" spans="1:16">
      <c r="A19" s="12"/>
      <c r="B19" s="42">
        <v>533</v>
      </c>
      <c r="C19" s="19" t="s">
        <v>30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2538326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2538326</v>
      </c>
      <c r="O19" s="44">
        <f t="shared" si="2"/>
        <v>197.56584682440848</v>
      </c>
      <c r="P19" s="9"/>
    </row>
    <row r="20" spans="1:16">
      <c r="A20" s="12"/>
      <c r="B20" s="42">
        <v>534</v>
      </c>
      <c r="C20" s="19" t="s">
        <v>31</v>
      </c>
      <c r="D20" s="43">
        <v>0</v>
      </c>
      <c r="E20" s="43">
        <v>386098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386098</v>
      </c>
      <c r="O20" s="44">
        <f t="shared" si="2"/>
        <v>30.051214196762142</v>
      </c>
      <c r="P20" s="9"/>
    </row>
    <row r="21" spans="1:16">
      <c r="A21" s="12"/>
      <c r="B21" s="42">
        <v>535</v>
      </c>
      <c r="C21" s="19" t="s">
        <v>32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1646752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1646752</v>
      </c>
      <c r="O21" s="44">
        <f t="shared" si="2"/>
        <v>128.17185554171854</v>
      </c>
      <c r="P21" s="9"/>
    </row>
    <row r="22" spans="1:16">
      <c r="A22" s="12"/>
      <c r="B22" s="42">
        <v>536</v>
      </c>
      <c r="C22" s="19" t="s">
        <v>51</v>
      </c>
      <c r="D22" s="43">
        <v>0</v>
      </c>
      <c r="E22" s="43">
        <v>0</v>
      </c>
      <c r="F22" s="43">
        <v>0</v>
      </c>
      <c r="G22" s="43">
        <v>0</v>
      </c>
      <c r="H22" s="43">
        <v>0</v>
      </c>
      <c r="I22" s="43">
        <v>274547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274547</v>
      </c>
      <c r="O22" s="44">
        <f t="shared" si="2"/>
        <v>21.368851183063512</v>
      </c>
      <c r="P22" s="9"/>
    </row>
    <row r="23" spans="1:16">
      <c r="A23" s="12"/>
      <c r="B23" s="42">
        <v>537</v>
      </c>
      <c r="C23" s="19" t="s">
        <v>78</v>
      </c>
      <c r="D23" s="43">
        <v>0</v>
      </c>
      <c r="E23" s="43">
        <v>244477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244477</v>
      </c>
      <c r="O23" s="44">
        <f t="shared" si="2"/>
        <v>19.02840909090909</v>
      </c>
      <c r="P23" s="9"/>
    </row>
    <row r="24" spans="1:16" ht="15.75">
      <c r="A24" s="26" t="s">
        <v>35</v>
      </c>
      <c r="B24" s="27"/>
      <c r="C24" s="28"/>
      <c r="D24" s="29">
        <f t="shared" ref="D24:M24" si="5">SUM(D25:D25)</f>
        <v>430435</v>
      </c>
      <c r="E24" s="29">
        <f t="shared" si="5"/>
        <v>74650</v>
      </c>
      <c r="F24" s="29">
        <f t="shared" si="5"/>
        <v>0</v>
      </c>
      <c r="G24" s="29">
        <f t="shared" si="5"/>
        <v>0</v>
      </c>
      <c r="H24" s="29">
        <f t="shared" si="5"/>
        <v>0</v>
      </c>
      <c r="I24" s="29">
        <f t="shared" si="5"/>
        <v>0</v>
      </c>
      <c r="J24" s="29">
        <f t="shared" si="5"/>
        <v>0</v>
      </c>
      <c r="K24" s="29">
        <f t="shared" si="5"/>
        <v>0</v>
      </c>
      <c r="L24" s="29">
        <f t="shared" si="5"/>
        <v>120767</v>
      </c>
      <c r="M24" s="29">
        <f t="shared" si="5"/>
        <v>0</v>
      </c>
      <c r="N24" s="29">
        <f t="shared" si="1"/>
        <v>625852</v>
      </c>
      <c r="O24" s="41">
        <f t="shared" si="2"/>
        <v>48.712017434620172</v>
      </c>
      <c r="P24" s="10"/>
    </row>
    <row r="25" spans="1:16">
      <c r="A25" s="12"/>
      <c r="B25" s="42">
        <v>541</v>
      </c>
      <c r="C25" s="19" t="s">
        <v>36</v>
      </c>
      <c r="D25" s="43">
        <v>430435</v>
      </c>
      <c r="E25" s="43">
        <v>74650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120767</v>
      </c>
      <c r="M25" s="43">
        <v>0</v>
      </c>
      <c r="N25" s="43">
        <f t="shared" si="1"/>
        <v>625852</v>
      </c>
      <c r="O25" s="44">
        <f t="shared" si="2"/>
        <v>48.712017434620172</v>
      </c>
      <c r="P25" s="9"/>
    </row>
    <row r="26" spans="1:16" ht="15.75">
      <c r="A26" s="26" t="s">
        <v>37</v>
      </c>
      <c r="B26" s="27"/>
      <c r="C26" s="28"/>
      <c r="D26" s="29">
        <f t="shared" ref="D26:M26" si="6">SUM(D27:D30)</f>
        <v>3756701</v>
      </c>
      <c r="E26" s="29">
        <f t="shared" si="6"/>
        <v>975952</v>
      </c>
      <c r="F26" s="29">
        <f t="shared" si="6"/>
        <v>0</v>
      </c>
      <c r="G26" s="29">
        <f t="shared" si="6"/>
        <v>0</v>
      </c>
      <c r="H26" s="29">
        <f t="shared" si="6"/>
        <v>0</v>
      </c>
      <c r="I26" s="29">
        <f t="shared" si="6"/>
        <v>0</v>
      </c>
      <c r="J26" s="29">
        <f t="shared" si="6"/>
        <v>0</v>
      </c>
      <c r="K26" s="29">
        <f t="shared" si="6"/>
        <v>0</v>
      </c>
      <c r="L26" s="29">
        <f t="shared" si="6"/>
        <v>55244</v>
      </c>
      <c r="M26" s="29">
        <f t="shared" si="6"/>
        <v>0</v>
      </c>
      <c r="N26" s="29">
        <f t="shared" si="1"/>
        <v>4787897</v>
      </c>
      <c r="O26" s="41">
        <f t="shared" si="2"/>
        <v>372.65698941469492</v>
      </c>
      <c r="P26" s="9"/>
    </row>
    <row r="27" spans="1:16">
      <c r="A27" s="12"/>
      <c r="B27" s="42">
        <v>571</v>
      </c>
      <c r="C27" s="19" t="s">
        <v>38</v>
      </c>
      <c r="D27" s="43">
        <v>471380</v>
      </c>
      <c r="E27" s="43">
        <v>9015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1"/>
        <v>480395</v>
      </c>
      <c r="O27" s="44">
        <f t="shared" si="2"/>
        <v>37.390644458281443</v>
      </c>
      <c r="P27" s="9"/>
    </row>
    <row r="28" spans="1:16">
      <c r="A28" s="12"/>
      <c r="B28" s="42">
        <v>572</v>
      </c>
      <c r="C28" s="19" t="s">
        <v>39</v>
      </c>
      <c r="D28" s="43">
        <v>984785</v>
      </c>
      <c r="E28" s="43">
        <v>576117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f t="shared" si="1"/>
        <v>1560902</v>
      </c>
      <c r="O28" s="44">
        <f t="shared" si="2"/>
        <v>121.48988169364881</v>
      </c>
      <c r="P28" s="9"/>
    </row>
    <row r="29" spans="1:16">
      <c r="A29" s="12"/>
      <c r="B29" s="42">
        <v>573</v>
      </c>
      <c r="C29" s="19" t="s">
        <v>79</v>
      </c>
      <c r="D29" s="43">
        <v>0</v>
      </c>
      <c r="E29" s="43">
        <v>359675</v>
      </c>
      <c r="F29" s="43">
        <v>0</v>
      </c>
      <c r="G29" s="43">
        <v>0</v>
      </c>
      <c r="H29" s="43">
        <v>0</v>
      </c>
      <c r="I29" s="43">
        <v>0</v>
      </c>
      <c r="J29" s="43">
        <v>0</v>
      </c>
      <c r="K29" s="43">
        <v>0</v>
      </c>
      <c r="L29" s="43">
        <v>0</v>
      </c>
      <c r="M29" s="43">
        <v>0</v>
      </c>
      <c r="N29" s="43">
        <f t="shared" si="1"/>
        <v>359675</v>
      </c>
      <c r="O29" s="44">
        <f t="shared" si="2"/>
        <v>27.994629514321296</v>
      </c>
      <c r="P29" s="9"/>
    </row>
    <row r="30" spans="1:16">
      <c r="A30" s="12"/>
      <c r="B30" s="42">
        <v>579</v>
      </c>
      <c r="C30" s="19" t="s">
        <v>72</v>
      </c>
      <c r="D30" s="43">
        <v>2300536</v>
      </c>
      <c r="E30" s="43">
        <v>31145</v>
      </c>
      <c r="F30" s="43">
        <v>0</v>
      </c>
      <c r="G30" s="43">
        <v>0</v>
      </c>
      <c r="H30" s="43">
        <v>0</v>
      </c>
      <c r="I30" s="43">
        <v>0</v>
      </c>
      <c r="J30" s="43">
        <v>0</v>
      </c>
      <c r="K30" s="43">
        <v>0</v>
      </c>
      <c r="L30" s="43">
        <v>55244</v>
      </c>
      <c r="M30" s="43">
        <v>0</v>
      </c>
      <c r="N30" s="43">
        <f t="shared" si="1"/>
        <v>2386925</v>
      </c>
      <c r="O30" s="44">
        <f t="shared" si="2"/>
        <v>185.78183374844335</v>
      </c>
      <c r="P30" s="9"/>
    </row>
    <row r="31" spans="1:16" ht="15.75">
      <c r="A31" s="26" t="s">
        <v>41</v>
      </c>
      <c r="B31" s="27"/>
      <c r="C31" s="28"/>
      <c r="D31" s="29">
        <f t="shared" ref="D31:M31" si="7">SUM(D32:D32)</f>
        <v>136022</v>
      </c>
      <c r="E31" s="29">
        <f t="shared" si="7"/>
        <v>319128</v>
      </c>
      <c r="F31" s="29">
        <f t="shared" si="7"/>
        <v>0</v>
      </c>
      <c r="G31" s="29">
        <f t="shared" si="7"/>
        <v>0</v>
      </c>
      <c r="H31" s="29">
        <f t="shared" si="7"/>
        <v>0</v>
      </c>
      <c r="I31" s="29">
        <f t="shared" si="7"/>
        <v>861922</v>
      </c>
      <c r="J31" s="29">
        <f t="shared" si="7"/>
        <v>0</v>
      </c>
      <c r="K31" s="29">
        <f t="shared" si="7"/>
        <v>0</v>
      </c>
      <c r="L31" s="29">
        <f t="shared" si="7"/>
        <v>93156</v>
      </c>
      <c r="M31" s="29">
        <f t="shared" si="7"/>
        <v>0</v>
      </c>
      <c r="N31" s="29">
        <f t="shared" si="1"/>
        <v>1410228</v>
      </c>
      <c r="O31" s="41">
        <f t="shared" si="2"/>
        <v>109.76245330012453</v>
      </c>
      <c r="P31" s="9"/>
    </row>
    <row r="32" spans="1:16" ht="15.75" thickBot="1">
      <c r="A32" s="12"/>
      <c r="B32" s="42">
        <v>581</v>
      </c>
      <c r="C32" s="19" t="s">
        <v>40</v>
      </c>
      <c r="D32" s="43">
        <v>136022</v>
      </c>
      <c r="E32" s="43">
        <v>319128</v>
      </c>
      <c r="F32" s="43">
        <v>0</v>
      </c>
      <c r="G32" s="43">
        <v>0</v>
      </c>
      <c r="H32" s="43">
        <v>0</v>
      </c>
      <c r="I32" s="43">
        <v>861922</v>
      </c>
      <c r="J32" s="43">
        <v>0</v>
      </c>
      <c r="K32" s="43">
        <v>0</v>
      </c>
      <c r="L32" s="43">
        <v>93156</v>
      </c>
      <c r="M32" s="43">
        <v>0</v>
      </c>
      <c r="N32" s="43">
        <f t="shared" si="1"/>
        <v>1410228</v>
      </c>
      <c r="O32" s="44">
        <f t="shared" si="2"/>
        <v>109.76245330012453</v>
      </c>
      <c r="P32" s="9"/>
    </row>
    <row r="33" spans="1:119" ht="16.5" thickBot="1">
      <c r="A33" s="13" t="s">
        <v>10</v>
      </c>
      <c r="B33" s="21"/>
      <c r="C33" s="20"/>
      <c r="D33" s="14">
        <f>SUM(D5,D12,D18,D24,D26,D31)</f>
        <v>13144323</v>
      </c>
      <c r="E33" s="14">
        <f t="shared" ref="E33:M33" si="8">SUM(E5,E12,E18,E24,E26,E31)</f>
        <v>3082163</v>
      </c>
      <c r="F33" s="14">
        <f t="shared" si="8"/>
        <v>0</v>
      </c>
      <c r="G33" s="14">
        <f t="shared" si="8"/>
        <v>0</v>
      </c>
      <c r="H33" s="14">
        <f t="shared" si="8"/>
        <v>0</v>
      </c>
      <c r="I33" s="14">
        <f t="shared" si="8"/>
        <v>5321547</v>
      </c>
      <c r="J33" s="14">
        <f t="shared" si="8"/>
        <v>0</v>
      </c>
      <c r="K33" s="14">
        <f t="shared" si="8"/>
        <v>1955998</v>
      </c>
      <c r="L33" s="14">
        <f t="shared" si="8"/>
        <v>408902</v>
      </c>
      <c r="M33" s="14">
        <f t="shared" si="8"/>
        <v>0</v>
      </c>
      <c r="N33" s="14">
        <f t="shared" si="1"/>
        <v>23912933</v>
      </c>
      <c r="O33" s="35">
        <f t="shared" si="2"/>
        <v>1861.2183219178082</v>
      </c>
      <c r="P33" s="6"/>
      <c r="Q33" s="2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</row>
    <row r="34" spans="1:119">
      <c r="A34" s="15"/>
      <c r="B34" s="17"/>
      <c r="C34" s="17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8"/>
    </row>
    <row r="35" spans="1:119">
      <c r="A35" s="36"/>
      <c r="B35" s="37"/>
      <c r="C35" s="37"/>
      <c r="D35" s="38"/>
      <c r="E35" s="38"/>
      <c r="F35" s="38"/>
      <c r="G35" s="38"/>
      <c r="H35" s="38"/>
      <c r="I35" s="38"/>
      <c r="J35" s="38"/>
      <c r="K35" s="38"/>
      <c r="L35" s="163" t="s">
        <v>80</v>
      </c>
      <c r="M35" s="163"/>
      <c r="N35" s="163"/>
      <c r="O35" s="39">
        <v>12848</v>
      </c>
    </row>
    <row r="36" spans="1:119">
      <c r="A36" s="164"/>
      <c r="B36" s="141"/>
      <c r="C36" s="141"/>
      <c r="D36" s="141"/>
      <c r="E36" s="141"/>
      <c r="F36" s="141"/>
      <c r="G36" s="141"/>
      <c r="H36" s="141"/>
      <c r="I36" s="141"/>
      <c r="J36" s="141"/>
      <c r="K36" s="141"/>
      <c r="L36" s="141"/>
      <c r="M36" s="141"/>
      <c r="N36" s="141"/>
      <c r="O36" s="142"/>
    </row>
    <row r="37" spans="1:119" ht="15.75" customHeight="1" thickBot="1">
      <c r="A37" s="165" t="s">
        <v>49</v>
      </c>
      <c r="B37" s="144"/>
      <c r="C37" s="144"/>
      <c r="D37" s="144"/>
      <c r="E37" s="144"/>
      <c r="F37" s="144"/>
      <c r="G37" s="144"/>
      <c r="H37" s="144"/>
      <c r="I37" s="144"/>
      <c r="J37" s="144"/>
      <c r="K37" s="144"/>
      <c r="L37" s="144"/>
      <c r="M37" s="144"/>
      <c r="N37" s="144"/>
      <c r="O37" s="145"/>
    </row>
  </sheetData>
  <mergeCells count="10">
    <mergeCell ref="L35:N35"/>
    <mergeCell ref="A36:O36"/>
    <mergeCell ref="A37:O3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D38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66" t="s">
        <v>43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8"/>
      <c r="Q1" s="7"/>
      <c r="R1"/>
    </row>
    <row r="2" spans="1:134" ht="24" thickBot="1">
      <c r="A2" s="169" t="s">
        <v>102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1"/>
      <c r="Q2" s="7"/>
      <c r="R2"/>
    </row>
    <row r="3" spans="1:134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4"/>
      <c r="M3" s="175"/>
      <c r="N3" s="33"/>
      <c r="O3" s="34"/>
      <c r="P3" s="176" t="s">
        <v>97</v>
      </c>
      <c r="Q3" s="11"/>
      <c r="R3"/>
    </row>
    <row r="4" spans="1:134" ht="32.25" customHeight="1" thickBot="1">
      <c r="A4" s="155"/>
      <c r="B4" s="156"/>
      <c r="C4" s="157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98</v>
      </c>
      <c r="N4" s="32" t="s">
        <v>5</v>
      </c>
      <c r="O4" s="32" t="s">
        <v>99</v>
      </c>
      <c r="P4" s="162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 t="shared" ref="D5:N5" si="0">SUM(D6:D12)</f>
        <v>7469070</v>
      </c>
      <c r="E5" s="24">
        <f t="shared" si="0"/>
        <v>2519</v>
      </c>
      <c r="F5" s="24">
        <f t="shared" si="0"/>
        <v>0</v>
      </c>
      <c r="G5" s="24">
        <f t="shared" si="0"/>
        <v>84318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3086908</v>
      </c>
      <c r="L5" s="24">
        <f t="shared" si="0"/>
        <v>0</v>
      </c>
      <c r="M5" s="24">
        <f t="shared" si="0"/>
        <v>0</v>
      </c>
      <c r="N5" s="24">
        <f t="shared" si="0"/>
        <v>0</v>
      </c>
      <c r="O5" s="25">
        <f>SUM(D5:N5)</f>
        <v>10642815</v>
      </c>
      <c r="P5" s="30">
        <f t="shared" ref="P5:P34" si="1">(O5/P$36)</f>
        <v>919.94251880024206</v>
      </c>
      <c r="Q5" s="6"/>
    </row>
    <row r="6" spans="1:134">
      <c r="A6" s="12"/>
      <c r="B6" s="42">
        <v>511</v>
      </c>
      <c r="C6" s="19" t="s">
        <v>19</v>
      </c>
      <c r="D6" s="43">
        <v>168938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>SUM(D6:N6)</f>
        <v>168938</v>
      </c>
      <c r="P6" s="44">
        <f t="shared" si="1"/>
        <v>14.602644999567811</v>
      </c>
      <c r="Q6" s="9"/>
    </row>
    <row r="7" spans="1:134">
      <c r="A7" s="12"/>
      <c r="B7" s="42">
        <v>512</v>
      </c>
      <c r="C7" s="19" t="s">
        <v>20</v>
      </c>
      <c r="D7" s="43">
        <v>1483791</v>
      </c>
      <c r="E7" s="43">
        <v>0</v>
      </c>
      <c r="F7" s="43">
        <v>0</v>
      </c>
      <c r="G7" s="43">
        <v>18298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ref="O7:O12" si="2">SUM(D7:N7)</f>
        <v>1502089</v>
      </c>
      <c r="P7" s="44">
        <f t="shared" si="1"/>
        <v>129.8374103206846</v>
      </c>
      <c r="Q7" s="9"/>
    </row>
    <row r="8" spans="1:134">
      <c r="A8" s="12"/>
      <c r="B8" s="42">
        <v>513</v>
      </c>
      <c r="C8" s="19" t="s">
        <v>21</v>
      </c>
      <c r="D8" s="43">
        <v>1306475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f t="shared" si="2"/>
        <v>1306475</v>
      </c>
      <c r="P8" s="44">
        <f t="shared" si="1"/>
        <v>112.92894805082548</v>
      </c>
      <c r="Q8" s="9"/>
    </row>
    <row r="9" spans="1:134">
      <c r="A9" s="12"/>
      <c r="B9" s="42">
        <v>514</v>
      </c>
      <c r="C9" s="19" t="s">
        <v>45</v>
      </c>
      <c r="D9" s="43">
        <v>351457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 t="shared" si="2"/>
        <v>351457</v>
      </c>
      <c r="P9" s="44">
        <f t="shared" si="1"/>
        <v>30.379203042613881</v>
      </c>
      <c r="Q9" s="9"/>
    </row>
    <row r="10" spans="1:134">
      <c r="A10" s="12"/>
      <c r="B10" s="42">
        <v>517</v>
      </c>
      <c r="C10" s="19" t="s">
        <v>46</v>
      </c>
      <c r="D10" s="43">
        <v>1003795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v>0</v>
      </c>
      <c r="O10" s="43">
        <f t="shared" si="2"/>
        <v>1003795</v>
      </c>
      <c r="P10" s="44">
        <f t="shared" si="1"/>
        <v>86.7659261820382</v>
      </c>
      <c r="Q10" s="9"/>
    </row>
    <row r="11" spans="1:134">
      <c r="A11" s="12"/>
      <c r="B11" s="42">
        <v>518</v>
      </c>
      <c r="C11" s="19" t="s">
        <v>22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3086908</v>
      </c>
      <c r="L11" s="43">
        <v>0</v>
      </c>
      <c r="M11" s="43">
        <v>0</v>
      </c>
      <c r="N11" s="43">
        <v>0</v>
      </c>
      <c r="O11" s="43">
        <f t="shared" si="2"/>
        <v>3086908</v>
      </c>
      <c r="P11" s="44">
        <f t="shared" si="1"/>
        <v>266.82582764283865</v>
      </c>
      <c r="Q11" s="9"/>
    </row>
    <row r="12" spans="1:134">
      <c r="A12" s="12"/>
      <c r="B12" s="42">
        <v>519</v>
      </c>
      <c r="C12" s="19" t="s">
        <v>23</v>
      </c>
      <c r="D12" s="43">
        <v>3154614</v>
      </c>
      <c r="E12" s="43">
        <v>2519</v>
      </c>
      <c r="F12" s="43">
        <v>0</v>
      </c>
      <c r="G12" s="43">
        <v>66020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v>0</v>
      </c>
      <c r="O12" s="43">
        <f t="shared" si="2"/>
        <v>3223153</v>
      </c>
      <c r="P12" s="44">
        <f t="shared" si="1"/>
        <v>278.60255856167345</v>
      </c>
      <c r="Q12" s="9"/>
    </row>
    <row r="13" spans="1:134" ht="15.75">
      <c r="A13" s="26" t="s">
        <v>24</v>
      </c>
      <c r="B13" s="27"/>
      <c r="C13" s="28"/>
      <c r="D13" s="29">
        <f t="shared" ref="D13:N13" si="3">SUM(D14:D17)</f>
        <v>8134551</v>
      </c>
      <c r="E13" s="29">
        <f t="shared" si="3"/>
        <v>3134434</v>
      </c>
      <c r="F13" s="29">
        <f t="shared" si="3"/>
        <v>0</v>
      </c>
      <c r="G13" s="29">
        <f t="shared" si="3"/>
        <v>47051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29">
        <f t="shared" si="3"/>
        <v>0</v>
      </c>
      <c r="O13" s="40">
        <f>SUM(D13:N13)</f>
        <v>11316036</v>
      </c>
      <c r="P13" s="41">
        <f t="shared" si="1"/>
        <v>978.13432448785545</v>
      </c>
      <c r="Q13" s="10"/>
    </row>
    <row r="14" spans="1:134">
      <c r="A14" s="12"/>
      <c r="B14" s="42">
        <v>521</v>
      </c>
      <c r="C14" s="19" t="s">
        <v>25</v>
      </c>
      <c r="D14" s="43">
        <v>6715321</v>
      </c>
      <c r="E14" s="43">
        <v>69549</v>
      </c>
      <c r="F14" s="43">
        <v>0</v>
      </c>
      <c r="G14" s="43">
        <v>47051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v>0</v>
      </c>
      <c r="O14" s="43">
        <f>SUM(D14:N14)</f>
        <v>6831921</v>
      </c>
      <c r="P14" s="44">
        <f t="shared" si="1"/>
        <v>590.53686576195003</v>
      </c>
      <c r="Q14" s="9"/>
    </row>
    <row r="15" spans="1:134">
      <c r="A15" s="12"/>
      <c r="B15" s="42">
        <v>522</v>
      </c>
      <c r="C15" s="19" t="s">
        <v>26</v>
      </c>
      <c r="D15" s="43">
        <v>0</v>
      </c>
      <c r="E15" s="43">
        <v>2787841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43">
        <f t="shared" ref="O15:O17" si="4">SUM(D15:N15)</f>
        <v>2787841</v>
      </c>
      <c r="P15" s="44">
        <f t="shared" si="1"/>
        <v>240.97510588642061</v>
      </c>
      <c r="Q15" s="9"/>
    </row>
    <row r="16" spans="1:134">
      <c r="A16" s="12"/>
      <c r="B16" s="42">
        <v>525</v>
      </c>
      <c r="C16" s="19" t="s">
        <v>28</v>
      </c>
      <c r="D16" s="43">
        <v>268</v>
      </c>
      <c r="E16" s="43">
        <v>277044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v>0</v>
      </c>
      <c r="O16" s="43">
        <f t="shared" si="4"/>
        <v>277312</v>
      </c>
      <c r="P16" s="44">
        <f t="shared" si="1"/>
        <v>23.970265364335724</v>
      </c>
      <c r="Q16" s="9"/>
    </row>
    <row r="17" spans="1:17">
      <c r="A17" s="12"/>
      <c r="B17" s="42">
        <v>526</v>
      </c>
      <c r="C17" s="19" t="s">
        <v>47</v>
      </c>
      <c r="D17" s="43">
        <v>1418962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v>0</v>
      </c>
      <c r="O17" s="43">
        <f t="shared" si="4"/>
        <v>1418962</v>
      </c>
      <c r="P17" s="44">
        <f t="shared" si="1"/>
        <v>122.6520874751491</v>
      </c>
      <c r="Q17" s="9"/>
    </row>
    <row r="18" spans="1:17" ht="15.75">
      <c r="A18" s="26" t="s">
        <v>29</v>
      </c>
      <c r="B18" s="27"/>
      <c r="C18" s="28"/>
      <c r="D18" s="29">
        <f t="shared" ref="D18:N18" si="5">SUM(D19:D22)</f>
        <v>0</v>
      </c>
      <c r="E18" s="29">
        <f t="shared" si="5"/>
        <v>97493</v>
      </c>
      <c r="F18" s="29">
        <f t="shared" si="5"/>
        <v>0</v>
      </c>
      <c r="G18" s="29">
        <f t="shared" si="5"/>
        <v>0</v>
      </c>
      <c r="H18" s="29">
        <f t="shared" si="5"/>
        <v>0</v>
      </c>
      <c r="I18" s="29">
        <f t="shared" si="5"/>
        <v>11833184</v>
      </c>
      <c r="J18" s="29">
        <f t="shared" si="5"/>
        <v>0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29">
        <f t="shared" si="5"/>
        <v>0</v>
      </c>
      <c r="O18" s="40">
        <f>SUM(D18:N18)</f>
        <v>11930677</v>
      </c>
      <c r="P18" s="41">
        <f t="shared" si="1"/>
        <v>1031.2625983231048</v>
      </c>
      <c r="Q18" s="10"/>
    </row>
    <row r="19" spans="1:17">
      <c r="A19" s="12"/>
      <c r="B19" s="42">
        <v>533</v>
      </c>
      <c r="C19" s="19" t="s">
        <v>30</v>
      </c>
      <c r="D19" s="43">
        <v>0</v>
      </c>
      <c r="E19" s="43">
        <v>53193</v>
      </c>
      <c r="F19" s="43">
        <v>0</v>
      </c>
      <c r="G19" s="43">
        <v>0</v>
      </c>
      <c r="H19" s="43">
        <v>0</v>
      </c>
      <c r="I19" s="43">
        <v>3392078</v>
      </c>
      <c r="J19" s="43">
        <v>0</v>
      </c>
      <c r="K19" s="43">
        <v>0</v>
      </c>
      <c r="L19" s="43">
        <v>0</v>
      </c>
      <c r="M19" s="43">
        <v>0</v>
      </c>
      <c r="N19" s="43">
        <v>0</v>
      </c>
      <c r="O19" s="43">
        <f t="shared" ref="O19:O30" si="6">SUM(D19:N19)</f>
        <v>3445271</v>
      </c>
      <c r="P19" s="44">
        <f t="shared" si="1"/>
        <v>297.80197078399169</v>
      </c>
      <c r="Q19" s="9"/>
    </row>
    <row r="20" spans="1:17">
      <c r="A20" s="12"/>
      <c r="B20" s="42">
        <v>534</v>
      </c>
      <c r="C20" s="19" t="s">
        <v>31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3655844</v>
      </c>
      <c r="J20" s="43">
        <v>0</v>
      </c>
      <c r="K20" s="43">
        <v>0</v>
      </c>
      <c r="L20" s="43">
        <v>0</v>
      </c>
      <c r="M20" s="43">
        <v>0</v>
      </c>
      <c r="N20" s="43">
        <v>0</v>
      </c>
      <c r="O20" s="43">
        <f t="shared" si="6"/>
        <v>3655844</v>
      </c>
      <c r="P20" s="44">
        <f t="shared" si="1"/>
        <v>316.00345751577493</v>
      </c>
      <c r="Q20" s="9"/>
    </row>
    <row r="21" spans="1:17">
      <c r="A21" s="12"/>
      <c r="B21" s="42">
        <v>535</v>
      </c>
      <c r="C21" s="19" t="s">
        <v>32</v>
      </c>
      <c r="D21" s="43">
        <v>0</v>
      </c>
      <c r="E21" s="43">
        <v>44300</v>
      </c>
      <c r="F21" s="43">
        <v>0</v>
      </c>
      <c r="G21" s="43">
        <v>0</v>
      </c>
      <c r="H21" s="43">
        <v>0</v>
      </c>
      <c r="I21" s="43">
        <v>4314132</v>
      </c>
      <c r="J21" s="43">
        <v>0</v>
      </c>
      <c r="K21" s="43">
        <v>0</v>
      </c>
      <c r="L21" s="43">
        <v>0</v>
      </c>
      <c r="M21" s="43">
        <v>0</v>
      </c>
      <c r="N21" s="43">
        <v>0</v>
      </c>
      <c r="O21" s="43">
        <f t="shared" si="6"/>
        <v>4358432</v>
      </c>
      <c r="P21" s="44">
        <f t="shared" si="1"/>
        <v>376.73368484743713</v>
      </c>
      <c r="Q21" s="9"/>
    </row>
    <row r="22" spans="1:17">
      <c r="A22" s="12"/>
      <c r="B22" s="42">
        <v>538</v>
      </c>
      <c r="C22" s="19" t="s">
        <v>33</v>
      </c>
      <c r="D22" s="43">
        <v>0</v>
      </c>
      <c r="E22" s="43">
        <v>0</v>
      </c>
      <c r="F22" s="43">
        <v>0</v>
      </c>
      <c r="G22" s="43">
        <v>0</v>
      </c>
      <c r="H22" s="43">
        <v>0</v>
      </c>
      <c r="I22" s="43">
        <v>471130</v>
      </c>
      <c r="J22" s="43">
        <v>0</v>
      </c>
      <c r="K22" s="43">
        <v>0</v>
      </c>
      <c r="L22" s="43">
        <v>0</v>
      </c>
      <c r="M22" s="43">
        <v>0</v>
      </c>
      <c r="N22" s="43">
        <v>0</v>
      </c>
      <c r="O22" s="43">
        <f t="shared" si="6"/>
        <v>471130</v>
      </c>
      <c r="P22" s="44">
        <f t="shared" si="1"/>
        <v>40.723485175901118</v>
      </c>
      <c r="Q22" s="9"/>
    </row>
    <row r="23" spans="1:17" ht="15.75">
      <c r="A23" s="26" t="s">
        <v>35</v>
      </c>
      <c r="B23" s="27"/>
      <c r="C23" s="28"/>
      <c r="D23" s="29">
        <f t="shared" ref="D23:N23" si="7">SUM(D24:D25)</f>
        <v>182297</v>
      </c>
      <c r="E23" s="29">
        <f t="shared" si="7"/>
        <v>1046437</v>
      </c>
      <c r="F23" s="29">
        <f t="shared" si="7"/>
        <v>0</v>
      </c>
      <c r="G23" s="29">
        <f t="shared" si="7"/>
        <v>105582</v>
      </c>
      <c r="H23" s="29">
        <f t="shared" si="7"/>
        <v>0</v>
      </c>
      <c r="I23" s="29">
        <f t="shared" si="7"/>
        <v>715888</v>
      </c>
      <c r="J23" s="29">
        <f t="shared" si="7"/>
        <v>0</v>
      </c>
      <c r="K23" s="29">
        <f t="shared" si="7"/>
        <v>0</v>
      </c>
      <c r="L23" s="29">
        <f t="shared" si="7"/>
        <v>0</v>
      </c>
      <c r="M23" s="29">
        <f t="shared" si="7"/>
        <v>0</v>
      </c>
      <c r="N23" s="29">
        <f t="shared" si="7"/>
        <v>0</v>
      </c>
      <c r="O23" s="29">
        <f t="shared" si="6"/>
        <v>2050204</v>
      </c>
      <c r="P23" s="41">
        <f t="shared" si="1"/>
        <v>177.21531679488288</v>
      </c>
      <c r="Q23" s="10"/>
    </row>
    <row r="24" spans="1:17">
      <c r="A24" s="12"/>
      <c r="B24" s="42">
        <v>541</v>
      </c>
      <c r="C24" s="19" t="s">
        <v>36</v>
      </c>
      <c r="D24" s="43">
        <v>182297</v>
      </c>
      <c r="E24" s="43">
        <v>1046437</v>
      </c>
      <c r="F24" s="43">
        <v>0</v>
      </c>
      <c r="G24" s="43">
        <v>105582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v>0</v>
      </c>
      <c r="O24" s="43">
        <f t="shared" si="6"/>
        <v>1334316</v>
      </c>
      <c r="P24" s="44">
        <f t="shared" si="1"/>
        <v>115.3354654680612</v>
      </c>
      <c r="Q24" s="9"/>
    </row>
    <row r="25" spans="1:17">
      <c r="A25" s="12"/>
      <c r="B25" s="42">
        <v>545</v>
      </c>
      <c r="C25" s="19" t="s">
        <v>52</v>
      </c>
      <c r="D25" s="43">
        <v>0</v>
      </c>
      <c r="E25" s="43">
        <v>0</v>
      </c>
      <c r="F25" s="43">
        <v>0</v>
      </c>
      <c r="G25" s="43">
        <v>0</v>
      </c>
      <c r="H25" s="43">
        <v>0</v>
      </c>
      <c r="I25" s="43">
        <v>715888</v>
      </c>
      <c r="J25" s="43">
        <v>0</v>
      </c>
      <c r="K25" s="43">
        <v>0</v>
      </c>
      <c r="L25" s="43">
        <v>0</v>
      </c>
      <c r="M25" s="43">
        <v>0</v>
      </c>
      <c r="N25" s="43">
        <v>0</v>
      </c>
      <c r="O25" s="43">
        <f t="shared" si="6"/>
        <v>715888</v>
      </c>
      <c r="P25" s="44">
        <f t="shared" si="1"/>
        <v>61.879851326821679</v>
      </c>
      <c r="Q25" s="9"/>
    </row>
    <row r="26" spans="1:17" ht="15.75">
      <c r="A26" s="26" t="s">
        <v>86</v>
      </c>
      <c r="B26" s="27"/>
      <c r="C26" s="28"/>
      <c r="D26" s="29">
        <f t="shared" ref="D26:N26" si="8">SUM(D27:D27)</f>
        <v>0</v>
      </c>
      <c r="E26" s="29">
        <f t="shared" si="8"/>
        <v>154736</v>
      </c>
      <c r="F26" s="29">
        <f t="shared" si="8"/>
        <v>0</v>
      </c>
      <c r="G26" s="29">
        <f t="shared" si="8"/>
        <v>0</v>
      </c>
      <c r="H26" s="29">
        <f t="shared" si="8"/>
        <v>0</v>
      </c>
      <c r="I26" s="29">
        <f t="shared" si="8"/>
        <v>0</v>
      </c>
      <c r="J26" s="29">
        <f t="shared" si="8"/>
        <v>0</v>
      </c>
      <c r="K26" s="29">
        <f t="shared" si="8"/>
        <v>0</v>
      </c>
      <c r="L26" s="29">
        <f t="shared" si="8"/>
        <v>0</v>
      </c>
      <c r="M26" s="29">
        <f t="shared" si="8"/>
        <v>0</v>
      </c>
      <c r="N26" s="29">
        <f t="shared" si="8"/>
        <v>0</v>
      </c>
      <c r="O26" s="29">
        <f t="shared" si="6"/>
        <v>154736</v>
      </c>
      <c r="P26" s="41">
        <f t="shared" si="1"/>
        <v>13.375054023683983</v>
      </c>
      <c r="Q26" s="10"/>
    </row>
    <row r="27" spans="1:17">
      <c r="A27" s="90"/>
      <c r="B27" s="91">
        <v>552</v>
      </c>
      <c r="C27" s="92" t="s">
        <v>87</v>
      </c>
      <c r="D27" s="43">
        <v>0</v>
      </c>
      <c r="E27" s="43">
        <v>154736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v>0</v>
      </c>
      <c r="O27" s="43">
        <f t="shared" si="6"/>
        <v>154736</v>
      </c>
      <c r="P27" s="44">
        <f t="shared" si="1"/>
        <v>13.375054023683983</v>
      </c>
      <c r="Q27" s="9"/>
    </row>
    <row r="28" spans="1:17" ht="15.75">
      <c r="A28" s="26" t="s">
        <v>37</v>
      </c>
      <c r="B28" s="27"/>
      <c r="C28" s="28"/>
      <c r="D28" s="29">
        <f t="shared" ref="D28:N28" si="9">SUM(D29:D30)</f>
        <v>3246374</v>
      </c>
      <c r="E28" s="29">
        <f t="shared" si="9"/>
        <v>25231</v>
      </c>
      <c r="F28" s="29">
        <f t="shared" si="9"/>
        <v>0</v>
      </c>
      <c r="G28" s="29">
        <f t="shared" si="9"/>
        <v>94526</v>
      </c>
      <c r="H28" s="29">
        <f t="shared" si="9"/>
        <v>0</v>
      </c>
      <c r="I28" s="29">
        <f t="shared" si="9"/>
        <v>0</v>
      </c>
      <c r="J28" s="29">
        <f t="shared" si="9"/>
        <v>0</v>
      </c>
      <c r="K28" s="29">
        <f t="shared" si="9"/>
        <v>0</v>
      </c>
      <c r="L28" s="29">
        <f t="shared" si="9"/>
        <v>0</v>
      </c>
      <c r="M28" s="29">
        <f t="shared" si="9"/>
        <v>0</v>
      </c>
      <c r="N28" s="29">
        <f t="shared" si="9"/>
        <v>0</v>
      </c>
      <c r="O28" s="29">
        <f>SUM(D28:N28)</f>
        <v>3366131</v>
      </c>
      <c r="P28" s="41">
        <f t="shared" si="1"/>
        <v>290.96127582332093</v>
      </c>
      <c r="Q28" s="9"/>
    </row>
    <row r="29" spans="1:17">
      <c r="A29" s="12"/>
      <c r="B29" s="42">
        <v>571</v>
      </c>
      <c r="C29" s="19" t="s">
        <v>38</v>
      </c>
      <c r="D29" s="43">
        <v>678815</v>
      </c>
      <c r="E29" s="43">
        <v>9816</v>
      </c>
      <c r="F29" s="43">
        <v>0</v>
      </c>
      <c r="G29" s="43">
        <v>32100</v>
      </c>
      <c r="H29" s="43">
        <v>0</v>
      </c>
      <c r="I29" s="43">
        <v>0</v>
      </c>
      <c r="J29" s="43">
        <v>0</v>
      </c>
      <c r="K29" s="43">
        <v>0</v>
      </c>
      <c r="L29" s="43">
        <v>0</v>
      </c>
      <c r="M29" s="43">
        <v>0</v>
      </c>
      <c r="N29" s="43">
        <v>0</v>
      </c>
      <c r="O29" s="43">
        <f t="shared" si="6"/>
        <v>720731</v>
      </c>
      <c r="P29" s="44">
        <f t="shared" si="1"/>
        <v>62.298470049269596</v>
      </c>
      <c r="Q29" s="9"/>
    </row>
    <row r="30" spans="1:17">
      <c r="A30" s="12"/>
      <c r="B30" s="42">
        <v>572</v>
      </c>
      <c r="C30" s="19" t="s">
        <v>39</v>
      </c>
      <c r="D30" s="43">
        <v>2567559</v>
      </c>
      <c r="E30" s="43">
        <v>15415</v>
      </c>
      <c r="F30" s="43">
        <v>0</v>
      </c>
      <c r="G30" s="43">
        <v>62426</v>
      </c>
      <c r="H30" s="43">
        <v>0</v>
      </c>
      <c r="I30" s="43">
        <v>0</v>
      </c>
      <c r="J30" s="43">
        <v>0</v>
      </c>
      <c r="K30" s="43">
        <v>0</v>
      </c>
      <c r="L30" s="43">
        <v>0</v>
      </c>
      <c r="M30" s="43">
        <v>0</v>
      </c>
      <c r="N30" s="43">
        <v>0</v>
      </c>
      <c r="O30" s="43">
        <f t="shared" si="6"/>
        <v>2645400</v>
      </c>
      <c r="P30" s="44">
        <f t="shared" si="1"/>
        <v>228.66280577405135</v>
      </c>
      <c r="Q30" s="9"/>
    </row>
    <row r="31" spans="1:17" ht="15.75">
      <c r="A31" s="26" t="s">
        <v>41</v>
      </c>
      <c r="B31" s="27"/>
      <c r="C31" s="28"/>
      <c r="D31" s="29">
        <f t="shared" ref="D31:N31" si="10">SUM(D32:D33)</f>
        <v>414702</v>
      </c>
      <c r="E31" s="29">
        <f t="shared" si="10"/>
        <v>3968</v>
      </c>
      <c r="F31" s="29">
        <f t="shared" si="10"/>
        <v>0</v>
      </c>
      <c r="G31" s="29">
        <f t="shared" si="10"/>
        <v>0</v>
      </c>
      <c r="H31" s="29">
        <f t="shared" si="10"/>
        <v>0</v>
      </c>
      <c r="I31" s="29">
        <f t="shared" si="10"/>
        <v>985662</v>
      </c>
      <c r="J31" s="29">
        <f t="shared" si="10"/>
        <v>0</v>
      </c>
      <c r="K31" s="29">
        <f t="shared" si="10"/>
        <v>0</v>
      </c>
      <c r="L31" s="29">
        <f t="shared" si="10"/>
        <v>0</v>
      </c>
      <c r="M31" s="29">
        <f t="shared" si="10"/>
        <v>0</v>
      </c>
      <c r="N31" s="29">
        <f t="shared" si="10"/>
        <v>0</v>
      </c>
      <c r="O31" s="29">
        <f>SUM(D31:N31)</f>
        <v>1404332</v>
      </c>
      <c r="P31" s="41">
        <f t="shared" si="1"/>
        <v>121.38750108047368</v>
      </c>
      <c r="Q31" s="9"/>
    </row>
    <row r="32" spans="1:17">
      <c r="A32" s="12"/>
      <c r="B32" s="42">
        <v>581</v>
      </c>
      <c r="C32" s="19" t="s">
        <v>100</v>
      </c>
      <c r="D32" s="43">
        <v>414702</v>
      </c>
      <c r="E32" s="43">
        <v>3968</v>
      </c>
      <c r="F32" s="43">
        <v>0</v>
      </c>
      <c r="G32" s="43">
        <v>0</v>
      </c>
      <c r="H32" s="43">
        <v>0</v>
      </c>
      <c r="I32" s="43">
        <v>958445</v>
      </c>
      <c r="J32" s="43">
        <v>0</v>
      </c>
      <c r="K32" s="43">
        <v>0</v>
      </c>
      <c r="L32" s="43">
        <v>0</v>
      </c>
      <c r="M32" s="43">
        <v>0</v>
      </c>
      <c r="N32" s="43">
        <v>0</v>
      </c>
      <c r="O32" s="43">
        <f>SUM(D32:N32)</f>
        <v>1377115</v>
      </c>
      <c r="P32" s="44">
        <f t="shared" si="1"/>
        <v>119.03492090932664</v>
      </c>
      <c r="Q32" s="9"/>
    </row>
    <row r="33" spans="1:120" ht="15.75" thickBot="1">
      <c r="A33" s="12"/>
      <c r="B33" s="42">
        <v>591</v>
      </c>
      <c r="C33" s="19" t="s">
        <v>61</v>
      </c>
      <c r="D33" s="43">
        <v>0</v>
      </c>
      <c r="E33" s="43">
        <v>0</v>
      </c>
      <c r="F33" s="43">
        <v>0</v>
      </c>
      <c r="G33" s="43">
        <v>0</v>
      </c>
      <c r="H33" s="43">
        <v>0</v>
      </c>
      <c r="I33" s="43">
        <v>27217</v>
      </c>
      <c r="J33" s="43">
        <v>0</v>
      </c>
      <c r="K33" s="43">
        <v>0</v>
      </c>
      <c r="L33" s="43">
        <v>0</v>
      </c>
      <c r="M33" s="43">
        <v>0</v>
      </c>
      <c r="N33" s="43">
        <v>0</v>
      </c>
      <c r="O33" s="43">
        <f t="shared" ref="O33" si="11">SUM(D33:N33)</f>
        <v>27217</v>
      </c>
      <c r="P33" s="44">
        <f t="shared" si="1"/>
        <v>2.3525801711470309</v>
      </c>
      <c r="Q33" s="9"/>
    </row>
    <row r="34" spans="1:120" ht="16.5" thickBot="1">
      <c r="A34" s="13" t="s">
        <v>10</v>
      </c>
      <c r="B34" s="21"/>
      <c r="C34" s="20"/>
      <c r="D34" s="14">
        <f>SUM(D5,D13,D18,D23,D26,D28,D31)</f>
        <v>19446994</v>
      </c>
      <c r="E34" s="14">
        <f t="shared" ref="E34:N34" si="12">SUM(E5,E13,E18,E23,E26,E28,E31)</f>
        <v>4464818</v>
      </c>
      <c r="F34" s="14">
        <f t="shared" si="12"/>
        <v>0</v>
      </c>
      <c r="G34" s="14">
        <f t="shared" si="12"/>
        <v>331477</v>
      </c>
      <c r="H34" s="14">
        <f t="shared" si="12"/>
        <v>0</v>
      </c>
      <c r="I34" s="14">
        <f t="shared" si="12"/>
        <v>13534734</v>
      </c>
      <c r="J34" s="14">
        <f t="shared" si="12"/>
        <v>0</v>
      </c>
      <c r="K34" s="14">
        <f t="shared" si="12"/>
        <v>3086908</v>
      </c>
      <c r="L34" s="14">
        <f t="shared" si="12"/>
        <v>0</v>
      </c>
      <c r="M34" s="14">
        <f t="shared" si="12"/>
        <v>0</v>
      </c>
      <c r="N34" s="14">
        <f t="shared" si="12"/>
        <v>0</v>
      </c>
      <c r="O34" s="14">
        <f>SUM(D34:N34)</f>
        <v>40864931</v>
      </c>
      <c r="P34" s="35">
        <f t="shared" si="1"/>
        <v>3532.278589333564</v>
      </c>
      <c r="Q34" s="6"/>
      <c r="R34" s="2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  <c r="DP34" s="5"/>
    </row>
    <row r="35" spans="1:120">
      <c r="A35" s="15"/>
      <c r="B35" s="17"/>
      <c r="C35" s="17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8"/>
    </row>
    <row r="36" spans="1:120">
      <c r="A36" s="36"/>
      <c r="B36" s="37"/>
      <c r="C36" s="37"/>
      <c r="D36" s="38"/>
      <c r="E36" s="38"/>
      <c r="F36" s="38"/>
      <c r="G36" s="38"/>
      <c r="H36" s="38"/>
      <c r="I36" s="38"/>
      <c r="J36" s="38"/>
      <c r="K36" s="38"/>
      <c r="L36" s="38"/>
      <c r="M36" s="163" t="s">
        <v>103</v>
      </c>
      <c r="N36" s="163"/>
      <c r="O36" s="163"/>
      <c r="P36" s="39">
        <v>11569</v>
      </c>
    </row>
    <row r="37" spans="1:120">
      <c r="A37" s="164"/>
      <c r="B37" s="141"/>
      <c r="C37" s="141"/>
      <c r="D37" s="141"/>
      <c r="E37" s="141"/>
      <c r="F37" s="141"/>
      <c r="G37" s="141"/>
      <c r="H37" s="141"/>
      <c r="I37" s="141"/>
      <c r="J37" s="141"/>
      <c r="K37" s="141"/>
      <c r="L37" s="141"/>
      <c r="M37" s="141"/>
      <c r="N37" s="141"/>
      <c r="O37" s="141"/>
      <c r="P37" s="142"/>
    </row>
    <row r="38" spans="1:120" ht="15.75" customHeight="1" thickBot="1">
      <c r="A38" s="165" t="s">
        <v>49</v>
      </c>
      <c r="B38" s="144"/>
      <c r="C38" s="144"/>
      <c r="D38" s="144"/>
      <c r="E38" s="144"/>
      <c r="F38" s="144"/>
      <c r="G38" s="144"/>
      <c r="H38" s="144"/>
      <c r="I38" s="144"/>
      <c r="J38" s="144"/>
      <c r="K38" s="144"/>
      <c r="L38" s="144"/>
      <c r="M38" s="144"/>
      <c r="N38" s="144"/>
      <c r="O38" s="144"/>
      <c r="P38" s="145"/>
    </row>
  </sheetData>
  <mergeCells count="10">
    <mergeCell ref="M36:O36"/>
    <mergeCell ref="A37:P37"/>
    <mergeCell ref="A38:P38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D41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66" t="s">
        <v>43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8"/>
      <c r="Q1" s="7"/>
      <c r="R1"/>
    </row>
    <row r="2" spans="1:134" ht="24" thickBot="1">
      <c r="A2" s="169" t="s">
        <v>96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1"/>
      <c r="Q2" s="7"/>
      <c r="R2"/>
    </row>
    <row r="3" spans="1:134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4"/>
      <c r="M3" s="175"/>
      <c r="N3" s="33"/>
      <c r="O3" s="34"/>
      <c r="P3" s="176" t="s">
        <v>97</v>
      </c>
      <c r="Q3" s="11"/>
      <c r="R3"/>
    </row>
    <row r="4" spans="1:134" ht="32.25" customHeight="1" thickBot="1">
      <c r="A4" s="155"/>
      <c r="B4" s="156"/>
      <c r="C4" s="157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98</v>
      </c>
      <c r="N4" s="32" t="s">
        <v>5</v>
      </c>
      <c r="O4" s="32" t="s">
        <v>99</v>
      </c>
      <c r="P4" s="162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 t="shared" ref="D5:N5" si="0">SUM(D6:D13)</f>
        <v>6191616</v>
      </c>
      <c r="E5" s="24">
        <f t="shared" si="0"/>
        <v>5682</v>
      </c>
      <c r="F5" s="24">
        <f t="shared" si="0"/>
        <v>0</v>
      </c>
      <c r="G5" s="24">
        <f t="shared" si="0"/>
        <v>155625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3016982</v>
      </c>
      <c r="L5" s="24">
        <f t="shared" si="0"/>
        <v>0</v>
      </c>
      <c r="M5" s="24">
        <f t="shared" si="0"/>
        <v>0</v>
      </c>
      <c r="N5" s="24">
        <f t="shared" si="0"/>
        <v>0</v>
      </c>
      <c r="O5" s="25">
        <f>SUM(D5:N5)</f>
        <v>9369905</v>
      </c>
      <c r="P5" s="30">
        <f t="shared" ref="P5:P37" si="1">(O5/P$39)</f>
        <v>810.54541522491354</v>
      </c>
      <c r="Q5" s="6"/>
    </row>
    <row r="6" spans="1:134">
      <c r="A6" s="12"/>
      <c r="B6" s="42">
        <v>511</v>
      </c>
      <c r="C6" s="19" t="s">
        <v>19</v>
      </c>
      <c r="D6" s="43">
        <v>158443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>SUM(D6:N6)</f>
        <v>158443</v>
      </c>
      <c r="P6" s="44">
        <f t="shared" si="1"/>
        <v>13.706141868512111</v>
      </c>
      <c r="Q6" s="9"/>
    </row>
    <row r="7" spans="1:134">
      <c r="A7" s="12"/>
      <c r="B7" s="42">
        <v>512</v>
      </c>
      <c r="C7" s="19" t="s">
        <v>20</v>
      </c>
      <c r="D7" s="43">
        <v>1208997</v>
      </c>
      <c r="E7" s="43">
        <v>0</v>
      </c>
      <c r="F7" s="43">
        <v>0</v>
      </c>
      <c r="G7" s="43">
        <v>300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ref="O7:O13" si="2">SUM(D7:N7)</f>
        <v>1209297</v>
      </c>
      <c r="P7" s="44">
        <f t="shared" si="1"/>
        <v>104.61046712802768</v>
      </c>
      <c r="Q7" s="9"/>
    </row>
    <row r="8" spans="1:134">
      <c r="A8" s="12"/>
      <c r="B8" s="42">
        <v>513</v>
      </c>
      <c r="C8" s="19" t="s">
        <v>21</v>
      </c>
      <c r="D8" s="43">
        <v>1226351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f t="shared" si="2"/>
        <v>1226351</v>
      </c>
      <c r="P8" s="44">
        <f t="shared" si="1"/>
        <v>106.08572664359862</v>
      </c>
      <c r="Q8" s="9"/>
    </row>
    <row r="9" spans="1:134">
      <c r="A9" s="12"/>
      <c r="B9" s="42">
        <v>514</v>
      </c>
      <c r="C9" s="19" t="s">
        <v>45</v>
      </c>
      <c r="D9" s="43">
        <v>349180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 t="shared" si="2"/>
        <v>349180</v>
      </c>
      <c r="P9" s="44">
        <f t="shared" si="1"/>
        <v>30.205882352941178</v>
      </c>
      <c r="Q9" s="9"/>
    </row>
    <row r="10" spans="1:134">
      <c r="A10" s="12"/>
      <c r="B10" s="42">
        <v>515</v>
      </c>
      <c r="C10" s="19" t="s">
        <v>64</v>
      </c>
      <c r="D10" s="43">
        <v>46146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v>0</v>
      </c>
      <c r="O10" s="43">
        <f t="shared" si="2"/>
        <v>46146</v>
      </c>
      <c r="P10" s="44">
        <f t="shared" si="1"/>
        <v>3.9918685121107265</v>
      </c>
      <c r="Q10" s="9"/>
    </row>
    <row r="11" spans="1:134">
      <c r="A11" s="12"/>
      <c r="B11" s="42">
        <v>517</v>
      </c>
      <c r="C11" s="19" t="s">
        <v>46</v>
      </c>
      <c r="D11" s="43">
        <v>491294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v>0</v>
      </c>
      <c r="O11" s="43">
        <f t="shared" si="2"/>
        <v>491294</v>
      </c>
      <c r="P11" s="44">
        <f t="shared" si="1"/>
        <v>42.49948096885813</v>
      </c>
      <c r="Q11" s="9"/>
    </row>
    <row r="12" spans="1:134">
      <c r="A12" s="12"/>
      <c r="B12" s="42">
        <v>518</v>
      </c>
      <c r="C12" s="19" t="s">
        <v>22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3016982</v>
      </c>
      <c r="L12" s="43">
        <v>0</v>
      </c>
      <c r="M12" s="43">
        <v>0</v>
      </c>
      <c r="N12" s="43">
        <v>0</v>
      </c>
      <c r="O12" s="43">
        <f t="shared" si="2"/>
        <v>3016982</v>
      </c>
      <c r="P12" s="44">
        <f t="shared" si="1"/>
        <v>260.98460207612459</v>
      </c>
      <c r="Q12" s="9"/>
    </row>
    <row r="13" spans="1:134">
      <c r="A13" s="12"/>
      <c r="B13" s="42">
        <v>519</v>
      </c>
      <c r="C13" s="19" t="s">
        <v>23</v>
      </c>
      <c r="D13" s="43">
        <v>2711205</v>
      </c>
      <c r="E13" s="43">
        <v>5682</v>
      </c>
      <c r="F13" s="43">
        <v>0</v>
      </c>
      <c r="G13" s="43">
        <v>155325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v>0</v>
      </c>
      <c r="O13" s="43">
        <f t="shared" si="2"/>
        <v>2872212</v>
      </c>
      <c r="P13" s="44">
        <f t="shared" si="1"/>
        <v>248.4612456747405</v>
      </c>
      <c r="Q13" s="9"/>
    </row>
    <row r="14" spans="1:134" ht="15.75">
      <c r="A14" s="26" t="s">
        <v>24</v>
      </c>
      <c r="B14" s="27"/>
      <c r="C14" s="28"/>
      <c r="D14" s="29">
        <f t="shared" ref="D14:N14" si="3">SUM(D15:D19)</f>
        <v>7842160</v>
      </c>
      <c r="E14" s="29">
        <f t="shared" si="3"/>
        <v>2867311</v>
      </c>
      <c r="F14" s="29">
        <f t="shared" si="3"/>
        <v>0</v>
      </c>
      <c r="G14" s="29">
        <f t="shared" si="3"/>
        <v>106529</v>
      </c>
      <c r="H14" s="29">
        <f t="shared" si="3"/>
        <v>0</v>
      </c>
      <c r="I14" s="29">
        <f t="shared" si="3"/>
        <v>0</v>
      </c>
      <c r="J14" s="29">
        <f t="shared" si="3"/>
        <v>0</v>
      </c>
      <c r="K14" s="29">
        <f t="shared" si="3"/>
        <v>0</v>
      </c>
      <c r="L14" s="29">
        <f t="shared" si="3"/>
        <v>0</v>
      </c>
      <c r="M14" s="29">
        <f t="shared" si="3"/>
        <v>0</v>
      </c>
      <c r="N14" s="29">
        <f t="shared" si="3"/>
        <v>0</v>
      </c>
      <c r="O14" s="40">
        <f t="shared" ref="O14:O37" si="4">SUM(D14:N14)</f>
        <v>10816000</v>
      </c>
      <c r="P14" s="41">
        <f t="shared" si="1"/>
        <v>935.64013840830455</v>
      </c>
      <c r="Q14" s="10"/>
    </row>
    <row r="15" spans="1:134">
      <c r="A15" s="12"/>
      <c r="B15" s="42">
        <v>521</v>
      </c>
      <c r="C15" s="19" t="s">
        <v>25</v>
      </c>
      <c r="D15" s="43">
        <v>6691733</v>
      </c>
      <c r="E15" s="43">
        <v>98817</v>
      </c>
      <c r="F15" s="43">
        <v>0</v>
      </c>
      <c r="G15" s="43">
        <v>106529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43">
        <f t="shared" si="4"/>
        <v>6897079</v>
      </c>
      <c r="P15" s="44">
        <f t="shared" si="1"/>
        <v>596.63313148788927</v>
      </c>
      <c r="Q15" s="9"/>
    </row>
    <row r="16" spans="1:134">
      <c r="A16" s="12"/>
      <c r="B16" s="42">
        <v>522</v>
      </c>
      <c r="C16" s="19" t="s">
        <v>26</v>
      </c>
      <c r="D16" s="43">
        <v>0</v>
      </c>
      <c r="E16" s="43">
        <v>2768494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v>0</v>
      </c>
      <c r="O16" s="43">
        <f t="shared" si="4"/>
        <v>2768494</v>
      </c>
      <c r="P16" s="44">
        <f t="shared" si="1"/>
        <v>239.48910034602076</v>
      </c>
      <c r="Q16" s="9"/>
    </row>
    <row r="17" spans="1:17">
      <c r="A17" s="12"/>
      <c r="B17" s="42">
        <v>524</v>
      </c>
      <c r="C17" s="19" t="s">
        <v>27</v>
      </c>
      <c r="D17" s="43">
        <v>3185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v>0</v>
      </c>
      <c r="O17" s="43">
        <f t="shared" si="4"/>
        <v>3185</v>
      </c>
      <c r="P17" s="44">
        <f t="shared" si="1"/>
        <v>0.27551903114186849</v>
      </c>
      <c r="Q17" s="9"/>
    </row>
    <row r="18" spans="1:17">
      <c r="A18" s="12"/>
      <c r="B18" s="42">
        <v>525</v>
      </c>
      <c r="C18" s="19" t="s">
        <v>28</v>
      </c>
      <c r="D18" s="43">
        <v>69169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v>0</v>
      </c>
      <c r="O18" s="43">
        <f t="shared" si="4"/>
        <v>69169</v>
      </c>
      <c r="P18" s="44">
        <f t="shared" si="1"/>
        <v>5.9834775086505188</v>
      </c>
      <c r="Q18" s="9"/>
    </row>
    <row r="19" spans="1:17">
      <c r="A19" s="12"/>
      <c r="B19" s="42">
        <v>526</v>
      </c>
      <c r="C19" s="19" t="s">
        <v>47</v>
      </c>
      <c r="D19" s="43">
        <v>1078073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v>0</v>
      </c>
      <c r="O19" s="43">
        <f t="shared" si="4"/>
        <v>1078073</v>
      </c>
      <c r="P19" s="44">
        <f t="shared" si="1"/>
        <v>93.258910034602081</v>
      </c>
      <c r="Q19" s="9"/>
    </row>
    <row r="20" spans="1:17" ht="15.75">
      <c r="A20" s="26" t="s">
        <v>29</v>
      </c>
      <c r="B20" s="27"/>
      <c r="C20" s="28"/>
      <c r="D20" s="29">
        <f t="shared" ref="D20:N20" si="5">SUM(D21:D24)</f>
        <v>0</v>
      </c>
      <c r="E20" s="29">
        <f t="shared" si="5"/>
        <v>0</v>
      </c>
      <c r="F20" s="29">
        <f t="shared" si="5"/>
        <v>0</v>
      </c>
      <c r="G20" s="29">
        <f t="shared" si="5"/>
        <v>0</v>
      </c>
      <c r="H20" s="29">
        <f t="shared" si="5"/>
        <v>0</v>
      </c>
      <c r="I20" s="29">
        <f t="shared" si="5"/>
        <v>11417404</v>
      </c>
      <c r="J20" s="29">
        <f t="shared" si="5"/>
        <v>0</v>
      </c>
      <c r="K20" s="29">
        <f t="shared" si="5"/>
        <v>0</v>
      </c>
      <c r="L20" s="29">
        <f t="shared" si="5"/>
        <v>0</v>
      </c>
      <c r="M20" s="29">
        <f t="shared" si="5"/>
        <v>0</v>
      </c>
      <c r="N20" s="29">
        <f t="shared" si="5"/>
        <v>0</v>
      </c>
      <c r="O20" s="40">
        <f t="shared" si="4"/>
        <v>11417404</v>
      </c>
      <c r="P20" s="41">
        <f t="shared" si="1"/>
        <v>987.66470588235291</v>
      </c>
      <c r="Q20" s="10"/>
    </row>
    <row r="21" spans="1:17">
      <c r="A21" s="12"/>
      <c r="B21" s="42">
        <v>534</v>
      </c>
      <c r="C21" s="19" t="s">
        <v>31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3398887</v>
      </c>
      <c r="J21" s="43">
        <v>0</v>
      </c>
      <c r="K21" s="43">
        <v>0</v>
      </c>
      <c r="L21" s="43">
        <v>0</v>
      </c>
      <c r="M21" s="43">
        <v>0</v>
      </c>
      <c r="N21" s="43">
        <v>0</v>
      </c>
      <c r="O21" s="43">
        <f t="shared" si="4"/>
        <v>3398887</v>
      </c>
      <c r="P21" s="44">
        <f t="shared" si="1"/>
        <v>294.02136678200691</v>
      </c>
      <c r="Q21" s="9"/>
    </row>
    <row r="22" spans="1:17">
      <c r="A22" s="12"/>
      <c r="B22" s="42">
        <v>535</v>
      </c>
      <c r="C22" s="19" t="s">
        <v>32</v>
      </c>
      <c r="D22" s="43">
        <v>0</v>
      </c>
      <c r="E22" s="43">
        <v>0</v>
      </c>
      <c r="F22" s="43">
        <v>0</v>
      </c>
      <c r="G22" s="43">
        <v>0</v>
      </c>
      <c r="H22" s="43">
        <v>0</v>
      </c>
      <c r="I22" s="43">
        <v>238</v>
      </c>
      <c r="J22" s="43">
        <v>0</v>
      </c>
      <c r="K22" s="43">
        <v>0</v>
      </c>
      <c r="L22" s="43">
        <v>0</v>
      </c>
      <c r="M22" s="43">
        <v>0</v>
      </c>
      <c r="N22" s="43">
        <v>0</v>
      </c>
      <c r="O22" s="43">
        <f t="shared" si="4"/>
        <v>238</v>
      </c>
      <c r="P22" s="44">
        <f t="shared" si="1"/>
        <v>2.0588235294117647E-2</v>
      </c>
      <c r="Q22" s="9"/>
    </row>
    <row r="23" spans="1:17">
      <c r="A23" s="12"/>
      <c r="B23" s="42">
        <v>536</v>
      </c>
      <c r="C23" s="19" t="s">
        <v>51</v>
      </c>
      <c r="D23" s="43">
        <v>0</v>
      </c>
      <c r="E23" s="43">
        <v>0</v>
      </c>
      <c r="F23" s="43">
        <v>0</v>
      </c>
      <c r="G23" s="43">
        <v>0</v>
      </c>
      <c r="H23" s="43">
        <v>0</v>
      </c>
      <c r="I23" s="43">
        <v>7572361</v>
      </c>
      <c r="J23" s="43">
        <v>0</v>
      </c>
      <c r="K23" s="43">
        <v>0</v>
      </c>
      <c r="L23" s="43">
        <v>0</v>
      </c>
      <c r="M23" s="43">
        <v>0</v>
      </c>
      <c r="N23" s="43">
        <v>0</v>
      </c>
      <c r="O23" s="43">
        <f t="shared" si="4"/>
        <v>7572361</v>
      </c>
      <c r="P23" s="44">
        <f t="shared" si="1"/>
        <v>655.04852941176466</v>
      </c>
      <c r="Q23" s="9"/>
    </row>
    <row r="24" spans="1:17">
      <c r="A24" s="12"/>
      <c r="B24" s="42">
        <v>538</v>
      </c>
      <c r="C24" s="19" t="s">
        <v>33</v>
      </c>
      <c r="D24" s="43">
        <v>0</v>
      </c>
      <c r="E24" s="43">
        <v>0</v>
      </c>
      <c r="F24" s="43">
        <v>0</v>
      </c>
      <c r="G24" s="43">
        <v>0</v>
      </c>
      <c r="H24" s="43">
        <v>0</v>
      </c>
      <c r="I24" s="43">
        <v>445918</v>
      </c>
      <c r="J24" s="43">
        <v>0</v>
      </c>
      <c r="K24" s="43">
        <v>0</v>
      </c>
      <c r="L24" s="43">
        <v>0</v>
      </c>
      <c r="M24" s="43">
        <v>0</v>
      </c>
      <c r="N24" s="43">
        <v>0</v>
      </c>
      <c r="O24" s="43">
        <f t="shared" si="4"/>
        <v>445918</v>
      </c>
      <c r="P24" s="44">
        <f t="shared" si="1"/>
        <v>38.574221453287194</v>
      </c>
      <c r="Q24" s="9"/>
    </row>
    <row r="25" spans="1:17" ht="15.75">
      <c r="A25" s="26" t="s">
        <v>35</v>
      </c>
      <c r="B25" s="27"/>
      <c r="C25" s="28"/>
      <c r="D25" s="29">
        <f t="shared" ref="D25:N25" si="6">SUM(D26:D27)</f>
        <v>184896</v>
      </c>
      <c r="E25" s="29">
        <f t="shared" si="6"/>
        <v>145254</v>
      </c>
      <c r="F25" s="29">
        <f t="shared" si="6"/>
        <v>0</v>
      </c>
      <c r="G25" s="29">
        <f t="shared" si="6"/>
        <v>0</v>
      </c>
      <c r="H25" s="29">
        <f t="shared" si="6"/>
        <v>0</v>
      </c>
      <c r="I25" s="29">
        <f t="shared" si="6"/>
        <v>557862</v>
      </c>
      <c r="J25" s="29">
        <f t="shared" si="6"/>
        <v>0</v>
      </c>
      <c r="K25" s="29">
        <f t="shared" si="6"/>
        <v>0</v>
      </c>
      <c r="L25" s="29">
        <f t="shared" si="6"/>
        <v>0</v>
      </c>
      <c r="M25" s="29">
        <f t="shared" si="6"/>
        <v>0</v>
      </c>
      <c r="N25" s="29">
        <f t="shared" si="6"/>
        <v>0</v>
      </c>
      <c r="O25" s="29">
        <f t="shared" si="4"/>
        <v>888012</v>
      </c>
      <c r="P25" s="41">
        <f t="shared" si="1"/>
        <v>76.817647058823525</v>
      </c>
      <c r="Q25" s="10"/>
    </row>
    <row r="26" spans="1:17">
      <c r="A26" s="12"/>
      <c r="B26" s="42">
        <v>541</v>
      </c>
      <c r="C26" s="19" t="s">
        <v>36</v>
      </c>
      <c r="D26" s="43">
        <v>184896</v>
      </c>
      <c r="E26" s="43">
        <v>145254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v>0</v>
      </c>
      <c r="O26" s="43">
        <f t="shared" si="4"/>
        <v>330150</v>
      </c>
      <c r="P26" s="44">
        <f t="shared" si="1"/>
        <v>28.55968858131488</v>
      </c>
      <c r="Q26" s="9"/>
    </row>
    <row r="27" spans="1:17">
      <c r="A27" s="12"/>
      <c r="B27" s="42">
        <v>545</v>
      </c>
      <c r="C27" s="19" t="s">
        <v>52</v>
      </c>
      <c r="D27" s="43">
        <v>0</v>
      </c>
      <c r="E27" s="43">
        <v>0</v>
      </c>
      <c r="F27" s="43">
        <v>0</v>
      </c>
      <c r="G27" s="43">
        <v>0</v>
      </c>
      <c r="H27" s="43">
        <v>0</v>
      </c>
      <c r="I27" s="43">
        <v>557862</v>
      </c>
      <c r="J27" s="43">
        <v>0</v>
      </c>
      <c r="K27" s="43">
        <v>0</v>
      </c>
      <c r="L27" s="43">
        <v>0</v>
      </c>
      <c r="M27" s="43">
        <v>0</v>
      </c>
      <c r="N27" s="43">
        <v>0</v>
      </c>
      <c r="O27" s="43">
        <f t="shared" si="4"/>
        <v>557862</v>
      </c>
      <c r="P27" s="44">
        <f t="shared" si="1"/>
        <v>48.257958477508652</v>
      </c>
      <c r="Q27" s="9"/>
    </row>
    <row r="28" spans="1:17" ht="15.75">
      <c r="A28" s="26" t="s">
        <v>86</v>
      </c>
      <c r="B28" s="27"/>
      <c r="C28" s="28"/>
      <c r="D28" s="29">
        <f t="shared" ref="D28:N28" si="7">SUM(D29:D29)</f>
        <v>0</v>
      </c>
      <c r="E28" s="29">
        <f t="shared" si="7"/>
        <v>80648</v>
      </c>
      <c r="F28" s="29">
        <f t="shared" si="7"/>
        <v>0</v>
      </c>
      <c r="G28" s="29">
        <f t="shared" si="7"/>
        <v>0</v>
      </c>
      <c r="H28" s="29">
        <f t="shared" si="7"/>
        <v>0</v>
      </c>
      <c r="I28" s="29">
        <f t="shared" si="7"/>
        <v>0</v>
      </c>
      <c r="J28" s="29">
        <f t="shared" si="7"/>
        <v>0</v>
      </c>
      <c r="K28" s="29">
        <f t="shared" si="7"/>
        <v>0</v>
      </c>
      <c r="L28" s="29">
        <f t="shared" si="7"/>
        <v>0</v>
      </c>
      <c r="M28" s="29">
        <f t="shared" si="7"/>
        <v>0</v>
      </c>
      <c r="N28" s="29">
        <f t="shared" si="7"/>
        <v>0</v>
      </c>
      <c r="O28" s="29">
        <f t="shared" si="4"/>
        <v>80648</v>
      </c>
      <c r="P28" s="41">
        <f t="shared" si="1"/>
        <v>6.9764705882352942</v>
      </c>
      <c r="Q28" s="10"/>
    </row>
    <row r="29" spans="1:17">
      <c r="A29" s="90"/>
      <c r="B29" s="91">
        <v>552</v>
      </c>
      <c r="C29" s="92" t="s">
        <v>87</v>
      </c>
      <c r="D29" s="43">
        <v>0</v>
      </c>
      <c r="E29" s="43">
        <v>80648</v>
      </c>
      <c r="F29" s="43">
        <v>0</v>
      </c>
      <c r="G29" s="43">
        <v>0</v>
      </c>
      <c r="H29" s="43">
        <v>0</v>
      </c>
      <c r="I29" s="43">
        <v>0</v>
      </c>
      <c r="J29" s="43">
        <v>0</v>
      </c>
      <c r="K29" s="43">
        <v>0</v>
      </c>
      <c r="L29" s="43">
        <v>0</v>
      </c>
      <c r="M29" s="43">
        <v>0</v>
      </c>
      <c r="N29" s="43">
        <v>0</v>
      </c>
      <c r="O29" s="43">
        <f t="shared" si="4"/>
        <v>80648</v>
      </c>
      <c r="P29" s="44">
        <f t="shared" si="1"/>
        <v>6.9764705882352942</v>
      </c>
      <c r="Q29" s="9"/>
    </row>
    <row r="30" spans="1:17" ht="15.75">
      <c r="A30" s="26" t="s">
        <v>37</v>
      </c>
      <c r="B30" s="27"/>
      <c r="C30" s="28"/>
      <c r="D30" s="29">
        <f t="shared" ref="D30:N30" si="8">SUM(D31:D33)</f>
        <v>2933854</v>
      </c>
      <c r="E30" s="29">
        <f t="shared" si="8"/>
        <v>30366</v>
      </c>
      <c r="F30" s="29">
        <f t="shared" si="8"/>
        <v>0</v>
      </c>
      <c r="G30" s="29">
        <f t="shared" si="8"/>
        <v>59101</v>
      </c>
      <c r="H30" s="29">
        <f t="shared" si="8"/>
        <v>0</v>
      </c>
      <c r="I30" s="29">
        <f t="shared" si="8"/>
        <v>0</v>
      </c>
      <c r="J30" s="29">
        <f t="shared" si="8"/>
        <v>0</v>
      </c>
      <c r="K30" s="29">
        <f t="shared" si="8"/>
        <v>0</v>
      </c>
      <c r="L30" s="29">
        <f t="shared" si="8"/>
        <v>0</v>
      </c>
      <c r="M30" s="29">
        <f t="shared" si="8"/>
        <v>0</v>
      </c>
      <c r="N30" s="29">
        <f t="shared" si="8"/>
        <v>0</v>
      </c>
      <c r="O30" s="29">
        <f t="shared" si="4"/>
        <v>3023321</v>
      </c>
      <c r="P30" s="41">
        <f t="shared" si="1"/>
        <v>261.53295847750866</v>
      </c>
      <c r="Q30" s="9"/>
    </row>
    <row r="31" spans="1:17">
      <c r="A31" s="12"/>
      <c r="B31" s="42">
        <v>571</v>
      </c>
      <c r="C31" s="19" t="s">
        <v>38</v>
      </c>
      <c r="D31" s="43">
        <v>588669</v>
      </c>
      <c r="E31" s="43">
        <v>15131</v>
      </c>
      <c r="F31" s="43">
        <v>0</v>
      </c>
      <c r="G31" s="43">
        <v>18811</v>
      </c>
      <c r="H31" s="43">
        <v>0</v>
      </c>
      <c r="I31" s="43">
        <v>0</v>
      </c>
      <c r="J31" s="43">
        <v>0</v>
      </c>
      <c r="K31" s="43">
        <v>0</v>
      </c>
      <c r="L31" s="43">
        <v>0</v>
      </c>
      <c r="M31" s="43">
        <v>0</v>
      </c>
      <c r="N31" s="43">
        <v>0</v>
      </c>
      <c r="O31" s="43">
        <f t="shared" si="4"/>
        <v>622611</v>
      </c>
      <c r="P31" s="44">
        <f t="shared" si="1"/>
        <v>53.859083044982697</v>
      </c>
      <c r="Q31" s="9"/>
    </row>
    <row r="32" spans="1:17">
      <c r="A32" s="12"/>
      <c r="B32" s="42">
        <v>572</v>
      </c>
      <c r="C32" s="19" t="s">
        <v>39</v>
      </c>
      <c r="D32" s="43">
        <v>2345185</v>
      </c>
      <c r="E32" s="43">
        <v>15235</v>
      </c>
      <c r="F32" s="43">
        <v>0</v>
      </c>
      <c r="G32" s="43">
        <v>30412</v>
      </c>
      <c r="H32" s="43">
        <v>0</v>
      </c>
      <c r="I32" s="43">
        <v>0</v>
      </c>
      <c r="J32" s="43">
        <v>0</v>
      </c>
      <c r="K32" s="43">
        <v>0</v>
      </c>
      <c r="L32" s="43">
        <v>0</v>
      </c>
      <c r="M32" s="43">
        <v>0</v>
      </c>
      <c r="N32" s="43">
        <v>0</v>
      </c>
      <c r="O32" s="43">
        <f t="shared" si="4"/>
        <v>2390832</v>
      </c>
      <c r="P32" s="44">
        <f t="shared" si="1"/>
        <v>206.81937716262976</v>
      </c>
      <c r="Q32" s="9"/>
    </row>
    <row r="33" spans="1:120">
      <c r="A33" s="12"/>
      <c r="B33" s="42">
        <v>579</v>
      </c>
      <c r="C33" s="19" t="s">
        <v>72</v>
      </c>
      <c r="D33" s="43">
        <v>0</v>
      </c>
      <c r="E33" s="43">
        <v>0</v>
      </c>
      <c r="F33" s="43">
        <v>0</v>
      </c>
      <c r="G33" s="43">
        <v>9878</v>
      </c>
      <c r="H33" s="43">
        <v>0</v>
      </c>
      <c r="I33" s="43">
        <v>0</v>
      </c>
      <c r="J33" s="43">
        <v>0</v>
      </c>
      <c r="K33" s="43">
        <v>0</v>
      </c>
      <c r="L33" s="43">
        <v>0</v>
      </c>
      <c r="M33" s="43">
        <v>0</v>
      </c>
      <c r="N33" s="43">
        <v>0</v>
      </c>
      <c r="O33" s="43">
        <f t="shared" si="4"/>
        <v>9878</v>
      </c>
      <c r="P33" s="44">
        <f t="shared" si="1"/>
        <v>0.85449826989619382</v>
      </c>
      <c r="Q33" s="9"/>
    </row>
    <row r="34" spans="1:120" ht="15.75">
      <c r="A34" s="26" t="s">
        <v>41</v>
      </c>
      <c r="B34" s="27"/>
      <c r="C34" s="28"/>
      <c r="D34" s="29">
        <f t="shared" ref="D34:N34" si="9">SUM(D35:D36)</f>
        <v>527030</v>
      </c>
      <c r="E34" s="29">
        <f t="shared" si="9"/>
        <v>3983</v>
      </c>
      <c r="F34" s="29">
        <f t="shared" si="9"/>
        <v>0</v>
      </c>
      <c r="G34" s="29">
        <f t="shared" si="9"/>
        <v>0</v>
      </c>
      <c r="H34" s="29">
        <f t="shared" si="9"/>
        <v>0</v>
      </c>
      <c r="I34" s="29">
        <f t="shared" si="9"/>
        <v>1222320</v>
      </c>
      <c r="J34" s="29">
        <f t="shared" si="9"/>
        <v>0</v>
      </c>
      <c r="K34" s="29">
        <f t="shared" si="9"/>
        <v>0</v>
      </c>
      <c r="L34" s="29">
        <f t="shared" si="9"/>
        <v>0</v>
      </c>
      <c r="M34" s="29">
        <f t="shared" si="9"/>
        <v>0</v>
      </c>
      <c r="N34" s="29">
        <f t="shared" si="9"/>
        <v>0</v>
      </c>
      <c r="O34" s="29">
        <f t="shared" si="4"/>
        <v>1753333</v>
      </c>
      <c r="P34" s="41">
        <f t="shared" si="1"/>
        <v>151.67240484429067</v>
      </c>
      <c r="Q34" s="9"/>
    </row>
    <row r="35" spans="1:120">
      <c r="A35" s="12"/>
      <c r="B35" s="42">
        <v>581</v>
      </c>
      <c r="C35" s="19" t="s">
        <v>100</v>
      </c>
      <c r="D35" s="43">
        <v>527030</v>
      </c>
      <c r="E35" s="43">
        <v>3983</v>
      </c>
      <c r="F35" s="43">
        <v>0</v>
      </c>
      <c r="G35" s="43">
        <v>0</v>
      </c>
      <c r="H35" s="43">
        <v>0</v>
      </c>
      <c r="I35" s="43">
        <v>1191046</v>
      </c>
      <c r="J35" s="43">
        <v>0</v>
      </c>
      <c r="K35" s="43">
        <v>0</v>
      </c>
      <c r="L35" s="43">
        <v>0</v>
      </c>
      <c r="M35" s="43">
        <v>0</v>
      </c>
      <c r="N35" s="43">
        <v>0</v>
      </c>
      <c r="O35" s="43">
        <f t="shared" si="4"/>
        <v>1722059</v>
      </c>
      <c r="P35" s="44">
        <f t="shared" si="1"/>
        <v>148.96704152249134</v>
      </c>
      <c r="Q35" s="9"/>
    </row>
    <row r="36" spans="1:120" ht="15.75" thickBot="1">
      <c r="A36" s="12"/>
      <c r="B36" s="42">
        <v>591</v>
      </c>
      <c r="C36" s="19" t="s">
        <v>61</v>
      </c>
      <c r="D36" s="43">
        <v>0</v>
      </c>
      <c r="E36" s="43">
        <v>0</v>
      </c>
      <c r="F36" s="43">
        <v>0</v>
      </c>
      <c r="G36" s="43">
        <v>0</v>
      </c>
      <c r="H36" s="43">
        <v>0</v>
      </c>
      <c r="I36" s="43">
        <v>31274</v>
      </c>
      <c r="J36" s="43">
        <v>0</v>
      </c>
      <c r="K36" s="43">
        <v>0</v>
      </c>
      <c r="L36" s="43">
        <v>0</v>
      </c>
      <c r="M36" s="43">
        <v>0</v>
      </c>
      <c r="N36" s="43">
        <v>0</v>
      </c>
      <c r="O36" s="43">
        <f t="shared" si="4"/>
        <v>31274</v>
      </c>
      <c r="P36" s="44">
        <f t="shared" si="1"/>
        <v>2.7053633217993078</v>
      </c>
      <c r="Q36" s="9"/>
    </row>
    <row r="37" spans="1:120" ht="16.5" thickBot="1">
      <c r="A37" s="13" t="s">
        <v>10</v>
      </c>
      <c r="B37" s="21"/>
      <c r="C37" s="20"/>
      <c r="D37" s="14">
        <f>SUM(D5,D14,D20,D25,D28,D30,D34)</f>
        <v>17679556</v>
      </c>
      <c r="E37" s="14">
        <f t="shared" ref="E37:N37" si="10">SUM(E5,E14,E20,E25,E28,E30,E34)</f>
        <v>3133244</v>
      </c>
      <c r="F37" s="14">
        <f t="shared" si="10"/>
        <v>0</v>
      </c>
      <c r="G37" s="14">
        <f t="shared" si="10"/>
        <v>321255</v>
      </c>
      <c r="H37" s="14">
        <f t="shared" si="10"/>
        <v>0</v>
      </c>
      <c r="I37" s="14">
        <f t="shared" si="10"/>
        <v>13197586</v>
      </c>
      <c r="J37" s="14">
        <f t="shared" si="10"/>
        <v>0</v>
      </c>
      <c r="K37" s="14">
        <f t="shared" si="10"/>
        <v>3016982</v>
      </c>
      <c r="L37" s="14">
        <f t="shared" si="10"/>
        <v>0</v>
      </c>
      <c r="M37" s="14">
        <f t="shared" si="10"/>
        <v>0</v>
      </c>
      <c r="N37" s="14">
        <f t="shared" si="10"/>
        <v>0</v>
      </c>
      <c r="O37" s="14">
        <f t="shared" si="4"/>
        <v>37348623</v>
      </c>
      <c r="P37" s="35">
        <f t="shared" si="1"/>
        <v>3230.8497404844293</v>
      </c>
      <c r="Q37" s="6"/>
      <c r="R37" s="2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  <c r="DP37" s="5"/>
    </row>
    <row r="38" spans="1:120">
      <c r="A38" s="15"/>
      <c r="B38" s="17"/>
      <c r="C38" s="17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8"/>
    </row>
    <row r="39" spans="1:120">
      <c r="A39" s="36"/>
      <c r="B39" s="37"/>
      <c r="C39" s="37"/>
      <c r="D39" s="38"/>
      <c r="E39" s="38"/>
      <c r="F39" s="38"/>
      <c r="G39" s="38"/>
      <c r="H39" s="38"/>
      <c r="I39" s="38"/>
      <c r="J39" s="38"/>
      <c r="K39" s="38"/>
      <c r="L39" s="38"/>
      <c r="M39" s="163" t="s">
        <v>101</v>
      </c>
      <c r="N39" s="163"/>
      <c r="O39" s="163"/>
      <c r="P39" s="39">
        <v>11560</v>
      </c>
    </row>
    <row r="40" spans="1:120">
      <c r="A40" s="164"/>
      <c r="B40" s="141"/>
      <c r="C40" s="141"/>
      <c r="D40" s="141"/>
      <c r="E40" s="141"/>
      <c r="F40" s="141"/>
      <c r="G40" s="141"/>
      <c r="H40" s="141"/>
      <c r="I40" s="141"/>
      <c r="J40" s="141"/>
      <c r="K40" s="141"/>
      <c r="L40" s="141"/>
      <c r="M40" s="141"/>
      <c r="N40" s="141"/>
      <c r="O40" s="141"/>
      <c r="P40" s="142"/>
    </row>
    <row r="41" spans="1:120" ht="15.75" customHeight="1" thickBot="1">
      <c r="A41" s="165" t="s">
        <v>49</v>
      </c>
      <c r="B41" s="144"/>
      <c r="C41" s="144"/>
      <c r="D41" s="144"/>
      <c r="E41" s="144"/>
      <c r="F41" s="144"/>
      <c r="G41" s="144"/>
      <c r="H41" s="144"/>
      <c r="I41" s="144"/>
      <c r="J41" s="144"/>
      <c r="K41" s="144"/>
      <c r="L41" s="144"/>
      <c r="M41" s="144"/>
      <c r="N41" s="144"/>
      <c r="O41" s="144"/>
      <c r="P41" s="145"/>
    </row>
  </sheetData>
  <mergeCells count="10">
    <mergeCell ref="M39:O39"/>
    <mergeCell ref="A40:P40"/>
    <mergeCell ref="A41:P41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C3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43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94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3"/>
      <c r="N3" s="34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SUM(D6:D13)</f>
        <v>8821415</v>
      </c>
      <c r="E5" s="24">
        <f t="shared" si="0"/>
        <v>2934</v>
      </c>
      <c r="F5" s="24">
        <f t="shared" si="0"/>
        <v>0</v>
      </c>
      <c r="G5" s="24">
        <f t="shared" si="0"/>
        <v>106355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2983049</v>
      </c>
      <c r="L5" s="24">
        <f t="shared" si="0"/>
        <v>0</v>
      </c>
      <c r="M5" s="24">
        <f t="shared" si="0"/>
        <v>0</v>
      </c>
      <c r="N5" s="25">
        <f>SUM(D5:M5)</f>
        <v>11913753</v>
      </c>
      <c r="O5" s="30">
        <f t="shared" ref="O5:O35" si="1">(N5/O$37)</f>
        <v>926.63552928365868</v>
      </c>
      <c r="P5" s="6"/>
    </row>
    <row r="6" spans="1:133">
      <c r="A6" s="12"/>
      <c r="B6" s="42">
        <v>511</v>
      </c>
      <c r="C6" s="19" t="s">
        <v>19</v>
      </c>
      <c r="D6" s="43">
        <v>120253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120253</v>
      </c>
      <c r="O6" s="44">
        <f t="shared" si="1"/>
        <v>9.3531150346114948</v>
      </c>
      <c r="P6" s="9"/>
    </row>
    <row r="7" spans="1:133">
      <c r="A7" s="12"/>
      <c r="B7" s="42">
        <v>512</v>
      </c>
      <c r="C7" s="19" t="s">
        <v>20</v>
      </c>
      <c r="D7" s="43">
        <v>1051436</v>
      </c>
      <c r="E7" s="43">
        <v>0</v>
      </c>
      <c r="F7" s="43">
        <v>0</v>
      </c>
      <c r="G7" s="43">
        <v>9294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3" si="2">SUM(D7:M7)</f>
        <v>1060730</v>
      </c>
      <c r="O7" s="44">
        <f t="shared" si="1"/>
        <v>82.502138912654587</v>
      </c>
      <c r="P7" s="9"/>
    </row>
    <row r="8" spans="1:133">
      <c r="A8" s="12"/>
      <c r="B8" s="42">
        <v>513</v>
      </c>
      <c r="C8" s="19" t="s">
        <v>21</v>
      </c>
      <c r="D8" s="43">
        <v>1222572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1222572</v>
      </c>
      <c r="O8" s="44">
        <f t="shared" si="1"/>
        <v>95.089989888776543</v>
      </c>
      <c r="P8" s="9"/>
    </row>
    <row r="9" spans="1:133">
      <c r="A9" s="12"/>
      <c r="B9" s="42">
        <v>514</v>
      </c>
      <c r="C9" s="19" t="s">
        <v>45</v>
      </c>
      <c r="D9" s="43">
        <v>284886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284886</v>
      </c>
      <c r="O9" s="44">
        <f t="shared" si="1"/>
        <v>22.15804620051334</v>
      </c>
      <c r="P9" s="9"/>
    </row>
    <row r="10" spans="1:133">
      <c r="A10" s="12"/>
      <c r="B10" s="42">
        <v>515</v>
      </c>
      <c r="C10" s="19" t="s">
        <v>64</v>
      </c>
      <c r="D10" s="43">
        <v>75776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75776</v>
      </c>
      <c r="O10" s="44">
        <f t="shared" si="1"/>
        <v>5.8937543750486112</v>
      </c>
      <c r="P10" s="9"/>
    </row>
    <row r="11" spans="1:133">
      <c r="A11" s="12"/>
      <c r="B11" s="42">
        <v>517</v>
      </c>
      <c r="C11" s="19" t="s">
        <v>46</v>
      </c>
      <c r="D11" s="43">
        <v>3529680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3529680</v>
      </c>
      <c r="O11" s="44">
        <f t="shared" si="1"/>
        <v>274.53371704130046</v>
      </c>
      <c r="P11" s="9"/>
    </row>
    <row r="12" spans="1:133">
      <c r="A12" s="12"/>
      <c r="B12" s="42">
        <v>518</v>
      </c>
      <c r="C12" s="19" t="s">
        <v>22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2983049</v>
      </c>
      <c r="L12" s="43">
        <v>0</v>
      </c>
      <c r="M12" s="43">
        <v>0</v>
      </c>
      <c r="N12" s="43">
        <f t="shared" si="2"/>
        <v>2983049</v>
      </c>
      <c r="O12" s="44">
        <f t="shared" si="1"/>
        <v>232.0175001944466</v>
      </c>
      <c r="P12" s="9"/>
    </row>
    <row r="13" spans="1:133">
      <c r="A13" s="12"/>
      <c r="B13" s="42">
        <v>519</v>
      </c>
      <c r="C13" s="19" t="s">
        <v>65</v>
      </c>
      <c r="D13" s="43">
        <v>2536812</v>
      </c>
      <c r="E13" s="43">
        <v>2934</v>
      </c>
      <c r="F13" s="43">
        <v>0</v>
      </c>
      <c r="G13" s="43">
        <v>97061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2"/>
        <v>2636807</v>
      </c>
      <c r="O13" s="44">
        <f t="shared" si="1"/>
        <v>205.08726763630708</v>
      </c>
      <c r="P13" s="9"/>
    </row>
    <row r="14" spans="1:133" ht="15.75">
      <c r="A14" s="26" t="s">
        <v>24</v>
      </c>
      <c r="B14" s="27"/>
      <c r="C14" s="28"/>
      <c r="D14" s="29">
        <f t="shared" ref="D14:M14" si="3">SUM(D15:D18)</f>
        <v>7657933</v>
      </c>
      <c r="E14" s="29">
        <f t="shared" si="3"/>
        <v>2344780</v>
      </c>
      <c r="F14" s="29">
        <f t="shared" si="3"/>
        <v>0</v>
      </c>
      <c r="G14" s="29">
        <f t="shared" si="3"/>
        <v>162457</v>
      </c>
      <c r="H14" s="29">
        <f t="shared" si="3"/>
        <v>0</v>
      </c>
      <c r="I14" s="29">
        <f t="shared" si="3"/>
        <v>0</v>
      </c>
      <c r="J14" s="29">
        <f t="shared" si="3"/>
        <v>0</v>
      </c>
      <c r="K14" s="29">
        <f t="shared" si="3"/>
        <v>0</v>
      </c>
      <c r="L14" s="29">
        <f t="shared" si="3"/>
        <v>0</v>
      </c>
      <c r="M14" s="29">
        <f t="shared" si="3"/>
        <v>0</v>
      </c>
      <c r="N14" s="40">
        <f t="shared" ref="N14:N35" si="4">SUM(D14:M14)</f>
        <v>10165170</v>
      </c>
      <c r="O14" s="41">
        <f t="shared" si="1"/>
        <v>790.63311814575718</v>
      </c>
      <c r="P14" s="10"/>
    </row>
    <row r="15" spans="1:133">
      <c r="A15" s="12"/>
      <c r="B15" s="42">
        <v>521</v>
      </c>
      <c r="C15" s="19" t="s">
        <v>25</v>
      </c>
      <c r="D15" s="43">
        <v>6947356</v>
      </c>
      <c r="E15" s="43">
        <v>89139</v>
      </c>
      <c r="F15" s="43">
        <v>0</v>
      </c>
      <c r="G15" s="43">
        <v>162457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7198952</v>
      </c>
      <c r="O15" s="44">
        <f t="shared" si="1"/>
        <v>559.92471027455861</v>
      </c>
      <c r="P15" s="9"/>
    </row>
    <row r="16" spans="1:133">
      <c r="A16" s="12"/>
      <c r="B16" s="42">
        <v>522</v>
      </c>
      <c r="C16" s="19" t="s">
        <v>26</v>
      </c>
      <c r="D16" s="43">
        <v>0</v>
      </c>
      <c r="E16" s="43">
        <v>2255641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2255641</v>
      </c>
      <c r="O16" s="44">
        <f t="shared" si="1"/>
        <v>175.4406937854865</v>
      </c>
      <c r="P16" s="9"/>
    </row>
    <row r="17" spans="1:16">
      <c r="A17" s="12"/>
      <c r="B17" s="42">
        <v>525</v>
      </c>
      <c r="C17" s="19" t="s">
        <v>28</v>
      </c>
      <c r="D17" s="43">
        <v>85362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4"/>
        <v>85362</v>
      </c>
      <c r="O17" s="44">
        <f t="shared" si="1"/>
        <v>6.6393404371159681</v>
      </c>
      <c r="P17" s="9"/>
    </row>
    <row r="18" spans="1:16">
      <c r="A18" s="12"/>
      <c r="B18" s="42">
        <v>526</v>
      </c>
      <c r="C18" s="19" t="s">
        <v>47</v>
      </c>
      <c r="D18" s="43">
        <v>625215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625215</v>
      </c>
      <c r="O18" s="44">
        <f t="shared" si="1"/>
        <v>48.628373648596096</v>
      </c>
      <c r="P18" s="9"/>
    </row>
    <row r="19" spans="1:16" ht="15.75">
      <c r="A19" s="26" t="s">
        <v>29</v>
      </c>
      <c r="B19" s="27"/>
      <c r="C19" s="28"/>
      <c r="D19" s="29">
        <f t="shared" ref="D19:M19" si="5">SUM(D20:D22)</f>
        <v>0</v>
      </c>
      <c r="E19" s="29">
        <f t="shared" si="5"/>
        <v>0</v>
      </c>
      <c r="F19" s="29">
        <f t="shared" si="5"/>
        <v>0</v>
      </c>
      <c r="G19" s="29">
        <f t="shared" si="5"/>
        <v>0</v>
      </c>
      <c r="H19" s="29">
        <f t="shared" si="5"/>
        <v>0</v>
      </c>
      <c r="I19" s="29">
        <f t="shared" si="5"/>
        <v>8463764</v>
      </c>
      <c r="J19" s="29">
        <f t="shared" si="5"/>
        <v>0</v>
      </c>
      <c r="K19" s="29">
        <f t="shared" si="5"/>
        <v>0</v>
      </c>
      <c r="L19" s="29">
        <f t="shared" si="5"/>
        <v>0</v>
      </c>
      <c r="M19" s="29">
        <f t="shared" si="5"/>
        <v>0</v>
      </c>
      <c r="N19" s="40">
        <f t="shared" si="4"/>
        <v>8463764</v>
      </c>
      <c r="O19" s="41">
        <f t="shared" si="1"/>
        <v>658.30007000077774</v>
      </c>
      <c r="P19" s="10"/>
    </row>
    <row r="20" spans="1:16">
      <c r="A20" s="12"/>
      <c r="B20" s="42">
        <v>534</v>
      </c>
      <c r="C20" s="19" t="s">
        <v>67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3148789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3148789</v>
      </c>
      <c r="O20" s="44">
        <f t="shared" si="1"/>
        <v>244.90853231702573</v>
      </c>
      <c r="P20" s="9"/>
    </row>
    <row r="21" spans="1:16">
      <c r="A21" s="12"/>
      <c r="B21" s="42">
        <v>536</v>
      </c>
      <c r="C21" s="19" t="s">
        <v>68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5036408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5036408</v>
      </c>
      <c r="O21" s="44">
        <f t="shared" si="1"/>
        <v>391.72497472194135</v>
      </c>
      <c r="P21" s="9"/>
    </row>
    <row r="22" spans="1:16">
      <c r="A22" s="12"/>
      <c r="B22" s="42">
        <v>538</v>
      </c>
      <c r="C22" s="19" t="s">
        <v>69</v>
      </c>
      <c r="D22" s="43">
        <v>0</v>
      </c>
      <c r="E22" s="43">
        <v>0</v>
      </c>
      <c r="F22" s="43">
        <v>0</v>
      </c>
      <c r="G22" s="43">
        <v>0</v>
      </c>
      <c r="H22" s="43">
        <v>0</v>
      </c>
      <c r="I22" s="43">
        <v>278567</v>
      </c>
      <c r="J22" s="43">
        <v>0</v>
      </c>
      <c r="K22" s="43">
        <v>0</v>
      </c>
      <c r="L22" s="43">
        <v>0</v>
      </c>
      <c r="M22" s="43">
        <v>0</v>
      </c>
      <c r="N22" s="43">
        <f t="shared" si="4"/>
        <v>278567</v>
      </c>
      <c r="O22" s="44">
        <f t="shared" si="1"/>
        <v>21.666562961810687</v>
      </c>
      <c r="P22" s="9"/>
    </row>
    <row r="23" spans="1:16" ht="15.75">
      <c r="A23" s="26" t="s">
        <v>35</v>
      </c>
      <c r="B23" s="27"/>
      <c r="C23" s="28"/>
      <c r="D23" s="29">
        <f t="shared" ref="D23:M23" si="6">SUM(D24:D25)</f>
        <v>162900</v>
      </c>
      <c r="E23" s="29">
        <f t="shared" si="6"/>
        <v>1123095</v>
      </c>
      <c r="F23" s="29">
        <f t="shared" si="6"/>
        <v>0</v>
      </c>
      <c r="G23" s="29">
        <f t="shared" si="6"/>
        <v>0</v>
      </c>
      <c r="H23" s="29">
        <f t="shared" si="6"/>
        <v>0</v>
      </c>
      <c r="I23" s="29">
        <f t="shared" si="6"/>
        <v>398179</v>
      </c>
      <c r="J23" s="29">
        <f t="shared" si="6"/>
        <v>0</v>
      </c>
      <c r="K23" s="29">
        <f t="shared" si="6"/>
        <v>0</v>
      </c>
      <c r="L23" s="29">
        <f t="shared" si="6"/>
        <v>0</v>
      </c>
      <c r="M23" s="29">
        <f t="shared" si="6"/>
        <v>0</v>
      </c>
      <c r="N23" s="29">
        <f t="shared" si="4"/>
        <v>1684174</v>
      </c>
      <c r="O23" s="41">
        <f t="shared" si="1"/>
        <v>130.9927665862954</v>
      </c>
      <c r="P23" s="10"/>
    </row>
    <row r="24" spans="1:16">
      <c r="A24" s="12"/>
      <c r="B24" s="42">
        <v>541</v>
      </c>
      <c r="C24" s="19" t="s">
        <v>70</v>
      </c>
      <c r="D24" s="43">
        <v>162900</v>
      </c>
      <c r="E24" s="43">
        <v>1123095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4"/>
        <v>1285995</v>
      </c>
      <c r="O24" s="44">
        <f t="shared" si="1"/>
        <v>100.02294469938555</v>
      </c>
      <c r="P24" s="9"/>
    </row>
    <row r="25" spans="1:16">
      <c r="A25" s="12"/>
      <c r="B25" s="42">
        <v>545</v>
      </c>
      <c r="C25" s="19" t="s">
        <v>52</v>
      </c>
      <c r="D25" s="43">
        <v>0</v>
      </c>
      <c r="E25" s="43">
        <v>0</v>
      </c>
      <c r="F25" s="43">
        <v>0</v>
      </c>
      <c r="G25" s="43">
        <v>0</v>
      </c>
      <c r="H25" s="43">
        <v>0</v>
      </c>
      <c r="I25" s="43">
        <v>398179</v>
      </c>
      <c r="J25" s="43">
        <v>0</v>
      </c>
      <c r="K25" s="43">
        <v>0</v>
      </c>
      <c r="L25" s="43">
        <v>0</v>
      </c>
      <c r="M25" s="43">
        <v>0</v>
      </c>
      <c r="N25" s="43">
        <f t="shared" si="4"/>
        <v>398179</v>
      </c>
      <c r="O25" s="44">
        <f t="shared" si="1"/>
        <v>30.969821886909855</v>
      </c>
      <c r="P25" s="9"/>
    </row>
    <row r="26" spans="1:16" ht="15.75">
      <c r="A26" s="26" t="s">
        <v>86</v>
      </c>
      <c r="B26" s="27"/>
      <c r="C26" s="28"/>
      <c r="D26" s="29">
        <f t="shared" ref="D26:M26" si="7">SUM(D27:D27)</f>
        <v>0</v>
      </c>
      <c r="E26" s="29">
        <f t="shared" si="7"/>
        <v>59649</v>
      </c>
      <c r="F26" s="29">
        <f t="shared" si="7"/>
        <v>0</v>
      </c>
      <c r="G26" s="29">
        <f t="shared" si="7"/>
        <v>0</v>
      </c>
      <c r="H26" s="29">
        <f t="shared" si="7"/>
        <v>0</v>
      </c>
      <c r="I26" s="29">
        <f t="shared" si="7"/>
        <v>0</v>
      </c>
      <c r="J26" s="29">
        <f t="shared" si="7"/>
        <v>0</v>
      </c>
      <c r="K26" s="29">
        <f t="shared" si="7"/>
        <v>0</v>
      </c>
      <c r="L26" s="29">
        <f t="shared" si="7"/>
        <v>0</v>
      </c>
      <c r="M26" s="29">
        <f t="shared" si="7"/>
        <v>0</v>
      </c>
      <c r="N26" s="29">
        <f t="shared" si="4"/>
        <v>59649</v>
      </c>
      <c r="O26" s="41">
        <f t="shared" si="1"/>
        <v>4.6394182157579529</v>
      </c>
      <c r="P26" s="10"/>
    </row>
    <row r="27" spans="1:16">
      <c r="A27" s="90"/>
      <c r="B27" s="91">
        <v>552</v>
      </c>
      <c r="C27" s="92" t="s">
        <v>87</v>
      </c>
      <c r="D27" s="43">
        <v>0</v>
      </c>
      <c r="E27" s="43">
        <v>59649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4"/>
        <v>59649</v>
      </c>
      <c r="O27" s="44">
        <f t="shared" si="1"/>
        <v>4.6394182157579529</v>
      </c>
      <c r="P27" s="9"/>
    </row>
    <row r="28" spans="1:16" ht="15.75">
      <c r="A28" s="26" t="s">
        <v>37</v>
      </c>
      <c r="B28" s="27"/>
      <c r="C28" s="28"/>
      <c r="D28" s="29">
        <f t="shared" ref="D28:M28" si="8">SUM(D29:D31)</f>
        <v>3024421</v>
      </c>
      <c r="E28" s="29">
        <f t="shared" si="8"/>
        <v>118094</v>
      </c>
      <c r="F28" s="29">
        <f t="shared" si="8"/>
        <v>0</v>
      </c>
      <c r="G28" s="29">
        <f t="shared" si="8"/>
        <v>189129</v>
      </c>
      <c r="H28" s="29">
        <f t="shared" si="8"/>
        <v>0</v>
      </c>
      <c r="I28" s="29">
        <f t="shared" si="8"/>
        <v>0</v>
      </c>
      <c r="J28" s="29">
        <f t="shared" si="8"/>
        <v>0</v>
      </c>
      <c r="K28" s="29">
        <f t="shared" si="8"/>
        <v>0</v>
      </c>
      <c r="L28" s="29">
        <f t="shared" si="8"/>
        <v>0</v>
      </c>
      <c r="M28" s="29">
        <f t="shared" si="8"/>
        <v>0</v>
      </c>
      <c r="N28" s="29">
        <f t="shared" si="4"/>
        <v>3331644</v>
      </c>
      <c r="O28" s="41">
        <f t="shared" si="1"/>
        <v>259.13074589717661</v>
      </c>
      <c r="P28" s="9"/>
    </row>
    <row r="29" spans="1:16">
      <c r="A29" s="12"/>
      <c r="B29" s="42">
        <v>571</v>
      </c>
      <c r="C29" s="19" t="s">
        <v>38</v>
      </c>
      <c r="D29" s="43">
        <v>626525</v>
      </c>
      <c r="E29" s="43">
        <v>7260</v>
      </c>
      <c r="F29" s="43">
        <v>0</v>
      </c>
      <c r="G29" s="43">
        <v>38791</v>
      </c>
      <c r="H29" s="43">
        <v>0</v>
      </c>
      <c r="I29" s="43">
        <v>0</v>
      </c>
      <c r="J29" s="43">
        <v>0</v>
      </c>
      <c r="K29" s="43">
        <v>0</v>
      </c>
      <c r="L29" s="43">
        <v>0</v>
      </c>
      <c r="M29" s="43">
        <v>0</v>
      </c>
      <c r="N29" s="43">
        <f t="shared" si="4"/>
        <v>672576</v>
      </c>
      <c r="O29" s="44">
        <f t="shared" si="1"/>
        <v>52.312047911643461</v>
      </c>
      <c r="P29" s="9"/>
    </row>
    <row r="30" spans="1:16">
      <c r="A30" s="12"/>
      <c r="B30" s="42">
        <v>572</v>
      </c>
      <c r="C30" s="19" t="s">
        <v>71</v>
      </c>
      <c r="D30" s="43">
        <v>2397896</v>
      </c>
      <c r="E30" s="43">
        <v>13354</v>
      </c>
      <c r="F30" s="43">
        <v>0</v>
      </c>
      <c r="G30" s="43">
        <v>131260</v>
      </c>
      <c r="H30" s="43">
        <v>0</v>
      </c>
      <c r="I30" s="43">
        <v>0</v>
      </c>
      <c r="J30" s="43">
        <v>0</v>
      </c>
      <c r="K30" s="43">
        <v>0</v>
      </c>
      <c r="L30" s="43">
        <v>0</v>
      </c>
      <c r="M30" s="43">
        <v>0</v>
      </c>
      <c r="N30" s="43">
        <f t="shared" si="4"/>
        <v>2542510</v>
      </c>
      <c r="O30" s="44">
        <f t="shared" si="1"/>
        <v>197.75297503305592</v>
      </c>
      <c r="P30" s="9"/>
    </row>
    <row r="31" spans="1:16">
      <c r="A31" s="12"/>
      <c r="B31" s="42">
        <v>579</v>
      </c>
      <c r="C31" s="19" t="s">
        <v>72</v>
      </c>
      <c r="D31" s="43">
        <v>0</v>
      </c>
      <c r="E31" s="43">
        <v>97480</v>
      </c>
      <c r="F31" s="43">
        <v>0</v>
      </c>
      <c r="G31" s="43">
        <v>19078</v>
      </c>
      <c r="H31" s="43">
        <v>0</v>
      </c>
      <c r="I31" s="43">
        <v>0</v>
      </c>
      <c r="J31" s="43">
        <v>0</v>
      </c>
      <c r="K31" s="43">
        <v>0</v>
      </c>
      <c r="L31" s="43">
        <v>0</v>
      </c>
      <c r="M31" s="43">
        <v>0</v>
      </c>
      <c r="N31" s="43">
        <f t="shared" si="4"/>
        <v>116558</v>
      </c>
      <c r="O31" s="44">
        <f t="shared" si="1"/>
        <v>9.06572295247725</v>
      </c>
      <c r="P31" s="9"/>
    </row>
    <row r="32" spans="1:16" ht="15.75">
      <c r="A32" s="26" t="s">
        <v>73</v>
      </c>
      <c r="B32" s="27"/>
      <c r="C32" s="28"/>
      <c r="D32" s="29">
        <f t="shared" ref="D32:M32" si="9">SUM(D33:D34)</f>
        <v>1430922</v>
      </c>
      <c r="E32" s="29">
        <f t="shared" si="9"/>
        <v>200229</v>
      </c>
      <c r="F32" s="29">
        <f t="shared" si="9"/>
        <v>0</v>
      </c>
      <c r="G32" s="29">
        <f t="shared" si="9"/>
        <v>0</v>
      </c>
      <c r="H32" s="29">
        <f t="shared" si="9"/>
        <v>0</v>
      </c>
      <c r="I32" s="29">
        <f t="shared" si="9"/>
        <v>2472039</v>
      </c>
      <c r="J32" s="29">
        <f t="shared" si="9"/>
        <v>0</v>
      </c>
      <c r="K32" s="29">
        <f t="shared" si="9"/>
        <v>0</v>
      </c>
      <c r="L32" s="29">
        <f t="shared" si="9"/>
        <v>0</v>
      </c>
      <c r="M32" s="29">
        <f t="shared" si="9"/>
        <v>0</v>
      </c>
      <c r="N32" s="29">
        <f t="shared" si="4"/>
        <v>4103190</v>
      </c>
      <c r="O32" s="41">
        <f t="shared" si="1"/>
        <v>319.14054600606676</v>
      </c>
      <c r="P32" s="9"/>
    </row>
    <row r="33" spans="1:119">
      <c r="A33" s="12"/>
      <c r="B33" s="42">
        <v>581</v>
      </c>
      <c r="C33" s="19" t="s">
        <v>74</v>
      </c>
      <c r="D33" s="43">
        <v>1430922</v>
      </c>
      <c r="E33" s="43">
        <v>200229</v>
      </c>
      <c r="F33" s="43">
        <v>0</v>
      </c>
      <c r="G33" s="43">
        <v>0</v>
      </c>
      <c r="H33" s="43">
        <v>0</v>
      </c>
      <c r="I33" s="43">
        <v>2435921</v>
      </c>
      <c r="J33" s="43">
        <v>0</v>
      </c>
      <c r="K33" s="43">
        <v>0</v>
      </c>
      <c r="L33" s="43">
        <v>0</v>
      </c>
      <c r="M33" s="43">
        <v>0</v>
      </c>
      <c r="N33" s="43">
        <f t="shared" si="4"/>
        <v>4067072</v>
      </c>
      <c r="O33" s="44">
        <f t="shared" si="1"/>
        <v>316.33133701485571</v>
      </c>
      <c r="P33" s="9"/>
    </row>
    <row r="34" spans="1:119" ht="15.75" thickBot="1">
      <c r="A34" s="12"/>
      <c r="B34" s="42">
        <v>591</v>
      </c>
      <c r="C34" s="19" t="s">
        <v>75</v>
      </c>
      <c r="D34" s="43">
        <v>0</v>
      </c>
      <c r="E34" s="43">
        <v>0</v>
      </c>
      <c r="F34" s="43">
        <v>0</v>
      </c>
      <c r="G34" s="43">
        <v>0</v>
      </c>
      <c r="H34" s="43">
        <v>0</v>
      </c>
      <c r="I34" s="43">
        <v>36118</v>
      </c>
      <c r="J34" s="43">
        <v>0</v>
      </c>
      <c r="K34" s="43">
        <v>0</v>
      </c>
      <c r="L34" s="43">
        <v>0</v>
      </c>
      <c r="M34" s="43">
        <v>0</v>
      </c>
      <c r="N34" s="43">
        <f t="shared" si="4"/>
        <v>36118</v>
      </c>
      <c r="O34" s="44">
        <f t="shared" si="1"/>
        <v>2.8092089912110136</v>
      </c>
      <c r="P34" s="9"/>
    </row>
    <row r="35" spans="1:119" ht="16.5" thickBot="1">
      <c r="A35" s="13" t="s">
        <v>10</v>
      </c>
      <c r="B35" s="21"/>
      <c r="C35" s="20"/>
      <c r="D35" s="14">
        <f>SUM(D5,D14,D19,D23,D26,D28,D32)</f>
        <v>21097591</v>
      </c>
      <c r="E35" s="14">
        <f t="shared" ref="E35:M35" si="10">SUM(E5,E14,E19,E23,E26,E28,E32)</f>
        <v>3848781</v>
      </c>
      <c r="F35" s="14">
        <f t="shared" si="10"/>
        <v>0</v>
      </c>
      <c r="G35" s="14">
        <f t="shared" si="10"/>
        <v>457941</v>
      </c>
      <c r="H35" s="14">
        <f t="shared" si="10"/>
        <v>0</v>
      </c>
      <c r="I35" s="14">
        <f t="shared" si="10"/>
        <v>11333982</v>
      </c>
      <c r="J35" s="14">
        <f t="shared" si="10"/>
        <v>0</v>
      </c>
      <c r="K35" s="14">
        <f t="shared" si="10"/>
        <v>2983049</v>
      </c>
      <c r="L35" s="14">
        <f t="shared" si="10"/>
        <v>0</v>
      </c>
      <c r="M35" s="14">
        <f t="shared" si="10"/>
        <v>0</v>
      </c>
      <c r="N35" s="14">
        <f t="shared" si="4"/>
        <v>39721344</v>
      </c>
      <c r="O35" s="35">
        <f t="shared" si="1"/>
        <v>3089.4721941354906</v>
      </c>
      <c r="P35" s="6"/>
      <c r="Q35" s="2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</row>
    <row r="36" spans="1:119">
      <c r="A36" s="15"/>
      <c r="B36" s="17"/>
      <c r="C36" s="17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8"/>
    </row>
    <row r="37" spans="1:119">
      <c r="A37" s="36"/>
      <c r="B37" s="37"/>
      <c r="C37" s="37"/>
      <c r="D37" s="38"/>
      <c r="E37" s="38"/>
      <c r="F37" s="38"/>
      <c r="G37" s="38"/>
      <c r="H37" s="38"/>
      <c r="I37" s="38"/>
      <c r="J37" s="38"/>
      <c r="K37" s="38"/>
      <c r="L37" s="163" t="s">
        <v>95</v>
      </c>
      <c r="M37" s="163"/>
      <c r="N37" s="163"/>
      <c r="O37" s="39">
        <v>12857</v>
      </c>
    </row>
    <row r="38" spans="1:119">
      <c r="A38" s="164"/>
      <c r="B38" s="141"/>
      <c r="C38" s="141"/>
      <c r="D38" s="141"/>
      <c r="E38" s="141"/>
      <c r="F38" s="141"/>
      <c r="G38" s="141"/>
      <c r="H38" s="141"/>
      <c r="I38" s="141"/>
      <c r="J38" s="141"/>
      <c r="K38" s="141"/>
      <c r="L38" s="141"/>
      <c r="M38" s="141"/>
      <c r="N38" s="141"/>
      <c r="O38" s="142"/>
    </row>
    <row r="39" spans="1:119" ht="15.75" customHeight="1" thickBot="1">
      <c r="A39" s="165" t="s">
        <v>49</v>
      </c>
      <c r="B39" s="144"/>
      <c r="C39" s="144"/>
      <c r="D39" s="144"/>
      <c r="E39" s="144"/>
      <c r="F39" s="144"/>
      <c r="G39" s="144"/>
      <c r="H39" s="144"/>
      <c r="I39" s="144"/>
      <c r="J39" s="144"/>
      <c r="K39" s="144"/>
      <c r="L39" s="144"/>
      <c r="M39" s="144"/>
      <c r="N39" s="144"/>
      <c r="O39" s="145"/>
    </row>
  </sheetData>
  <mergeCells count="10">
    <mergeCell ref="L37:N37"/>
    <mergeCell ref="A38:O38"/>
    <mergeCell ref="A39:O3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C3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43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92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3"/>
      <c r="N3" s="34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SUM(D6:D13)</f>
        <v>5227173</v>
      </c>
      <c r="E5" s="24">
        <f t="shared" si="0"/>
        <v>4587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2877142</v>
      </c>
      <c r="L5" s="24">
        <f t="shared" si="0"/>
        <v>0</v>
      </c>
      <c r="M5" s="24">
        <f t="shared" si="0"/>
        <v>0</v>
      </c>
      <c r="N5" s="25">
        <f>SUM(D5:M5)</f>
        <v>8108902</v>
      </c>
      <c r="O5" s="30">
        <f t="shared" ref="O5:O35" si="1">(N5/O$37)</f>
        <v>631.0920694217449</v>
      </c>
      <c r="P5" s="6"/>
    </row>
    <row r="6" spans="1:133">
      <c r="A6" s="12"/>
      <c r="B6" s="42">
        <v>511</v>
      </c>
      <c r="C6" s="19" t="s">
        <v>19</v>
      </c>
      <c r="D6" s="43">
        <v>155280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155280</v>
      </c>
      <c r="O6" s="44">
        <f t="shared" si="1"/>
        <v>12.084987158533737</v>
      </c>
      <c r="P6" s="9"/>
    </row>
    <row r="7" spans="1:133">
      <c r="A7" s="12"/>
      <c r="B7" s="42">
        <v>512</v>
      </c>
      <c r="C7" s="19" t="s">
        <v>20</v>
      </c>
      <c r="D7" s="43">
        <v>999253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3" si="2">SUM(D7:M7)</f>
        <v>999253</v>
      </c>
      <c r="O7" s="44">
        <f t="shared" si="1"/>
        <v>77.768931434352865</v>
      </c>
      <c r="P7" s="9"/>
    </row>
    <row r="8" spans="1:133">
      <c r="A8" s="12"/>
      <c r="B8" s="42">
        <v>513</v>
      </c>
      <c r="C8" s="19" t="s">
        <v>21</v>
      </c>
      <c r="D8" s="43">
        <v>1245883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1245883</v>
      </c>
      <c r="O8" s="44">
        <f t="shared" si="1"/>
        <v>96.96342127792046</v>
      </c>
      <c r="P8" s="9"/>
    </row>
    <row r="9" spans="1:133">
      <c r="A9" s="12"/>
      <c r="B9" s="42">
        <v>514</v>
      </c>
      <c r="C9" s="19" t="s">
        <v>45</v>
      </c>
      <c r="D9" s="43">
        <v>324624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324624</v>
      </c>
      <c r="O9" s="44">
        <f t="shared" si="1"/>
        <v>25.264534204996497</v>
      </c>
      <c r="P9" s="9"/>
    </row>
    <row r="10" spans="1:133">
      <c r="A10" s="12"/>
      <c r="B10" s="42">
        <v>515</v>
      </c>
      <c r="C10" s="19" t="s">
        <v>64</v>
      </c>
      <c r="D10" s="43">
        <v>1504460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1504460</v>
      </c>
      <c r="O10" s="44">
        <f t="shared" si="1"/>
        <v>117.08771110592264</v>
      </c>
      <c r="P10" s="9"/>
    </row>
    <row r="11" spans="1:133">
      <c r="A11" s="12"/>
      <c r="B11" s="42">
        <v>517</v>
      </c>
      <c r="C11" s="19" t="s">
        <v>46</v>
      </c>
      <c r="D11" s="43">
        <v>746587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746587</v>
      </c>
      <c r="O11" s="44">
        <f t="shared" si="1"/>
        <v>58.104677406802082</v>
      </c>
      <c r="P11" s="9"/>
    </row>
    <row r="12" spans="1:133">
      <c r="A12" s="12"/>
      <c r="B12" s="42">
        <v>518</v>
      </c>
      <c r="C12" s="19" t="s">
        <v>22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2877142</v>
      </c>
      <c r="L12" s="43">
        <v>0</v>
      </c>
      <c r="M12" s="43">
        <v>0</v>
      </c>
      <c r="N12" s="43">
        <f t="shared" si="2"/>
        <v>2877142</v>
      </c>
      <c r="O12" s="44">
        <f t="shared" si="1"/>
        <v>223.91952681142502</v>
      </c>
      <c r="P12" s="9"/>
    </row>
    <row r="13" spans="1:133">
      <c r="A13" s="12"/>
      <c r="B13" s="42">
        <v>519</v>
      </c>
      <c r="C13" s="19" t="s">
        <v>65</v>
      </c>
      <c r="D13" s="43">
        <v>251086</v>
      </c>
      <c r="E13" s="43">
        <v>4587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2"/>
        <v>255673</v>
      </c>
      <c r="O13" s="44">
        <f t="shared" si="1"/>
        <v>19.898280021791578</v>
      </c>
      <c r="P13" s="9"/>
    </row>
    <row r="14" spans="1:133" ht="15.75">
      <c r="A14" s="26" t="s">
        <v>24</v>
      </c>
      <c r="B14" s="27"/>
      <c r="C14" s="28"/>
      <c r="D14" s="29">
        <f t="shared" ref="D14:M14" si="3">SUM(D15:D18)</f>
        <v>7867016</v>
      </c>
      <c r="E14" s="29">
        <f t="shared" si="3"/>
        <v>2358265</v>
      </c>
      <c r="F14" s="29">
        <f t="shared" si="3"/>
        <v>0</v>
      </c>
      <c r="G14" s="29">
        <f t="shared" si="3"/>
        <v>0</v>
      </c>
      <c r="H14" s="29">
        <f t="shared" si="3"/>
        <v>0</v>
      </c>
      <c r="I14" s="29">
        <f t="shared" si="3"/>
        <v>0</v>
      </c>
      <c r="J14" s="29">
        <f t="shared" si="3"/>
        <v>0</v>
      </c>
      <c r="K14" s="29">
        <f t="shared" si="3"/>
        <v>0</v>
      </c>
      <c r="L14" s="29">
        <f t="shared" si="3"/>
        <v>0</v>
      </c>
      <c r="M14" s="29">
        <f t="shared" si="3"/>
        <v>0</v>
      </c>
      <c r="N14" s="40">
        <f t="shared" ref="N14:N35" si="4">SUM(D14:M14)</f>
        <v>10225281</v>
      </c>
      <c r="O14" s="41">
        <f t="shared" si="1"/>
        <v>795.80364230679436</v>
      </c>
      <c r="P14" s="10"/>
    </row>
    <row r="15" spans="1:133">
      <c r="A15" s="12"/>
      <c r="B15" s="42">
        <v>521</v>
      </c>
      <c r="C15" s="19" t="s">
        <v>25</v>
      </c>
      <c r="D15" s="43">
        <v>7134492</v>
      </c>
      <c r="E15" s="43">
        <v>100813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7235305</v>
      </c>
      <c r="O15" s="44">
        <f t="shared" si="1"/>
        <v>563.10257607595918</v>
      </c>
      <c r="P15" s="9"/>
    </row>
    <row r="16" spans="1:133">
      <c r="A16" s="12"/>
      <c r="B16" s="42">
        <v>522</v>
      </c>
      <c r="C16" s="19" t="s">
        <v>26</v>
      </c>
      <c r="D16" s="43">
        <v>0</v>
      </c>
      <c r="E16" s="43">
        <v>2257452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2257452</v>
      </c>
      <c r="O16" s="44">
        <f t="shared" si="1"/>
        <v>175.69087088489377</v>
      </c>
      <c r="P16" s="9"/>
    </row>
    <row r="17" spans="1:16">
      <c r="A17" s="12"/>
      <c r="B17" s="42">
        <v>525</v>
      </c>
      <c r="C17" s="19" t="s">
        <v>28</v>
      </c>
      <c r="D17" s="43">
        <v>87071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4"/>
        <v>87071</v>
      </c>
      <c r="O17" s="44">
        <f t="shared" si="1"/>
        <v>6.7764806599735392</v>
      </c>
      <c r="P17" s="9"/>
    </row>
    <row r="18" spans="1:16">
      <c r="A18" s="12"/>
      <c r="B18" s="42">
        <v>526</v>
      </c>
      <c r="C18" s="19" t="s">
        <v>47</v>
      </c>
      <c r="D18" s="43">
        <v>645453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645453</v>
      </c>
      <c r="O18" s="44">
        <f t="shared" si="1"/>
        <v>50.233714685967783</v>
      </c>
      <c r="P18" s="9"/>
    </row>
    <row r="19" spans="1:16" ht="15.75">
      <c r="A19" s="26" t="s">
        <v>29</v>
      </c>
      <c r="B19" s="27"/>
      <c r="C19" s="28"/>
      <c r="D19" s="29">
        <f t="shared" ref="D19:M19" si="5">SUM(D20:D22)</f>
        <v>0</v>
      </c>
      <c r="E19" s="29">
        <f t="shared" si="5"/>
        <v>0</v>
      </c>
      <c r="F19" s="29">
        <f t="shared" si="5"/>
        <v>0</v>
      </c>
      <c r="G19" s="29">
        <f t="shared" si="5"/>
        <v>0</v>
      </c>
      <c r="H19" s="29">
        <f t="shared" si="5"/>
        <v>0</v>
      </c>
      <c r="I19" s="29">
        <f t="shared" si="5"/>
        <v>9479318</v>
      </c>
      <c r="J19" s="29">
        <f t="shared" si="5"/>
        <v>0</v>
      </c>
      <c r="K19" s="29">
        <f t="shared" si="5"/>
        <v>0</v>
      </c>
      <c r="L19" s="29">
        <f t="shared" si="5"/>
        <v>0</v>
      </c>
      <c r="M19" s="29">
        <f t="shared" si="5"/>
        <v>0</v>
      </c>
      <c r="N19" s="40">
        <f t="shared" si="4"/>
        <v>9479318</v>
      </c>
      <c r="O19" s="41">
        <f t="shared" si="1"/>
        <v>737.74752899058296</v>
      </c>
      <c r="P19" s="10"/>
    </row>
    <row r="20" spans="1:16">
      <c r="A20" s="12"/>
      <c r="B20" s="42">
        <v>534</v>
      </c>
      <c r="C20" s="19" t="s">
        <v>67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3226483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3226483</v>
      </c>
      <c r="O20" s="44">
        <f t="shared" si="1"/>
        <v>251.107712662464</v>
      </c>
      <c r="P20" s="9"/>
    </row>
    <row r="21" spans="1:16">
      <c r="A21" s="12"/>
      <c r="B21" s="42">
        <v>536</v>
      </c>
      <c r="C21" s="19" t="s">
        <v>68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5813028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5813028</v>
      </c>
      <c r="O21" s="44">
        <f t="shared" si="1"/>
        <v>452.41092692038291</v>
      </c>
      <c r="P21" s="9"/>
    </row>
    <row r="22" spans="1:16">
      <c r="A22" s="12"/>
      <c r="B22" s="42">
        <v>538</v>
      </c>
      <c r="C22" s="19" t="s">
        <v>69</v>
      </c>
      <c r="D22" s="43">
        <v>0</v>
      </c>
      <c r="E22" s="43">
        <v>0</v>
      </c>
      <c r="F22" s="43">
        <v>0</v>
      </c>
      <c r="G22" s="43">
        <v>0</v>
      </c>
      <c r="H22" s="43">
        <v>0</v>
      </c>
      <c r="I22" s="43">
        <v>439807</v>
      </c>
      <c r="J22" s="43">
        <v>0</v>
      </c>
      <c r="K22" s="43">
        <v>0</v>
      </c>
      <c r="L22" s="43">
        <v>0</v>
      </c>
      <c r="M22" s="43">
        <v>0</v>
      </c>
      <c r="N22" s="43">
        <f t="shared" si="4"/>
        <v>439807</v>
      </c>
      <c r="O22" s="44">
        <f t="shared" si="1"/>
        <v>34.228889407736013</v>
      </c>
      <c r="P22" s="9"/>
    </row>
    <row r="23" spans="1:16" ht="15.75">
      <c r="A23" s="26" t="s">
        <v>35</v>
      </c>
      <c r="B23" s="27"/>
      <c r="C23" s="28"/>
      <c r="D23" s="29">
        <f t="shared" ref="D23:M23" si="6">SUM(D24:D25)</f>
        <v>175921</v>
      </c>
      <c r="E23" s="29">
        <f t="shared" si="6"/>
        <v>480484</v>
      </c>
      <c r="F23" s="29">
        <f t="shared" si="6"/>
        <v>0</v>
      </c>
      <c r="G23" s="29">
        <f t="shared" si="6"/>
        <v>0</v>
      </c>
      <c r="H23" s="29">
        <f t="shared" si="6"/>
        <v>0</v>
      </c>
      <c r="I23" s="29">
        <f t="shared" si="6"/>
        <v>573932</v>
      </c>
      <c r="J23" s="29">
        <f t="shared" si="6"/>
        <v>0</v>
      </c>
      <c r="K23" s="29">
        <f t="shared" si="6"/>
        <v>0</v>
      </c>
      <c r="L23" s="29">
        <f t="shared" si="6"/>
        <v>0</v>
      </c>
      <c r="M23" s="29">
        <f t="shared" si="6"/>
        <v>0</v>
      </c>
      <c r="N23" s="29">
        <f t="shared" si="4"/>
        <v>1230337</v>
      </c>
      <c r="O23" s="41">
        <f t="shared" si="1"/>
        <v>95.75352167483851</v>
      </c>
      <c r="P23" s="10"/>
    </row>
    <row r="24" spans="1:16">
      <c r="A24" s="12"/>
      <c r="B24" s="42">
        <v>541</v>
      </c>
      <c r="C24" s="19" t="s">
        <v>70</v>
      </c>
      <c r="D24" s="43">
        <v>175921</v>
      </c>
      <c r="E24" s="43">
        <v>480484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4"/>
        <v>656405</v>
      </c>
      <c r="O24" s="44">
        <f t="shared" si="1"/>
        <v>51.0860767374893</v>
      </c>
      <c r="P24" s="9"/>
    </row>
    <row r="25" spans="1:16">
      <c r="A25" s="12"/>
      <c r="B25" s="42">
        <v>545</v>
      </c>
      <c r="C25" s="19" t="s">
        <v>52</v>
      </c>
      <c r="D25" s="43">
        <v>0</v>
      </c>
      <c r="E25" s="43">
        <v>0</v>
      </c>
      <c r="F25" s="43">
        <v>0</v>
      </c>
      <c r="G25" s="43">
        <v>0</v>
      </c>
      <c r="H25" s="43">
        <v>0</v>
      </c>
      <c r="I25" s="43">
        <v>573932</v>
      </c>
      <c r="J25" s="43">
        <v>0</v>
      </c>
      <c r="K25" s="43">
        <v>0</v>
      </c>
      <c r="L25" s="43">
        <v>0</v>
      </c>
      <c r="M25" s="43">
        <v>0</v>
      </c>
      <c r="N25" s="43">
        <f t="shared" si="4"/>
        <v>573932</v>
      </c>
      <c r="O25" s="44">
        <f t="shared" si="1"/>
        <v>44.66744493734921</v>
      </c>
      <c r="P25" s="9"/>
    </row>
    <row r="26" spans="1:16" ht="15.75">
      <c r="A26" s="26" t="s">
        <v>86</v>
      </c>
      <c r="B26" s="27"/>
      <c r="C26" s="28"/>
      <c r="D26" s="29">
        <f t="shared" ref="D26:M26" si="7">SUM(D27:D27)</f>
        <v>0</v>
      </c>
      <c r="E26" s="29">
        <f t="shared" si="7"/>
        <v>69970</v>
      </c>
      <c r="F26" s="29">
        <f t="shared" si="7"/>
        <v>0</v>
      </c>
      <c r="G26" s="29">
        <f t="shared" si="7"/>
        <v>0</v>
      </c>
      <c r="H26" s="29">
        <f t="shared" si="7"/>
        <v>0</v>
      </c>
      <c r="I26" s="29">
        <f t="shared" si="7"/>
        <v>0</v>
      </c>
      <c r="J26" s="29">
        <f t="shared" si="7"/>
        <v>0</v>
      </c>
      <c r="K26" s="29">
        <f t="shared" si="7"/>
        <v>0</v>
      </c>
      <c r="L26" s="29">
        <f t="shared" si="7"/>
        <v>0</v>
      </c>
      <c r="M26" s="29">
        <f t="shared" si="7"/>
        <v>0</v>
      </c>
      <c r="N26" s="29">
        <f t="shared" si="4"/>
        <v>69970</v>
      </c>
      <c r="O26" s="41">
        <f t="shared" si="1"/>
        <v>5.4455599657560896</v>
      </c>
      <c r="P26" s="10"/>
    </row>
    <row r="27" spans="1:16">
      <c r="A27" s="90"/>
      <c r="B27" s="91">
        <v>552</v>
      </c>
      <c r="C27" s="92" t="s">
        <v>87</v>
      </c>
      <c r="D27" s="43">
        <v>0</v>
      </c>
      <c r="E27" s="43">
        <v>69970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4"/>
        <v>69970</v>
      </c>
      <c r="O27" s="44">
        <f t="shared" si="1"/>
        <v>5.4455599657560896</v>
      </c>
      <c r="P27" s="9"/>
    </row>
    <row r="28" spans="1:16" ht="15.75">
      <c r="A28" s="26" t="s">
        <v>37</v>
      </c>
      <c r="B28" s="27"/>
      <c r="C28" s="28"/>
      <c r="D28" s="29">
        <f t="shared" ref="D28:M28" si="8">SUM(D29:D31)</f>
        <v>5551067</v>
      </c>
      <c r="E28" s="29">
        <f t="shared" si="8"/>
        <v>167002</v>
      </c>
      <c r="F28" s="29">
        <f t="shared" si="8"/>
        <v>0</v>
      </c>
      <c r="G28" s="29">
        <f t="shared" si="8"/>
        <v>0</v>
      </c>
      <c r="H28" s="29">
        <f t="shared" si="8"/>
        <v>0</v>
      </c>
      <c r="I28" s="29">
        <f t="shared" si="8"/>
        <v>0</v>
      </c>
      <c r="J28" s="29">
        <f t="shared" si="8"/>
        <v>0</v>
      </c>
      <c r="K28" s="29">
        <f t="shared" si="8"/>
        <v>0</v>
      </c>
      <c r="L28" s="29">
        <f t="shared" si="8"/>
        <v>0</v>
      </c>
      <c r="M28" s="29">
        <f t="shared" si="8"/>
        <v>0</v>
      </c>
      <c r="N28" s="29">
        <f t="shared" si="4"/>
        <v>5718069</v>
      </c>
      <c r="O28" s="41">
        <f t="shared" si="1"/>
        <v>445.02054634601916</v>
      </c>
      <c r="P28" s="9"/>
    </row>
    <row r="29" spans="1:16">
      <c r="A29" s="12"/>
      <c r="B29" s="42">
        <v>571</v>
      </c>
      <c r="C29" s="19" t="s">
        <v>38</v>
      </c>
      <c r="D29" s="43">
        <v>777464</v>
      </c>
      <c r="E29" s="43">
        <v>17039</v>
      </c>
      <c r="F29" s="43">
        <v>0</v>
      </c>
      <c r="G29" s="43">
        <v>0</v>
      </c>
      <c r="H29" s="43">
        <v>0</v>
      </c>
      <c r="I29" s="43">
        <v>0</v>
      </c>
      <c r="J29" s="43">
        <v>0</v>
      </c>
      <c r="K29" s="43">
        <v>0</v>
      </c>
      <c r="L29" s="43">
        <v>0</v>
      </c>
      <c r="M29" s="43">
        <v>0</v>
      </c>
      <c r="N29" s="43">
        <f t="shared" si="4"/>
        <v>794503</v>
      </c>
      <c r="O29" s="44">
        <f t="shared" si="1"/>
        <v>61.833839209276988</v>
      </c>
      <c r="P29" s="9"/>
    </row>
    <row r="30" spans="1:16">
      <c r="A30" s="12"/>
      <c r="B30" s="42">
        <v>572</v>
      </c>
      <c r="C30" s="19" t="s">
        <v>71</v>
      </c>
      <c r="D30" s="43">
        <v>4773603</v>
      </c>
      <c r="E30" s="43">
        <v>33777</v>
      </c>
      <c r="F30" s="43">
        <v>0</v>
      </c>
      <c r="G30" s="43">
        <v>0</v>
      </c>
      <c r="H30" s="43">
        <v>0</v>
      </c>
      <c r="I30" s="43">
        <v>0</v>
      </c>
      <c r="J30" s="43">
        <v>0</v>
      </c>
      <c r="K30" s="43">
        <v>0</v>
      </c>
      <c r="L30" s="43">
        <v>0</v>
      </c>
      <c r="M30" s="43">
        <v>0</v>
      </c>
      <c r="N30" s="43">
        <f t="shared" si="4"/>
        <v>4807380</v>
      </c>
      <c r="O30" s="44">
        <f t="shared" si="1"/>
        <v>374.14429138454352</v>
      </c>
      <c r="P30" s="9"/>
    </row>
    <row r="31" spans="1:16">
      <c r="A31" s="12"/>
      <c r="B31" s="42">
        <v>579</v>
      </c>
      <c r="C31" s="19" t="s">
        <v>72</v>
      </c>
      <c r="D31" s="43">
        <v>0</v>
      </c>
      <c r="E31" s="43">
        <v>116186</v>
      </c>
      <c r="F31" s="43">
        <v>0</v>
      </c>
      <c r="G31" s="43">
        <v>0</v>
      </c>
      <c r="H31" s="43">
        <v>0</v>
      </c>
      <c r="I31" s="43">
        <v>0</v>
      </c>
      <c r="J31" s="43">
        <v>0</v>
      </c>
      <c r="K31" s="43">
        <v>0</v>
      </c>
      <c r="L31" s="43">
        <v>0</v>
      </c>
      <c r="M31" s="43">
        <v>0</v>
      </c>
      <c r="N31" s="43">
        <f t="shared" si="4"/>
        <v>116186</v>
      </c>
      <c r="O31" s="44">
        <f t="shared" si="1"/>
        <v>9.0424157521986146</v>
      </c>
      <c r="P31" s="9"/>
    </row>
    <row r="32" spans="1:16" ht="15.75">
      <c r="A32" s="26" t="s">
        <v>73</v>
      </c>
      <c r="B32" s="27"/>
      <c r="C32" s="28"/>
      <c r="D32" s="29">
        <f t="shared" ref="D32:M32" si="9">SUM(D33:D34)</f>
        <v>25000</v>
      </c>
      <c r="E32" s="29">
        <f t="shared" si="9"/>
        <v>79820</v>
      </c>
      <c r="F32" s="29">
        <f t="shared" si="9"/>
        <v>0</v>
      </c>
      <c r="G32" s="29">
        <f t="shared" si="9"/>
        <v>0</v>
      </c>
      <c r="H32" s="29">
        <f t="shared" si="9"/>
        <v>0</v>
      </c>
      <c r="I32" s="29">
        <f t="shared" si="9"/>
        <v>1368261</v>
      </c>
      <c r="J32" s="29">
        <f t="shared" si="9"/>
        <v>0</v>
      </c>
      <c r="K32" s="29">
        <f t="shared" si="9"/>
        <v>0</v>
      </c>
      <c r="L32" s="29">
        <f t="shared" si="9"/>
        <v>0</v>
      </c>
      <c r="M32" s="29">
        <f t="shared" si="9"/>
        <v>0</v>
      </c>
      <c r="N32" s="29">
        <f t="shared" si="4"/>
        <v>1473081</v>
      </c>
      <c r="O32" s="41">
        <f t="shared" si="1"/>
        <v>114.64557553116974</v>
      </c>
      <c r="P32" s="9"/>
    </row>
    <row r="33" spans="1:119">
      <c r="A33" s="12"/>
      <c r="B33" s="42">
        <v>581</v>
      </c>
      <c r="C33" s="19" t="s">
        <v>74</v>
      </c>
      <c r="D33" s="43">
        <v>25000</v>
      </c>
      <c r="E33" s="43">
        <v>79820</v>
      </c>
      <c r="F33" s="43">
        <v>0</v>
      </c>
      <c r="G33" s="43">
        <v>0</v>
      </c>
      <c r="H33" s="43">
        <v>0</v>
      </c>
      <c r="I33" s="43">
        <v>1324846</v>
      </c>
      <c r="J33" s="43">
        <v>0</v>
      </c>
      <c r="K33" s="43">
        <v>0</v>
      </c>
      <c r="L33" s="43">
        <v>0</v>
      </c>
      <c r="M33" s="43">
        <v>0</v>
      </c>
      <c r="N33" s="43">
        <f t="shared" si="4"/>
        <v>1429666</v>
      </c>
      <c r="O33" s="44">
        <f t="shared" si="1"/>
        <v>111.26671336290762</v>
      </c>
      <c r="P33" s="9"/>
    </row>
    <row r="34" spans="1:119" ht="15.75" thickBot="1">
      <c r="A34" s="12"/>
      <c r="B34" s="42">
        <v>591</v>
      </c>
      <c r="C34" s="19" t="s">
        <v>75</v>
      </c>
      <c r="D34" s="43">
        <v>0</v>
      </c>
      <c r="E34" s="43">
        <v>0</v>
      </c>
      <c r="F34" s="43">
        <v>0</v>
      </c>
      <c r="G34" s="43">
        <v>0</v>
      </c>
      <c r="H34" s="43">
        <v>0</v>
      </c>
      <c r="I34" s="43">
        <v>43415</v>
      </c>
      <c r="J34" s="43">
        <v>0</v>
      </c>
      <c r="K34" s="43">
        <v>0</v>
      </c>
      <c r="L34" s="43">
        <v>0</v>
      </c>
      <c r="M34" s="43">
        <v>0</v>
      </c>
      <c r="N34" s="43">
        <f t="shared" si="4"/>
        <v>43415</v>
      </c>
      <c r="O34" s="44">
        <f t="shared" si="1"/>
        <v>3.3788621682621214</v>
      </c>
      <c r="P34" s="9"/>
    </row>
    <row r="35" spans="1:119" ht="16.5" thickBot="1">
      <c r="A35" s="13" t="s">
        <v>10</v>
      </c>
      <c r="B35" s="21"/>
      <c r="C35" s="20"/>
      <c r="D35" s="14">
        <f>SUM(D5,D14,D19,D23,D26,D28,D32)</f>
        <v>18846177</v>
      </c>
      <c r="E35" s="14">
        <f t="shared" ref="E35:M35" si="10">SUM(E5,E14,E19,E23,E26,E28,E32)</f>
        <v>3160128</v>
      </c>
      <c r="F35" s="14">
        <f t="shared" si="10"/>
        <v>0</v>
      </c>
      <c r="G35" s="14">
        <f t="shared" si="10"/>
        <v>0</v>
      </c>
      <c r="H35" s="14">
        <f t="shared" si="10"/>
        <v>0</v>
      </c>
      <c r="I35" s="14">
        <f t="shared" si="10"/>
        <v>11421511</v>
      </c>
      <c r="J35" s="14">
        <f t="shared" si="10"/>
        <v>0</v>
      </c>
      <c r="K35" s="14">
        <f t="shared" si="10"/>
        <v>2877142</v>
      </c>
      <c r="L35" s="14">
        <f t="shared" si="10"/>
        <v>0</v>
      </c>
      <c r="M35" s="14">
        <f t="shared" si="10"/>
        <v>0</v>
      </c>
      <c r="N35" s="14">
        <f t="shared" si="4"/>
        <v>36304958</v>
      </c>
      <c r="O35" s="35">
        <f t="shared" si="1"/>
        <v>2825.5084442369057</v>
      </c>
      <c r="P35" s="6"/>
      <c r="Q35" s="2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</row>
    <row r="36" spans="1:119">
      <c r="A36" s="15"/>
      <c r="B36" s="17"/>
      <c r="C36" s="17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8"/>
    </row>
    <row r="37" spans="1:119">
      <c r="A37" s="36"/>
      <c r="B37" s="37"/>
      <c r="C37" s="37"/>
      <c r="D37" s="38"/>
      <c r="E37" s="38"/>
      <c r="F37" s="38"/>
      <c r="G37" s="38"/>
      <c r="H37" s="38"/>
      <c r="I37" s="38"/>
      <c r="J37" s="38"/>
      <c r="K37" s="38"/>
      <c r="L37" s="163" t="s">
        <v>93</v>
      </c>
      <c r="M37" s="163"/>
      <c r="N37" s="163"/>
      <c r="O37" s="39">
        <v>12849</v>
      </c>
    </row>
    <row r="38" spans="1:119">
      <c r="A38" s="164"/>
      <c r="B38" s="141"/>
      <c r="C38" s="141"/>
      <c r="D38" s="141"/>
      <c r="E38" s="141"/>
      <c r="F38" s="141"/>
      <c r="G38" s="141"/>
      <c r="H38" s="141"/>
      <c r="I38" s="141"/>
      <c r="J38" s="141"/>
      <c r="K38" s="141"/>
      <c r="L38" s="141"/>
      <c r="M38" s="141"/>
      <c r="N38" s="141"/>
      <c r="O38" s="142"/>
    </row>
    <row r="39" spans="1:119" ht="15.75" customHeight="1" thickBot="1">
      <c r="A39" s="165" t="s">
        <v>49</v>
      </c>
      <c r="B39" s="144"/>
      <c r="C39" s="144"/>
      <c r="D39" s="144"/>
      <c r="E39" s="144"/>
      <c r="F39" s="144"/>
      <c r="G39" s="144"/>
      <c r="H39" s="144"/>
      <c r="I39" s="144"/>
      <c r="J39" s="144"/>
      <c r="K39" s="144"/>
      <c r="L39" s="144"/>
      <c r="M39" s="144"/>
      <c r="N39" s="144"/>
      <c r="O39" s="145"/>
    </row>
  </sheetData>
  <mergeCells count="10">
    <mergeCell ref="L37:N37"/>
    <mergeCell ref="A38:O38"/>
    <mergeCell ref="A39:O3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C3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43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90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3"/>
      <c r="N3" s="34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SUM(D6:D12)</f>
        <v>3395621</v>
      </c>
      <c r="E5" s="24">
        <f t="shared" si="0"/>
        <v>38939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3000197</v>
      </c>
      <c r="L5" s="24">
        <f t="shared" si="0"/>
        <v>0</v>
      </c>
      <c r="M5" s="24">
        <f t="shared" si="0"/>
        <v>0</v>
      </c>
      <c r="N5" s="25">
        <f>SUM(D5:M5)</f>
        <v>6434757</v>
      </c>
      <c r="O5" s="30">
        <f t="shared" ref="O5:O34" si="1">(N5/O$36)</f>
        <v>501.50081833060557</v>
      </c>
      <c r="P5" s="6"/>
    </row>
    <row r="6" spans="1:133">
      <c r="A6" s="12"/>
      <c r="B6" s="42">
        <v>511</v>
      </c>
      <c r="C6" s="19" t="s">
        <v>19</v>
      </c>
      <c r="D6" s="43">
        <v>162146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162146</v>
      </c>
      <c r="O6" s="44">
        <f t="shared" si="1"/>
        <v>12.637050892370041</v>
      </c>
      <c r="P6" s="9"/>
    </row>
    <row r="7" spans="1:133">
      <c r="A7" s="12"/>
      <c r="B7" s="42">
        <v>512</v>
      </c>
      <c r="C7" s="19" t="s">
        <v>20</v>
      </c>
      <c r="D7" s="43">
        <v>911826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911826</v>
      </c>
      <c r="O7" s="44">
        <f t="shared" si="1"/>
        <v>71.064297404722936</v>
      </c>
      <c r="P7" s="9"/>
    </row>
    <row r="8" spans="1:133">
      <c r="A8" s="12"/>
      <c r="B8" s="42">
        <v>513</v>
      </c>
      <c r="C8" s="19" t="s">
        <v>21</v>
      </c>
      <c r="D8" s="43">
        <v>1157435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1157435</v>
      </c>
      <c r="O8" s="44">
        <f t="shared" si="1"/>
        <v>90.20614137635414</v>
      </c>
      <c r="P8" s="9"/>
    </row>
    <row r="9" spans="1:133">
      <c r="A9" s="12"/>
      <c r="B9" s="42">
        <v>514</v>
      </c>
      <c r="C9" s="19" t="s">
        <v>45</v>
      </c>
      <c r="D9" s="43">
        <v>304238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304238</v>
      </c>
      <c r="O9" s="44">
        <f t="shared" si="1"/>
        <v>23.711168264359753</v>
      </c>
      <c r="P9" s="9"/>
    </row>
    <row r="10" spans="1:133">
      <c r="A10" s="12"/>
      <c r="B10" s="42">
        <v>517</v>
      </c>
      <c r="C10" s="19" t="s">
        <v>46</v>
      </c>
      <c r="D10" s="43">
        <v>733621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733621</v>
      </c>
      <c r="O10" s="44">
        <f t="shared" si="1"/>
        <v>57.175668303327875</v>
      </c>
      <c r="P10" s="9"/>
    </row>
    <row r="11" spans="1:133">
      <c r="A11" s="12"/>
      <c r="B11" s="42">
        <v>518</v>
      </c>
      <c r="C11" s="19" t="s">
        <v>22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3000197</v>
      </c>
      <c r="L11" s="43">
        <v>0</v>
      </c>
      <c r="M11" s="43">
        <v>0</v>
      </c>
      <c r="N11" s="43">
        <f t="shared" si="2"/>
        <v>3000197</v>
      </c>
      <c r="O11" s="44">
        <f t="shared" si="1"/>
        <v>233.82409788792768</v>
      </c>
      <c r="P11" s="9"/>
    </row>
    <row r="12" spans="1:133">
      <c r="A12" s="12"/>
      <c r="B12" s="42">
        <v>519</v>
      </c>
      <c r="C12" s="19" t="s">
        <v>65</v>
      </c>
      <c r="D12" s="43">
        <v>126355</v>
      </c>
      <c r="E12" s="43">
        <v>38939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165294</v>
      </c>
      <c r="O12" s="44">
        <f t="shared" si="1"/>
        <v>12.882394201543137</v>
      </c>
      <c r="P12" s="9"/>
    </row>
    <row r="13" spans="1:133" ht="15.75">
      <c r="A13" s="26" t="s">
        <v>24</v>
      </c>
      <c r="B13" s="27"/>
      <c r="C13" s="28"/>
      <c r="D13" s="29">
        <f t="shared" ref="D13:M13" si="3">SUM(D14:D17)</f>
        <v>9265177</v>
      </c>
      <c r="E13" s="29">
        <f t="shared" si="3"/>
        <v>2361780</v>
      </c>
      <c r="F13" s="29">
        <f t="shared" si="3"/>
        <v>0</v>
      </c>
      <c r="G13" s="29">
        <f t="shared" si="3"/>
        <v>0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40">
        <f t="shared" ref="N13:N34" si="4">SUM(D13:M13)</f>
        <v>11626957</v>
      </c>
      <c r="O13" s="41">
        <f t="shared" si="1"/>
        <v>906.16140596991659</v>
      </c>
      <c r="P13" s="10"/>
    </row>
    <row r="14" spans="1:133">
      <c r="A14" s="12"/>
      <c r="B14" s="42">
        <v>521</v>
      </c>
      <c r="C14" s="19" t="s">
        <v>25</v>
      </c>
      <c r="D14" s="43">
        <v>7054999</v>
      </c>
      <c r="E14" s="43">
        <v>50223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4"/>
        <v>7105222</v>
      </c>
      <c r="O14" s="44">
        <f t="shared" si="1"/>
        <v>553.7543449458343</v>
      </c>
      <c r="P14" s="9"/>
    </row>
    <row r="15" spans="1:133">
      <c r="A15" s="12"/>
      <c r="B15" s="42">
        <v>522</v>
      </c>
      <c r="C15" s="19" t="s">
        <v>26</v>
      </c>
      <c r="D15" s="43">
        <v>0</v>
      </c>
      <c r="E15" s="43">
        <v>2311557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2311557</v>
      </c>
      <c r="O15" s="44">
        <f t="shared" si="1"/>
        <v>180.1540799625906</v>
      </c>
      <c r="P15" s="9"/>
    </row>
    <row r="16" spans="1:133">
      <c r="A16" s="12"/>
      <c r="B16" s="42">
        <v>524</v>
      </c>
      <c r="C16" s="19" t="s">
        <v>27</v>
      </c>
      <c r="D16" s="43">
        <v>1238714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1238714</v>
      </c>
      <c r="O16" s="44">
        <f t="shared" si="1"/>
        <v>96.540721689657857</v>
      </c>
      <c r="P16" s="9"/>
    </row>
    <row r="17" spans="1:16">
      <c r="A17" s="12"/>
      <c r="B17" s="42">
        <v>525</v>
      </c>
      <c r="C17" s="19" t="s">
        <v>28</v>
      </c>
      <c r="D17" s="43">
        <v>971464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4"/>
        <v>971464</v>
      </c>
      <c r="O17" s="44">
        <f t="shared" si="1"/>
        <v>75.712259371833838</v>
      </c>
      <c r="P17" s="9"/>
    </row>
    <row r="18" spans="1:16" ht="15.75">
      <c r="A18" s="26" t="s">
        <v>29</v>
      </c>
      <c r="B18" s="27"/>
      <c r="C18" s="28"/>
      <c r="D18" s="29">
        <f t="shared" ref="D18:M18" si="5">SUM(D19:D21)</f>
        <v>0</v>
      </c>
      <c r="E18" s="29">
        <f t="shared" si="5"/>
        <v>0</v>
      </c>
      <c r="F18" s="29">
        <f t="shared" si="5"/>
        <v>0</v>
      </c>
      <c r="G18" s="29">
        <f t="shared" si="5"/>
        <v>0</v>
      </c>
      <c r="H18" s="29">
        <f t="shared" si="5"/>
        <v>0</v>
      </c>
      <c r="I18" s="29">
        <f t="shared" si="5"/>
        <v>8630999</v>
      </c>
      <c r="J18" s="29">
        <f t="shared" si="5"/>
        <v>0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40">
        <f t="shared" si="4"/>
        <v>8630999</v>
      </c>
      <c r="O18" s="41">
        <f t="shared" si="1"/>
        <v>672.66767983789259</v>
      </c>
      <c r="P18" s="10"/>
    </row>
    <row r="19" spans="1:16">
      <c r="A19" s="12"/>
      <c r="B19" s="42">
        <v>534</v>
      </c>
      <c r="C19" s="19" t="s">
        <v>67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3187562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3187562</v>
      </c>
      <c r="O19" s="44">
        <f t="shared" si="1"/>
        <v>248.42662302236769</v>
      </c>
      <c r="P19" s="9"/>
    </row>
    <row r="20" spans="1:16">
      <c r="A20" s="12"/>
      <c r="B20" s="42">
        <v>536</v>
      </c>
      <c r="C20" s="19" t="s">
        <v>68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5086134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5086134</v>
      </c>
      <c r="O20" s="44">
        <f t="shared" si="1"/>
        <v>396.39420154313774</v>
      </c>
      <c r="P20" s="9"/>
    </row>
    <row r="21" spans="1:16">
      <c r="A21" s="12"/>
      <c r="B21" s="42">
        <v>538</v>
      </c>
      <c r="C21" s="19" t="s">
        <v>69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357303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357303</v>
      </c>
      <c r="O21" s="44">
        <f t="shared" si="1"/>
        <v>27.846855272387188</v>
      </c>
      <c r="P21" s="9"/>
    </row>
    <row r="22" spans="1:16" ht="15.75">
      <c r="A22" s="26" t="s">
        <v>35</v>
      </c>
      <c r="B22" s="27"/>
      <c r="C22" s="28"/>
      <c r="D22" s="29">
        <f t="shared" ref="D22:M22" si="6">SUM(D23:D24)</f>
        <v>181352</v>
      </c>
      <c r="E22" s="29">
        <f t="shared" si="6"/>
        <v>199853</v>
      </c>
      <c r="F22" s="29">
        <f t="shared" si="6"/>
        <v>0</v>
      </c>
      <c r="G22" s="29">
        <f t="shared" si="6"/>
        <v>0</v>
      </c>
      <c r="H22" s="29">
        <f t="shared" si="6"/>
        <v>0</v>
      </c>
      <c r="I22" s="29">
        <f t="shared" si="6"/>
        <v>547530</v>
      </c>
      <c r="J22" s="29">
        <f t="shared" si="6"/>
        <v>0</v>
      </c>
      <c r="K22" s="29">
        <f t="shared" si="6"/>
        <v>0</v>
      </c>
      <c r="L22" s="29">
        <f t="shared" si="6"/>
        <v>0</v>
      </c>
      <c r="M22" s="29">
        <f t="shared" si="6"/>
        <v>0</v>
      </c>
      <c r="N22" s="29">
        <f t="shared" si="4"/>
        <v>928735</v>
      </c>
      <c r="O22" s="41">
        <f t="shared" si="1"/>
        <v>72.382121424674622</v>
      </c>
      <c r="P22" s="10"/>
    </row>
    <row r="23" spans="1:16">
      <c r="A23" s="12"/>
      <c r="B23" s="42">
        <v>541</v>
      </c>
      <c r="C23" s="19" t="s">
        <v>70</v>
      </c>
      <c r="D23" s="43">
        <v>181352</v>
      </c>
      <c r="E23" s="43">
        <v>199853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4"/>
        <v>381205</v>
      </c>
      <c r="O23" s="44">
        <f t="shared" si="1"/>
        <v>29.709687475644923</v>
      </c>
      <c r="P23" s="9"/>
    </row>
    <row r="24" spans="1:16">
      <c r="A24" s="12"/>
      <c r="B24" s="42">
        <v>545</v>
      </c>
      <c r="C24" s="19" t="s">
        <v>52</v>
      </c>
      <c r="D24" s="43">
        <v>0</v>
      </c>
      <c r="E24" s="43">
        <v>0</v>
      </c>
      <c r="F24" s="43">
        <v>0</v>
      </c>
      <c r="G24" s="43">
        <v>0</v>
      </c>
      <c r="H24" s="43">
        <v>0</v>
      </c>
      <c r="I24" s="43">
        <v>547530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4"/>
        <v>547530</v>
      </c>
      <c r="O24" s="44">
        <f t="shared" si="1"/>
        <v>42.672433949029696</v>
      </c>
      <c r="P24" s="9"/>
    </row>
    <row r="25" spans="1:16" ht="15.75">
      <c r="A25" s="26" t="s">
        <v>86</v>
      </c>
      <c r="B25" s="27"/>
      <c r="C25" s="28"/>
      <c r="D25" s="29">
        <f t="shared" ref="D25:M25" si="7">SUM(D26:D26)</f>
        <v>0</v>
      </c>
      <c r="E25" s="29">
        <f t="shared" si="7"/>
        <v>43023</v>
      </c>
      <c r="F25" s="29">
        <f t="shared" si="7"/>
        <v>0</v>
      </c>
      <c r="G25" s="29">
        <f t="shared" si="7"/>
        <v>0</v>
      </c>
      <c r="H25" s="29">
        <f t="shared" si="7"/>
        <v>0</v>
      </c>
      <c r="I25" s="29">
        <f t="shared" si="7"/>
        <v>0</v>
      </c>
      <c r="J25" s="29">
        <f t="shared" si="7"/>
        <v>0</v>
      </c>
      <c r="K25" s="29">
        <f t="shared" si="7"/>
        <v>0</v>
      </c>
      <c r="L25" s="29">
        <f t="shared" si="7"/>
        <v>0</v>
      </c>
      <c r="M25" s="29">
        <f t="shared" si="7"/>
        <v>0</v>
      </c>
      <c r="N25" s="29">
        <f t="shared" si="4"/>
        <v>43023</v>
      </c>
      <c r="O25" s="41">
        <f t="shared" si="1"/>
        <v>3.353051204115034</v>
      </c>
      <c r="P25" s="10"/>
    </row>
    <row r="26" spans="1:16">
      <c r="A26" s="90"/>
      <c r="B26" s="91">
        <v>552</v>
      </c>
      <c r="C26" s="92" t="s">
        <v>87</v>
      </c>
      <c r="D26" s="43">
        <v>0</v>
      </c>
      <c r="E26" s="43">
        <v>43023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4"/>
        <v>43023</v>
      </c>
      <c r="O26" s="44">
        <f t="shared" si="1"/>
        <v>3.353051204115034</v>
      </c>
      <c r="P26" s="9"/>
    </row>
    <row r="27" spans="1:16" ht="15.75">
      <c r="A27" s="26" t="s">
        <v>37</v>
      </c>
      <c r="B27" s="27"/>
      <c r="C27" s="28"/>
      <c r="D27" s="29">
        <f t="shared" ref="D27:M27" si="8">SUM(D28:D30)</f>
        <v>3790735</v>
      </c>
      <c r="E27" s="29">
        <f t="shared" si="8"/>
        <v>294207</v>
      </c>
      <c r="F27" s="29">
        <f t="shared" si="8"/>
        <v>0</v>
      </c>
      <c r="G27" s="29">
        <f t="shared" si="8"/>
        <v>0</v>
      </c>
      <c r="H27" s="29">
        <f t="shared" si="8"/>
        <v>0</v>
      </c>
      <c r="I27" s="29">
        <f t="shared" si="8"/>
        <v>0</v>
      </c>
      <c r="J27" s="29">
        <f t="shared" si="8"/>
        <v>0</v>
      </c>
      <c r="K27" s="29">
        <f t="shared" si="8"/>
        <v>0</v>
      </c>
      <c r="L27" s="29">
        <f t="shared" si="8"/>
        <v>0</v>
      </c>
      <c r="M27" s="29">
        <f t="shared" si="8"/>
        <v>0</v>
      </c>
      <c r="N27" s="29">
        <f t="shared" si="4"/>
        <v>4084942</v>
      </c>
      <c r="O27" s="41">
        <f t="shared" si="1"/>
        <v>318.36505338632998</v>
      </c>
      <c r="P27" s="9"/>
    </row>
    <row r="28" spans="1:16">
      <c r="A28" s="12"/>
      <c r="B28" s="42">
        <v>571</v>
      </c>
      <c r="C28" s="19" t="s">
        <v>38</v>
      </c>
      <c r="D28" s="43">
        <v>742103</v>
      </c>
      <c r="E28" s="43">
        <v>18254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f t="shared" si="4"/>
        <v>760357</v>
      </c>
      <c r="O28" s="44">
        <f t="shared" si="1"/>
        <v>59.259371833839921</v>
      </c>
      <c r="P28" s="9"/>
    </row>
    <row r="29" spans="1:16">
      <c r="A29" s="12"/>
      <c r="B29" s="42">
        <v>572</v>
      </c>
      <c r="C29" s="19" t="s">
        <v>71</v>
      </c>
      <c r="D29" s="43">
        <v>3048632</v>
      </c>
      <c r="E29" s="43">
        <v>14465</v>
      </c>
      <c r="F29" s="43">
        <v>0</v>
      </c>
      <c r="G29" s="43">
        <v>0</v>
      </c>
      <c r="H29" s="43">
        <v>0</v>
      </c>
      <c r="I29" s="43">
        <v>0</v>
      </c>
      <c r="J29" s="43">
        <v>0</v>
      </c>
      <c r="K29" s="43">
        <v>0</v>
      </c>
      <c r="L29" s="43">
        <v>0</v>
      </c>
      <c r="M29" s="43">
        <v>0</v>
      </c>
      <c r="N29" s="43">
        <f t="shared" si="4"/>
        <v>3063097</v>
      </c>
      <c r="O29" s="44">
        <f t="shared" si="1"/>
        <v>238.72628789650065</v>
      </c>
      <c r="P29" s="9"/>
    </row>
    <row r="30" spans="1:16">
      <c r="A30" s="12"/>
      <c r="B30" s="42">
        <v>579</v>
      </c>
      <c r="C30" s="19" t="s">
        <v>72</v>
      </c>
      <c r="D30" s="43">
        <v>0</v>
      </c>
      <c r="E30" s="43">
        <v>261488</v>
      </c>
      <c r="F30" s="43">
        <v>0</v>
      </c>
      <c r="G30" s="43">
        <v>0</v>
      </c>
      <c r="H30" s="43">
        <v>0</v>
      </c>
      <c r="I30" s="43">
        <v>0</v>
      </c>
      <c r="J30" s="43">
        <v>0</v>
      </c>
      <c r="K30" s="43">
        <v>0</v>
      </c>
      <c r="L30" s="43">
        <v>0</v>
      </c>
      <c r="M30" s="43">
        <v>0</v>
      </c>
      <c r="N30" s="43">
        <f t="shared" si="4"/>
        <v>261488</v>
      </c>
      <c r="O30" s="44">
        <f t="shared" si="1"/>
        <v>20.3793936559894</v>
      </c>
      <c r="P30" s="9"/>
    </row>
    <row r="31" spans="1:16" ht="15.75">
      <c r="A31" s="26" t="s">
        <v>73</v>
      </c>
      <c r="B31" s="27"/>
      <c r="C31" s="28"/>
      <c r="D31" s="29">
        <f t="shared" ref="D31:M31" si="9">SUM(D32:D33)</f>
        <v>25000</v>
      </c>
      <c r="E31" s="29">
        <f t="shared" si="9"/>
        <v>159641</v>
      </c>
      <c r="F31" s="29">
        <f t="shared" si="9"/>
        <v>0</v>
      </c>
      <c r="G31" s="29">
        <f t="shared" si="9"/>
        <v>0</v>
      </c>
      <c r="H31" s="29">
        <f t="shared" si="9"/>
        <v>0</v>
      </c>
      <c r="I31" s="29">
        <f t="shared" si="9"/>
        <v>1752719</v>
      </c>
      <c r="J31" s="29">
        <f t="shared" si="9"/>
        <v>0</v>
      </c>
      <c r="K31" s="29">
        <f t="shared" si="9"/>
        <v>0</v>
      </c>
      <c r="L31" s="29">
        <f t="shared" si="9"/>
        <v>0</v>
      </c>
      <c r="M31" s="29">
        <f t="shared" si="9"/>
        <v>0</v>
      </c>
      <c r="N31" s="29">
        <f t="shared" si="4"/>
        <v>1937360</v>
      </c>
      <c r="O31" s="41">
        <f t="shared" si="1"/>
        <v>150.99056971397397</v>
      </c>
      <c r="P31" s="9"/>
    </row>
    <row r="32" spans="1:16">
      <c r="A32" s="12"/>
      <c r="B32" s="42">
        <v>581</v>
      </c>
      <c r="C32" s="19" t="s">
        <v>74</v>
      </c>
      <c r="D32" s="43">
        <v>25000</v>
      </c>
      <c r="E32" s="43">
        <v>159641</v>
      </c>
      <c r="F32" s="43">
        <v>0</v>
      </c>
      <c r="G32" s="43">
        <v>0</v>
      </c>
      <c r="H32" s="43">
        <v>0</v>
      </c>
      <c r="I32" s="43">
        <v>1711939</v>
      </c>
      <c r="J32" s="43">
        <v>0</v>
      </c>
      <c r="K32" s="43">
        <v>0</v>
      </c>
      <c r="L32" s="43">
        <v>0</v>
      </c>
      <c r="M32" s="43">
        <v>0</v>
      </c>
      <c r="N32" s="43">
        <f t="shared" si="4"/>
        <v>1896580</v>
      </c>
      <c r="O32" s="44">
        <f t="shared" si="1"/>
        <v>147.81232951445716</v>
      </c>
      <c r="P32" s="9"/>
    </row>
    <row r="33" spans="1:119" ht="15.75" thickBot="1">
      <c r="A33" s="12"/>
      <c r="B33" s="42">
        <v>591</v>
      </c>
      <c r="C33" s="19" t="s">
        <v>75</v>
      </c>
      <c r="D33" s="43">
        <v>0</v>
      </c>
      <c r="E33" s="43">
        <v>0</v>
      </c>
      <c r="F33" s="43">
        <v>0</v>
      </c>
      <c r="G33" s="43">
        <v>0</v>
      </c>
      <c r="H33" s="43">
        <v>0</v>
      </c>
      <c r="I33" s="43">
        <v>40780</v>
      </c>
      <c r="J33" s="43">
        <v>0</v>
      </c>
      <c r="K33" s="43">
        <v>0</v>
      </c>
      <c r="L33" s="43">
        <v>0</v>
      </c>
      <c r="M33" s="43">
        <v>0</v>
      </c>
      <c r="N33" s="43">
        <f t="shared" si="4"/>
        <v>40780</v>
      </c>
      <c r="O33" s="44">
        <f t="shared" si="1"/>
        <v>3.1782401995167953</v>
      </c>
      <c r="P33" s="9"/>
    </row>
    <row r="34" spans="1:119" ht="16.5" thickBot="1">
      <c r="A34" s="13" t="s">
        <v>10</v>
      </c>
      <c r="B34" s="21"/>
      <c r="C34" s="20"/>
      <c r="D34" s="14">
        <f>SUM(D5,D13,D18,D22,D25,D27,D31)</f>
        <v>16657885</v>
      </c>
      <c r="E34" s="14">
        <f t="shared" ref="E34:M34" si="10">SUM(E5,E13,E18,E22,E25,E27,E31)</f>
        <v>3097443</v>
      </c>
      <c r="F34" s="14">
        <f t="shared" si="10"/>
        <v>0</v>
      </c>
      <c r="G34" s="14">
        <f t="shared" si="10"/>
        <v>0</v>
      </c>
      <c r="H34" s="14">
        <f t="shared" si="10"/>
        <v>0</v>
      </c>
      <c r="I34" s="14">
        <f t="shared" si="10"/>
        <v>10931248</v>
      </c>
      <c r="J34" s="14">
        <f t="shared" si="10"/>
        <v>0</v>
      </c>
      <c r="K34" s="14">
        <f t="shared" si="10"/>
        <v>3000197</v>
      </c>
      <c r="L34" s="14">
        <f t="shared" si="10"/>
        <v>0</v>
      </c>
      <c r="M34" s="14">
        <f t="shared" si="10"/>
        <v>0</v>
      </c>
      <c r="N34" s="14">
        <f t="shared" si="4"/>
        <v>33686773</v>
      </c>
      <c r="O34" s="35">
        <f t="shared" si="1"/>
        <v>2625.4206998675086</v>
      </c>
      <c r="P34" s="6"/>
      <c r="Q34" s="2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</row>
    <row r="35" spans="1:119">
      <c r="A35" s="15"/>
      <c r="B35" s="17"/>
      <c r="C35" s="17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8"/>
    </row>
    <row r="36" spans="1:119">
      <c r="A36" s="36"/>
      <c r="B36" s="37"/>
      <c r="C36" s="37"/>
      <c r="D36" s="38"/>
      <c r="E36" s="38"/>
      <c r="F36" s="38"/>
      <c r="G36" s="38"/>
      <c r="H36" s="38"/>
      <c r="I36" s="38"/>
      <c r="J36" s="38"/>
      <c r="K36" s="38"/>
      <c r="L36" s="163" t="s">
        <v>91</v>
      </c>
      <c r="M36" s="163"/>
      <c r="N36" s="163"/>
      <c r="O36" s="39">
        <v>12831</v>
      </c>
    </row>
    <row r="37" spans="1:119">
      <c r="A37" s="164"/>
      <c r="B37" s="141"/>
      <c r="C37" s="141"/>
      <c r="D37" s="141"/>
      <c r="E37" s="141"/>
      <c r="F37" s="141"/>
      <c r="G37" s="141"/>
      <c r="H37" s="141"/>
      <c r="I37" s="141"/>
      <c r="J37" s="141"/>
      <c r="K37" s="141"/>
      <c r="L37" s="141"/>
      <c r="M37" s="141"/>
      <c r="N37" s="141"/>
      <c r="O37" s="142"/>
    </row>
    <row r="38" spans="1:119" ht="15.75" customHeight="1" thickBot="1">
      <c r="A38" s="165" t="s">
        <v>49</v>
      </c>
      <c r="B38" s="144"/>
      <c r="C38" s="144"/>
      <c r="D38" s="144"/>
      <c r="E38" s="144"/>
      <c r="F38" s="144"/>
      <c r="G38" s="144"/>
      <c r="H38" s="144"/>
      <c r="I38" s="144"/>
      <c r="J38" s="144"/>
      <c r="K38" s="144"/>
      <c r="L38" s="144"/>
      <c r="M38" s="144"/>
      <c r="N38" s="144"/>
      <c r="O38" s="145"/>
    </row>
  </sheetData>
  <mergeCells count="10">
    <mergeCell ref="L36:N36"/>
    <mergeCell ref="A37:O37"/>
    <mergeCell ref="A38:O3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C4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43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85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3"/>
      <c r="N3" s="34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SUM(D6:D13)</f>
        <v>4169203</v>
      </c>
      <c r="E5" s="24">
        <f t="shared" si="0"/>
        <v>7688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2837822</v>
      </c>
      <c r="L5" s="24">
        <f t="shared" si="0"/>
        <v>0</v>
      </c>
      <c r="M5" s="24">
        <f t="shared" si="0"/>
        <v>0</v>
      </c>
      <c r="N5" s="25">
        <f>SUM(D5:M5)</f>
        <v>7014713</v>
      </c>
      <c r="O5" s="30">
        <f t="shared" ref="O5:O36" si="1">(N5/O$38)</f>
        <v>553.99723582372451</v>
      </c>
      <c r="P5" s="6"/>
    </row>
    <row r="6" spans="1:133">
      <c r="A6" s="12"/>
      <c r="B6" s="42">
        <v>511</v>
      </c>
      <c r="C6" s="19" t="s">
        <v>19</v>
      </c>
      <c r="D6" s="43">
        <v>164054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164054</v>
      </c>
      <c r="O6" s="44">
        <f t="shared" si="1"/>
        <v>12.956404991312588</v>
      </c>
      <c r="P6" s="9"/>
    </row>
    <row r="7" spans="1:133">
      <c r="A7" s="12"/>
      <c r="B7" s="42">
        <v>512</v>
      </c>
      <c r="C7" s="19" t="s">
        <v>20</v>
      </c>
      <c r="D7" s="43">
        <v>889669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3" si="2">SUM(D7:M7)</f>
        <v>889669</v>
      </c>
      <c r="O7" s="44">
        <f t="shared" si="1"/>
        <v>70.262912652029698</v>
      </c>
      <c r="P7" s="9"/>
    </row>
    <row r="8" spans="1:133">
      <c r="A8" s="12"/>
      <c r="B8" s="42">
        <v>513</v>
      </c>
      <c r="C8" s="19" t="s">
        <v>21</v>
      </c>
      <c r="D8" s="43">
        <v>1111589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1111589</v>
      </c>
      <c r="O8" s="44">
        <f t="shared" si="1"/>
        <v>87.789369767809191</v>
      </c>
      <c r="P8" s="9"/>
    </row>
    <row r="9" spans="1:133">
      <c r="A9" s="12"/>
      <c r="B9" s="42">
        <v>514</v>
      </c>
      <c r="C9" s="19" t="s">
        <v>45</v>
      </c>
      <c r="D9" s="43">
        <v>280632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280632</v>
      </c>
      <c r="O9" s="44">
        <f t="shared" si="1"/>
        <v>22.163323329647763</v>
      </c>
      <c r="P9" s="9"/>
    </row>
    <row r="10" spans="1:133">
      <c r="A10" s="12"/>
      <c r="B10" s="42">
        <v>515</v>
      </c>
      <c r="C10" s="19" t="s">
        <v>64</v>
      </c>
      <c r="D10" s="43">
        <v>922984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922984</v>
      </c>
      <c r="O10" s="44">
        <f t="shared" si="1"/>
        <v>72.894013583951988</v>
      </c>
      <c r="P10" s="9"/>
    </row>
    <row r="11" spans="1:133">
      <c r="A11" s="12"/>
      <c r="B11" s="42">
        <v>517</v>
      </c>
      <c r="C11" s="19" t="s">
        <v>46</v>
      </c>
      <c r="D11" s="43">
        <v>731710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731710</v>
      </c>
      <c r="O11" s="44">
        <f t="shared" si="1"/>
        <v>57.787869214973938</v>
      </c>
      <c r="P11" s="9"/>
    </row>
    <row r="12" spans="1:133">
      <c r="A12" s="12"/>
      <c r="B12" s="42">
        <v>518</v>
      </c>
      <c r="C12" s="19" t="s">
        <v>22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2837822</v>
      </c>
      <c r="L12" s="43">
        <v>0</v>
      </c>
      <c r="M12" s="43">
        <v>0</v>
      </c>
      <c r="N12" s="43">
        <f t="shared" si="2"/>
        <v>2837822</v>
      </c>
      <c r="O12" s="44">
        <f t="shared" si="1"/>
        <v>224.12114989733058</v>
      </c>
      <c r="P12" s="9"/>
    </row>
    <row r="13" spans="1:133">
      <c r="A13" s="12"/>
      <c r="B13" s="42">
        <v>519</v>
      </c>
      <c r="C13" s="19" t="s">
        <v>65</v>
      </c>
      <c r="D13" s="43">
        <v>68565</v>
      </c>
      <c r="E13" s="43">
        <v>7688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2"/>
        <v>76253</v>
      </c>
      <c r="O13" s="44">
        <f t="shared" si="1"/>
        <v>6.022192386668773</v>
      </c>
      <c r="P13" s="9"/>
    </row>
    <row r="14" spans="1:133" ht="15.75">
      <c r="A14" s="26" t="s">
        <v>24</v>
      </c>
      <c r="B14" s="27"/>
      <c r="C14" s="28"/>
      <c r="D14" s="29">
        <f t="shared" ref="D14:M14" si="3">SUM(D15:D18)</f>
        <v>8019603</v>
      </c>
      <c r="E14" s="29">
        <f t="shared" si="3"/>
        <v>2234943</v>
      </c>
      <c r="F14" s="29">
        <f t="shared" si="3"/>
        <v>0</v>
      </c>
      <c r="G14" s="29">
        <f t="shared" si="3"/>
        <v>0</v>
      </c>
      <c r="H14" s="29">
        <f t="shared" si="3"/>
        <v>0</v>
      </c>
      <c r="I14" s="29">
        <f t="shared" si="3"/>
        <v>0</v>
      </c>
      <c r="J14" s="29">
        <f t="shared" si="3"/>
        <v>0</v>
      </c>
      <c r="K14" s="29">
        <f t="shared" si="3"/>
        <v>0</v>
      </c>
      <c r="L14" s="29">
        <f t="shared" si="3"/>
        <v>0</v>
      </c>
      <c r="M14" s="29">
        <f t="shared" si="3"/>
        <v>0</v>
      </c>
      <c r="N14" s="40">
        <f t="shared" ref="N14:N36" si="4">SUM(D14:M14)</f>
        <v>10254546</v>
      </c>
      <c r="O14" s="41">
        <f t="shared" si="1"/>
        <v>809.86779339756754</v>
      </c>
      <c r="P14" s="10"/>
    </row>
    <row r="15" spans="1:133">
      <c r="A15" s="12"/>
      <c r="B15" s="42">
        <v>521</v>
      </c>
      <c r="C15" s="19" t="s">
        <v>25</v>
      </c>
      <c r="D15" s="43">
        <v>6898528</v>
      </c>
      <c r="E15" s="43">
        <v>154211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7052739</v>
      </c>
      <c r="O15" s="44">
        <f t="shared" si="1"/>
        <v>557.00039488232505</v>
      </c>
      <c r="P15" s="9"/>
    </row>
    <row r="16" spans="1:133">
      <c r="A16" s="12"/>
      <c r="B16" s="42">
        <v>522</v>
      </c>
      <c r="C16" s="19" t="s">
        <v>26</v>
      </c>
      <c r="D16" s="43">
        <v>0</v>
      </c>
      <c r="E16" s="43">
        <v>2080732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2080732</v>
      </c>
      <c r="O16" s="44">
        <f t="shared" si="1"/>
        <v>164.3288580003159</v>
      </c>
      <c r="P16" s="9"/>
    </row>
    <row r="17" spans="1:16">
      <c r="A17" s="12"/>
      <c r="B17" s="42">
        <v>525</v>
      </c>
      <c r="C17" s="19" t="s">
        <v>28</v>
      </c>
      <c r="D17" s="43">
        <v>438845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4"/>
        <v>438845</v>
      </c>
      <c r="O17" s="44">
        <f t="shared" si="1"/>
        <v>34.658426788816932</v>
      </c>
      <c r="P17" s="9"/>
    </row>
    <row r="18" spans="1:16">
      <c r="A18" s="12"/>
      <c r="B18" s="42">
        <v>526</v>
      </c>
      <c r="C18" s="19" t="s">
        <v>47</v>
      </c>
      <c r="D18" s="43">
        <v>682230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682230</v>
      </c>
      <c r="O18" s="44">
        <f t="shared" si="1"/>
        <v>53.88011372610962</v>
      </c>
      <c r="P18" s="9"/>
    </row>
    <row r="19" spans="1:16" ht="15.75">
      <c r="A19" s="26" t="s">
        <v>29</v>
      </c>
      <c r="B19" s="27"/>
      <c r="C19" s="28"/>
      <c r="D19" s="29">
        <f t="shared" ref="D19:M19" si="5">SUM(D20:D22)</f>
        <v>0</v>
      </c>
      <c r="E19" s="29">
        <f t="shared" si="5"/>
        <v>0</v>
      </c>
      <c r="F19" s="29">
        <f t="shared" si="5"/>
        <v>0</v>
      </c>
      <c r="G19" s="29">
        <f t="shared" si="5"/>
        <v>0</v>
      </c>
      <c r="H19" s="29">
        <f t="shared" si="5"/>
        <v>0</v>
      </c>
      <c r="I19" s="29">
        <f t="shared" si="5"/>
        <v>8926057</v>
      </c>
      <c r="J19" s="29">
        <f t="shared" si="5"/>
        <v>0</v>
      </c>
      <c r="K19" s="29">
        <f t="shared" si="5"/>
        <v>0</v>
      </c>
      <c r="L19" s="29">
        <f t="shared" si="5"/>
        <v>0</v>
      </c>
      <c r="M19" s="29">
        <f t="shared" si="5"/>
        <v>0</v>
      </c>
      <c r="N19" s="40">
        <f t="shared" si="4"/>
        <v>8926057</v>
      </c>
      <c r="O19" s="41">
        <f t="shared" si="1"/>
        <v>704.94842836834619</v>
      </c>
      <c r="P19" s="10"/>
    </row>
    <row r="20" spans="1:16">
      <c r="A20" s="12"/>
      <c r="B20" s="42">
        <v>534</v>
      </c>
      <c r="C20" s="19" t="s">
        <v>67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3155604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3155604</v>
      </c>
      <c r="O20" s="44">
        <f t="shared" si="1"/>
        <v>249.21844890222712</v>
      </c>
      <c r="P20" s="9"/>
    </row>
    <row r="21" spans="1:16">
      <c r="A21" s="12"/>
      <c r="B21" s="42">
        <v>536</v>
      </c>
      <c r="C21" s="19" t="s">
        <v>68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5421914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5421914</v>
      </c>
      <c r="O21" s="44">
        <f t="shared" si="1"/>
        <v>428.20360132680463</v>
      </c>
      <c r="P21" s="9"/>
    </row>
    <row r="22" spans="1:16">
      <c r="A22" s="12"/>
      <c r="B22" s="42">
        <v>538</v>
      </c>
      <c r="C22" s="19" t="s">
        <v>69</v>
      </c>
      <c r="D22" s="43">
        <v>0</v>
      </c>
      <c r="E22" s="43">
        <v>0</v>
      </c>
      <c r="F22" s="43">
        <v>0</v>
      </c>
      <c r="G22" s="43">
        <v>0</v>
      </c>
      <c r="H22" s="43">
        <v>0</v>
      </c>
      <c r="I22" s="43">
        <v>348539</v>
      </c>
      <c r="J22" s="43">
        <v>0</v>
      </c>
      <c r="K22" s="43">
        <v>0</v>
      </c>
      <c r="L22" s="43">
        <v>0</v>
      </c>
      <c r="M22" s="43">
        <v>0</v>
      </c>
      <c r="N22" s="43">
        <f t="shared" si="4"/>
        <v>348539</v>
      </c>
      <c r="O22" s="44">
        <f t="shared" si="1"/>
        <v>27.526378139314485</v>
      </c>
      <c r="P22" s="9"/>
    </row>
    <row r="23" spans="1:16" ht="15.75">
      <c r="A23" s="26" t="s">
        <v>35</v>
      </c>
      <c r="B23" s="27"/>
      <c r="C23" s="28"/>
      <c r="D23" s="29">
        <f t="shared" ref="D23:M23" si="6">SUM(D24:D25)</f>
        <v>188054</v>
      </c>
      <c r="E23" s="29">
        <f t="shared" si="6"/>
        <v>361844</v>
      </c>
      <c r="F23" s="29">
        <f t="shared" si="6"/>
        <v>0</v>
      </c>
      <c r="G23" s="29">
        <f t="shared" si="6"/>
        <v>0</v>
      </c>
      <c r="H23" s="29">
        <f t="shared" si="6"/>
        <v>0</v>
      </c>
      <c r="I23" s="29">
        <f t="shared" si="6"/>
        <v>533586</v>
      </c>
      <c r="J23" s="29">
        <f t="shared" si="6"/>
        <v>0</v>
      </c>
      <c r="K23" s="29">
        <f t="shared" si="6"/>
        <v>0</v>
      </c>
      <c r="L23" s="29">
        <f t="shared" si="6"/>
        <v>0</v>
      </c>
      <c r="M23" s="29">
        <f t="shared" si="6"/>
        <v>0</v>
      </c>
      <c r="N23" s="29">
        <f t="shared" si="4"/>
        <v>1083484</v>
      </c>
      <c r="O23" s="41">
        <f t="shared" si="1"/>
        <v>85.569736218606849</v>
      </c>
      <c r="P23" s="10"/>
    </row>
    <row r="24" spans="1:16">
      <c r="A24" s="12"/>
      <c r="B24" s="42">
        <v>541</v>
      </c>
      <c r="C24" s="19" t="s">
        <v>70</v>
      </c>
      <c r="D24" s="43">
        <v>188054</v>
      </c>
      <c r="E24" s="43">
        <v>361844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4"/>
        <v>549898</v>
      </c>
      <c r="O24" s="44">
        <f t="shared" si="1"/>
        <v>43.429000157952927</v>
      </c>
      <c r="P24" s="9"/>
    </row>
    <row r="25" spans="1:16">
      <c r="A25" s="12"/>
      <c r="B25" s="42">
        <v>545</v>
      </c>
      <c r="C25" s="19" t="s">
        <v>52</v>
      </c>
      <c r="D25" s="43">
        <v>0</v>
      </c>
      <c r="E25" s="43">
        <v>0</v>
      </c>
      <c r="F25" s="43">
        <v>0</v>
      </c>
      <c r="G25" s="43">
        <v>0</v>
      </c>
      <c r="H25" s="43">
        <v>0</v>
      </c>
      <c r="I25" s="43">
        <v>533586</v>
      </c>
      <c r="J25" s="43">
        <v>0</v>
      </c>
      <c r="K25" s="43">
        <v>0</v>
      </c>
      <c r="L25" s="43">
        <v>0</v>
      </c>
      <c r="M25" s="43">
        <v>0</v>
      </c>
      <c r="N25" s="43">
        <f t="shared" si="4"/>
        <v>533586</v>
      </c>
      <c r="O25" s="44">
        <f t="shared" si="1"/>
        <v>42.140736060653929</v>
      </c>
      <c r="P25" s="9"/>
    </row>
    <row r="26" spans="1:16" ht="15.75">
      <c r="A26" s="26" t="s">
        <v>86</v>
      </c>
      <c r="B26" s="27"/>
      <c r="C26" s="28"/>
      <c r="D26" s="29">
        <f t="shared" ref="D26:M26" si="7">SUM(D27:D27)</f>
        <v>0</v>
      </c>
      <c r="E26" s="29">
        <f t="shared" si="7"/>
        <v>78270</v>
      </c>
      <c r="F26" s="29">
        <f t="shared" si="7"/>
        <v>0</v>
      </c>
      <c r="G26" s="29">
        <f t="shared" si="7"/>
        <v>0</v>
      </c>
      <c r="H26" s="29">
        <f t="shared" si="7"/>
        <v>0</v>
      </c>
      <c r="I26" s="29">
        <f t="shared" si="7"/>
        <v>0</v>
      </c>
      <c r="J26" s="29">
        <f t="shared" si="7"/>
        <v>0</v>
      </c>
      <c r="K26" s="29">
        <f t="shared" si="7"/>
        <v>0</v>
      </c>
      <c r="L26" s="29">
        <f t="shared" si="7"/>
        <v>0</v>
      </c>
      <c r="M26" s="29">
        <f t="shared" si="7"/>
        <v>0</v>
      </c>
      <c r="N26" s="29">
        <f t="shared" si="4"/>
        <v>78270</v>
      </c>
      <c r="O26" s="41">
        <f t="shared" si="1"/>
        <v>6.1814879166008527</v>
      </c>
      <c r="P26" s="10"/>
    </row>
    <row r="27" spans="1:16">
      <c r="A27" s="90"/>
      <c r="B27" s="91">
        <v>552</v>
      </c>
      <c r="C27" s="92" t="s">
        <v>87</v>
      </c>
      <c r="D27" s="43">
        <v>0</v>
      </c>
      <c r="E27" s="43">
        <v>78270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4"/>
        <v>78270</v>
      </c>
      <c r="O27" s="44">
        <f t="shared" si="1"/>
        <v>6.1814879166008527</v>
      </c>
      <c r="P27" s="9"/>
    </row>
    <row r="28" spans="1:16" ht="15.75">
      <c r="A28" s="26" t="s">
        <v>37</v>
      </c>
      <c r="B28" s="27"/>
      <c r="C28" s="28"/>
      <c r="D28" s="29">
        <f t="shared" ref="D28:M28" si="8">SUM(D29:D31)</f>
        <v>3733383</v>
      </c>
      <c r="E28" s="29">
        <f t="shared" si="8"/>
        <v>212312</v>
      </c>
      <c r="F28" s="29">
        <f t="shared" si="8"/>
        <v>0</v>
      </c>
      <c r="G28" s="29">
        <f t="shared" si="8"/>
        <v>0</v>
      </c>
      <c r="H28" s="29">
        <f t="shared" si="8"/>
        <v>0</v>
      </c>
      <c r="I28" s="29">
        <f t="shared" si="8"/>
        <v>0</v>
      </c>
      <c r="J28" s="29">
        <f t="shared" si="8"/>
        <v>0</v>
      </c>
      <c r="K28" s="29">
        <f t="shared" si="8"/>
        <v>0</v>
      </c>
      <c r="L28" s="29">
        <f t="shared" si="8"/>
        <v>0</v>
      </c>
      <c r="M28" s="29">
        <f t="shared" si="8"/>
        <v>0</v>
      </c>
      <c r="N28" s="29">
        <f t="shared" si="4"/>
        <v>3945695</v>
      </c>
      <c r="O28" s="41">
        <f t="shared" si="1"/>
        <v>311.61704312114989</v>
      </c>
      <c r="P28" s="9"/>
    </row>
    <row r="29" spans="1:16">
      <c r="A29" s="12"/>
      <c r="B29" s="42">
        <v>571</v>
      </c>
      <c r="C29" s="19" t="s">
        <v>38</v>
      </c>
      <c r="D29" s="43">
        <v>725226</v>
      </c>
      <c r="E29" s="43">
        <v>12018</v>
      </c>
      <c r="F29" s="43">
        <v>0</v>
      </c>
      <c r="G29" s="43">
        <v>0</v>
      </c>
      <c r="H29" s="43">
        <v>0</v>
      </c>
      <c r="I29" s="43">
        <v>0</v>
      </c>
      <c r="J29" s="43">
        <v>0</v>
      </c>
      <c r="K29" s="43">
        <v>0</v>
      </c>
      <c r="L29" s="43">
        <v>0</v>
      </c>
      <c r="M29" s="43">
        <v>0</v>
      </c>
      <c r="N29" s="43">
        <f t="shared" si="4"/>
        <v>737244</v>
      </c>
      <c r="O29" s="44">
        <f t="shared" si="1"/>
        <v>58.224924972358238</v>
      </c>
      <c r="P29" s="9"/>
    </row>
    <row r="30" spans="1:16">
      <c r="A30" s="12"/>
      <c r="B30" s="42">
        <v>572</v>
      </c>
      <c r="C30" s="19" t="s">
        <v>71</v>
      </c>
      <c r="D30" s="43">
        <v>3008157</v>
      </c>
      <c r="E30" s="43">
        <v>11698</v>
      </c>
      <c r="F30" s="43">
        <v>0</v>
      </c>
      <c r="G30" s="43">
        <v>0</v>
      </c>
      <c r="H30" s="43">
        <v>0</v>
      </c>
      <c r="I30" s="43">
        <v>0</v>
      </c>
      <c r="J30" s="43">
        <v>0</v>
      </c>
      <c r="K30" s="43">
        <v>0</v>
      </c>
      <c r="L30" s="43">
        <v>0</v>
      </c>
      <c r="M30" s="43">
        <v>0</v>
      </c>
      <c r="N30" s="43">
        <f t="shared" si="4"/>
        <v>3019855</v>
      </c>
      <c r="O30" s="44">
        <f t="shared" si="1"/>
        <v>238.49747275311958</v>
      </c>
      <c r="P30" s="9"/>
    </row>
    <row r="31" spans="1:16">
      <c r="A31" s="12"/>
      <c r="B31" s="42">
        <v>579</v>
      </c>
      <c r="C31" s="19" t="s">
        <v>72</v>
      </c>
      <c r="D31" s="43">
        <v>0</v>
      </c>
      <c r="E31" s="43">
        <v>188596</v>
      </c>
      <c r="F31" s="43">
        <v>0</v>
      </c>
      <c r="G31" s="43">
        <v>0</v>
      </c>
      <c r="H31" s="43">
        <v>0</v>
      </c>
      <c r="I31" s="43">
        <v>0</v>
      </c>
      <c r="J31" s="43">
        <v>0</v>
      </c>
      <c r="K31" s="43">
        <v>0</v>
      </c>
      <c r="L31" s="43">
        <v>0</v>
      </c>
      <c r="M31" s="43">
        <v>0</v>
      </c>
      <c r="N31" s="43">
        <f t="shared" si="4"/>
        <v>188596</v>
      </c>
      <c r="O31" s="44">
        <f t="shared" si="1"/>
        <v>14.894645395672089</v>
      </c>
      <c r="P31" s="9"/>
    </row>
    <row r="32" spans="1:16" ht="15.75">
      <c r="A32" s="26" t="s">
        <v>73</v>
      </c>
      <c r="B32" s="27"/>
      <c r="C32" s="28"/>
      <c r="D32" s="29">
        <f t="shared" ref="D32:M32" si="9">SUM(D33:D35)</f>
        <v>25000</v>
      </c>
      <c r="E32" s="29">
        <f t="shared" si="9"/>
        <v>807498</v>
      </c>
      <c r="F32" s="29">
        <f t="shared" si="9"/>
        <v>0</v>
      </c>
      <c r="G32" s="29">
        <f t="shared" si="9"/>
        <v>0</v>
      </c>
      <c r="H32" s="29">
        <f t="shared" si="9"/>
        <v>0</v>
      </c>
      <c r="I32" s="29">
        <f t="shared" si="9"/>
        <v>2280215</v>
      </c>
      <c r="J32" s="29">
        <f t="shared" si="9"/>
        <v>0</v>
      </c>
      <c r="K32" s="29">
        <f t="shared" si="9"/>
        <v>0</v>
      </c>
      <c r="L32" s="29">
        <f t="shared" si="9"/>
        <v>0</v>
      </c>
      <c r="M32" s="29">
        <f t="shared" si="9"/>
        <v>0</v>
      </c>
      <c r="N32" s="29">
        <f t="shared" si="4"/>
        <v>3112713</v>
      </c>
      <c r="O32" s="41">
        <f t="shared" si="1"/>
        <v>245.83106934133627</v>
      </c>
      <c r="P32" s="9"/>
    </row>
    <row r="33" spans="1:119">
      <c r="A33" s="12"/>
      <c r="B33" s="42">
        <v>581</v>
      </c>
      <c r="C33" s="19" t="s">
        <v>74</v>
      </c>
      <c r="D33" s="43">
        <v>25000</v>
      </c>
      <c r="E33" s="43">
        <v>239462</v>
      </c>
      <c r="F33" s="43">
        <v>0</v>
      </c>
      <c r="G33" s="43">
        <v>0</v>
      </c>
      <c r="H33" s="43">
        <v>0</v>
      </c>
      <c r="I33" s="43">
        <v>1647552</v>
      </c>
      <c r="J33" s="43">
        <v>0</v>
      </c>
      <c r="K33" s="43">
        <v>0</v>
      </c>
      <c r="L33" s="43">
        <v>0</v>
      </c>
      <c r="M33" s="43">
        <v>0</v>
      </c>
      <c r="N33" s="43">
        <f t="shared" si="4"/>
        <v>1912014</v>
      </c>
      <c r="O33" s="44">
        <f t="shared" si="1"/>
        <v>151.00410677618069</v>
      </c>
      <c r="P33" s="9"/>
    </row>
    <row r="34" spans="1:119">
      <c r="A34" s="12"/>
      <c r="B34" s="42">
        <v>591</v>
      </c>
      <c r="C34" s="19" t="s">
        <v>75</v>
      </c>
      <c r="D34" s="43">
        <v>0</v>
      </c>
      <c r="E34" s="43">
        <v>0</v>
      </c>
      <c r="F34" s="43">
        <v>0</v>
      </c>
      <c r="G34" s="43">
        <v>0</v>
      </c>
      <c r="H34" s="43">
        <v>0</v>
      </c>
      <c r="I34" s="43">
        <v>41094</v>
      </c>
      <c r="J34" s="43">
        <v>0</v>
      </c>
      <c r="K34" s="43">
        <v>0</v>
      </c>
      <c r="L34" s="43">
        <v>0</v>
      </c>
      <c r="M34" s="43">
        <v>0</v>
      </c>
      <c r="N34" s="43">
        <f t="shared" si="4"/>
        <v>41094</v>
      </c>
      <c r="O34" s="44">
        <f t="shared" si="1"/>
        <v>3.2454588532617281</v>
      </c>
      <c r="P34" s="9"/>
    </row>
    <row r="35" spans="1:119" ht="15.75" thickBot="1">
      <c r="A35" s="12"/>
      <c r="B35" s="42">
        <v>593</v>
      </c>
      <c r="C35" s="19" t="s">
        <v>88</v>
      </c>
      <c r="D35" s="43">
        <v>0</v>
      </c>
      <c r="E35" s="43">
        <v>568036</v>
      </c>
      <c r="F35" s="43">
        <v>0</v>
      </c>
      <c r="G35" s="43">
        <v>0</v>
      </c>
      <c r="H35" s="43">
        <v>0</v>
      </c>
      <c r="I35" s="43">
        <v>591569</v>
      </c>
      <c r="J35" s="43">
        <v>0</v>
      </c>
      <c r="K35" s="43">
        <v>0</v>
      </c>
      <c r="L35" s="43">
        <v>0</v>
      </c>
      <c r="M35" s="43">
        <v>0</v>
      </c>
      <c r="N35" s="43">
        <f t="shared" si="4"/>
        <v>1159605</v>
      </c>
      <c r="O35" s="44">
        <f t="shared" si="1"/>
        <v>91.581503711893859</v>
      </c>
      <c r="P35" s="9"/>
    </row>
    <row r="36" spans="1:119" ht="16.5" thickBot="1">
      <c r="A36" s="13" t="s">
        <v>10</v>
      </c>
      <c r="B36" s="21"/>
      <c r="C36" s="20"/>
      <c r="D36" s="14">
        <f>SUM(D5,D14,D19,D23,D26,D28,D32)</f>
        <v>16135243</v>
      </c>
      <c r="E36" s="14">
        <f t="shared" ref="E36:M36" si="10">SUM(E5,E14,E19,E23,E26,E28,E32)</f>
        <v>3702555</v>
      </c>
      <c r="F36" s="14">
        <f t="shared" si="10"/>
        <v>0</v>
      </c>
      <c r="G36" s="14">
        <f t="shared" si="10"/>
        <v>0</v>
      </c>
      <c r="H36" s="14">
        <f t="shared" si="10"/>
        <v>0</v>
      </c>
      <c r="I36" s="14">
        <f t="shared" si="10"/>
        <v>11739858</v>
      </c>
      <c r="J36" s="14">
        <f t="shared" si="10"/>
        <v>0</v>
      </c>
      <c r="K36" s="14">
        <f t="shared" si="10"/>
        <v>2837822</v>
      </c>
      <c r="L36" s="14">
        <f t="shared" si="10"/>
        <v>0</v>
      </c>
      <c r="M36" s="14">
        <f t="shared" si="10"/>
        <v>0</v>
      </c>
      <c r="N36" s="14">
        <f t="shared" si="4"/>
        <v>34415478</v>
      </c>
      <c r="O36" s="35">
        <f t="shared" si="1"/>
        <v>2718.012794187332</v>
      </c>
      <c r="P36" s="6"/>
      <c r="Q36" s="2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</row>
    <row r="37" spans="1:119">
      <c r="A37" s="15"/>
      <c r="B37" s="17"/>
      <c r="C37" s="17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8"/>
    </row>
    <row r="38" spans="1:119">
      <c r="A38" s="36"/>
      <c r="B38" s="37"/>
      <c r="C38" s="37"/>
      <c r="D38" s="38"/>
      <c r="E38" s="38"/>
      <c r="F38" s="38"/>
      <c r="G38" s="38"/>
      <c r="H38" s="38"/>
      <c r="I38" s="38"/>
      <c r="J38" s="38"/>
      <c r="K38" s="38"/>
      <c r="L38" s="163" t="s">
        <v>89</v>
      </c>
      <c r="M38" s="163"/>
      <c r="N38" s="163"/>
      <c r="O38" s="39">
        <v>12662</v>
      </c>
    </row>
    <row r="39" spans="1:119">
      <c r="A39" s="164"/>
      <c r="B39" s="141"/>
      <c r="C39" s="141"/>
      <c r="D39" s="141"/>
      <c r="E39" s="141"/>
      <c r="F39" s="141"/>
      <c r="G39" s="141"/>
      <c r="H39" s="141"/>
      <c r="I39" s="141"/>
      <c r="J39" s="141"/>
      <c r="K39" s="141"/>
      <c r="L39" s="141"/>
      <c r="M39" s="141"/>
      <c r="N39" s="141"/>
      <c r="O39" s="142"/>
    </row>
    <row r="40" spans="1:119" ht="15.75" customHeight="1" thickBot="1">
      <c r="A40" s="165" t="s">
        <v>49</v>
      </c>
      <c r="B40" s="144"/>
      <c r="C40" s="144"/>
      <c r="D40" s="144"/>
      <c r="E40" s="144"/>
      <c r="F40" s="144"/>
      <c r="G40" s="144"/>
      <c r="H40" s="144"/>
      <c r="I40" s="144"/>
      <c r="J40" s="144"/>
      <c r="K40" s="144"/>
      <c r="L40" s="144"/>
      <c r="M40" s="144"/>
      <c r="N40" s="144"/>
      <c r="O40" s="145"/>
    </row>
  </sheetData>
  <mergeCells count="10">
    <mergeCell ref="L38:N38"/>
    <mergeCell ref="A39:O39"/>
    <mergeCell ref="A40:O4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C3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43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83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3"/>
      <c r="N3" s="34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SUM(D6:D13)</f>
        <v>4442515</v>
      </c>
      <c r="E5" s="24">
        <f t="shared" si="0"/>
        <v>11722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2903807</v>
      </c>
      <c r="L5" s="24">
        <f t="shared" si="0"/>
        <v>0</v>
      </c>
      <c r="M5" s="24">
        <f t="shared" si="0"/>
        <v>0</v>
      </c>
      <c r="N5" s="25">
        <f>SUM(D5:M5)</f>
        <v>7358044</v>
      </c>
      <c r="O5" s="30">
        <f t="shared" ref="O5:O31" si="1">(N5/O$33)</f>
        <v>591.1974931704965</v>
      </c>
      <c r="P5" s="6"/>
    </row>
    <row r="6" spans="1:133">
      <c r="A6" s="12"/>
      <c r="B6" s="42">
        <v>511</v>
      </c>
      <c r="C6" s="19" t="s">
        <v>19</v>
      </c>
      <c r="D6" s="43">
        <v>162264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162264</v>
      </c>
      <c r="O6" s="44">
        <f t="shared" si="1"/>
        <v>13.037441748352885</v>
      </c>
      <c r="P6" s="9"/>
    </row>
    <row r="7" spans="1:133">
      <c r="A7" s="12"/>
      <c r="B7" s="42">
        <v>512</v>
      </c>
      <c r="C7" s="19" t="s">
        <v>20</v>
      </c>
      <c r="D7" s="43">
        <v>940100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3" si="2">SUM(D7:M7)</f>
        <v>940100</v>
      </c>
      <c r="O7" s="44">
        <f t="shared" si="1"/>
        <v>75.534308211473572</v>
      </c>
      <c r="P7" s="9"/>
    </row>
    <row r="8" spans="1:133">
      <c r="A8" s="12"/>
      <c r="B8" s="42">
        <v>513</v>
      </c>
      <c r="C8" s="19" t="s">
        <v>21</v>
      </c>
      <c r="D8" s="43">
        <v>1089401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1089401</v>
      </c>
      <c r="O8" s="44">
        <f t="shared" si="1"/>
        <v>87.530210509400604</v>
      </c>
      <c r="P8" s="9"/>
    </row>
    <row r="9" spans="1:133">
      <c r="A9" s="12"/>
      <c r="B9" s="42">
        <v>514</v>
      </c>
      <c r="C9" s="19" t="s">
        <v>45</v>
      </c>
      <c r="D9" s="43">
        <v>261143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261143</v>
      </c>
      <c r="O9" s="44">
        <f t="shared" si="1"/>
        <v>20.982082596818255</v>
      </c>
      <c r="P9" s="9"/>
    </row>
    <row r="10" spans="1:133">
      <c r="A10" s="12"/>
      <c r="B10" s="42">
        <v>515</v>
      </c>
      <c r="C10" s="19" t="s">
        <v>64</v>
      </c>
      <c r="D10" s="43">
        <v>1040438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1040438</v>
      </c>
      <c r="O10" s="44">
        <f t="shared" si="1"/>
        <v>83.596175478065248</v>
      </c>
      <c r="P10" s="9"/>
    </row>
    <row r="11" spans="1:133">
      <c r="A11" s="12"/>
      <c r="B11" s="42">
        <v>517</v>
      </c>
      <c r="C11" s="19" t="s">
        <v>46</v>
      </c>
      <c r="D11" s="43">
        <v>841897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841897</v>
      </c>
      <c r="O11" s="44">
        <f t="shared" si="1"/>
        <v>67.643982002249714</v>
      </c>
      <c r="P11" s="9"/>
    </row>
    <row r="12" spans="1:133">
      <c r="A12" s="12"/>
      <c r="B12" s="42">
        <v>518</v>
      </c>
      <c r="C12" s="19" t="s">
        <v>22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2903807</v>
      </c>
      <c r="L12" s="43">
        <v>0</v>
      </c>
      <c r="M12" s="43">
        <v>0</v>
      </c>
      <c r="N12" s="43">
        <f t="shared" si="2"/>
        <v>2903807</v>
      </c>
      <c r="O12" s="44">
        <f t="shared" si="1"/>
        <v>233.31246986983768</v>
      </c>
      <c r="P12" s="9"/>
    </row>
    <row r="13" spans="1:133">
      <c r="A13" s="12"/>
      <c r="B13" s="42">
        <v>519</v>
      </c>
      <c r="C13" s="19" t="s">
        <v>65</v>
      </c>
      <c r="D13" s="43">
        <v>107272</v>
      </c>
      <c r="E13" s="43">
        <v>11722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2"/>
        <v>118994</v>
      </c>
      <c r="O13" s="44">
        <f t="shared" si="1"/>
        <v>9.5608227542985702</v>
      </c>
      <c r="P13" s="9"/>
    </row>
    <row r="14" spans="1:133" ht="15.75">
      <c r="A14" s="26" t="s">
        <v>24</v>
      </c>
      <c r="B14" s="27"/>
      <c r="C14" s="28"/>
      <c r="D14" s="29">
        <f t="shared" ref="D14:M14" si="3">SUM(D15:D17)</f>
        <v>7412188</v>
      </c>
      <c r="E14" s="29">
        <f t="shared" si="3"/>
        <v>2845948</v>
      </c>
      <c r="F14" s="29">
        <f t="shared" si="3"/>
        <v>0</v>
      </c>
      <c r="G14" s="29">
        <f t="shared" si="3"/>
        <v>0</v>
      </c>
      <c r="H14" s="29">
        <f t="shared" si="3"/>
        <v>0</v>
      </c>
      <c r="I14" s="29">
        <f t="shared" si="3"/>
        <v>0</v>
      </c>
      <c r="J14" s="29">
        <f t="shared" si="3"/>
        <v>0</v>
      </c>
      <c r="K14" s="29">
        <f t="shared" si="3"/>
        <v>0</v>
      </c>
      <c r="L14" s="29">
        <f t="shared" si="3"/>
        <v>0</v>
      </c>
      <c r="M14" s="29">
        <f t="shared" si="3"/>
        <v>0</v>
      </c>
      <c r="N14" s="40">
        <f t="shared" ref="N14:N31" si="4">SUM(D14:M14)</f>
        <v>10258136</v>
      </c>
      <c r="O14" s="41">
        <f t="shared" si="1"/>
        <v>824.21147356580423</v>
      </c>
      <c r="P14" s="10"/>
    </row>
    <row r="15" spans="1:133">
      <c r="A15" s="12"/>
      <c r="B15" s="42">
        <v>521</v>
      </c>
      <c r="C15" s="19" t="s">
        <v>25</v>
      </c>
      <c r="D15" s="43">
        <v>6725489</v>
      </c>
      <c r="E15" s="43">
        <v>79319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6804808</v>
      </c>
      <c r="O15" s="44">
        <f t="shared" si="1"/>
        <v>546.74658524827248</v>
      </c>
      <c r="P15" s="9"/>
    </row>
    <row r="16" spans="1:133">
      <c r="A16" s="12"/>
      <c r="B16" s="42">
        <v>522</v>
      </c>
      <c r="C16" s="19" t="s">
        <v>26</v>
      </c>
      <c r="D16" s="43">
        <v>0</v>
      </c>
      <c r="E16" s="43">
        <v>2766629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2766629</v>
      </c>
      <c r="O16" s="44">
        <f t="shared" si="1"/>
        <v>222.29061545878193</v>
      </c>
      <c r="P16" s="9"/>
    </row>
    <row r="17" spans="1:119">
      <c r="A17" s="12"/>
      <c r="B17" s="42">
        <v>525</v>
      </c>
      <c r="C17" s="19" t="s">
        <v>28</v>
      </c>
      <c r="D17" s="43">
        <v>686699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4"/>
        <v>686699</v>
      </c>
      <c r="O17" s="44">
        <f t="shared" si="1"/>
        <v>55.174272858749802</v>
      </c>
      <c r="P17" s="9"/>
    </row>
    <row r="18" spans="1:119" ht="15.75">
      <c r="A18" s="26" t="s">
        <v>29</v>
      </c>
      <c r="B18" s="27"/>
      <c r="C18" s="28"/>
      <c r="D18" s="29">
        <f t="shared" ref="D18:M18" si="5">SUM(D19:D21)</f>
        <v>0</v>
      </c>
      <c r="E18" s="29">
        <f t="shared" si="5"/>
        <v>342784</v>
      </c>
      <c r="F18" s="29">
        <f t="shared" si="5"/>
        <v>0</v>
      </c>
      <c r="G18" s="29">
        <f t="shared" si="5"/>
        <v>0</v>
      </c>
      <c r="H18" s="29">
        <f t="shared" si="5"/>
        <v>0</v>
      </c>
      <c r="I18" s="29">
        <f t="shared" si="5"/>
        <v>5982360</v>
      </c>
      <c r="J18" s="29">
        <f t="shared" si="5"/>
        <v>0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40">
        <f t="shared" si="4"/>
        <v>6325144</v>
      </c>
      <c r="O18" s="41">
        <f t="shared" si="1"/>
        <v>508.20697412823398</v>
      </c>
      <c r="P18" s="10"/>
    </row>
    <row r="19" spans="1:119">
      <c r="A19" s="12"/>
      <c r="B19" s="42">
        <v>534</v>
      </c>
      <c r="C19" s="19" t="s">
        <v>67</v>
      </c>
      <c r="D19" s="43">
        <v>0</v>
      </c>
      <c r="E19" s="43">
        <v>342784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342784</v>
      </c>
      <c r="O19" s="44">
        <f t="shared" si="1"/>
        <v>27.54170014462478</v>
      </c>
      <c r="P19" s="9"/>
    </row>
    <row r="20" spans="1:119">
      <c r="A20" s="12"/>
      <c r="B20" s="42">
        <v>536</v>
      </c>
      <c r="C20" s="19" t="s">
        <v>68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5584213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5584213</v>
      </c>
      <c r="O20" s="44">
        <f t="shared" si="1"/>
        <v>448.67531737104292</v>
      </c>
      <c r="P20" s="9"/>
    </row>
    <row r="21" spans="1:119">
      <c r="A21" s="12"/>
      <c r="B21" s="42">
        <v>538</v>
      </c>
      <c r="C21" s="19" t="s">
        <v>69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398147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398147</v>
      </c>
      <c r="O21" s="44">
        <f t="shared" si="1"/>
        <v>31.989956612566285</v>
      </c>
      <c r="P21" s="9"/>
    </row>
    <row r="22" spans="1:119" ht="15.75">
      <c r="A22" s="26" t="s">
        <v>35</v>
      </c>
      <c r="B22" s="27"/>
      <c r="C22" s="28"/>
      <c r="D22" s="29">
        <f t="shared" ref="D22:M22" si="6">SUM(D23:D24)</f>
        <v>175454</v>
      </c>
      <c r="E22" s="29">
        <f t="shared" si="6"/>
        <v>1371931</v>
      </c>
      <c r="F22" s="29">
        <f t="shared" si="6"/>
        <v>0</v>
      </c>
      <c r="G22" s="29">
        <f t="shared" si="6"/>
        <v>0</v>
      </c>
      <c r="H22" s="29">
        <f t="shared" si="6"/>
        <v>0</v>
      </c>
      <c r="I22" s="29">
        <f t="shared" si="6"/>
        <v>501956</v>
      </c>
      <c r="J22" s="29">
        <f t="shared" si="6"/>
        <v>0</v>
      </c>
      <c r="K22" s="29">
        <f t="shared" si="6"/>
        <v>0</v>
      </c>
      <c r="L22" s="29">
        <f t="shared" si="6"/>
        <v>0</v>
      </c>
      <c r="M22" s="29">
        <f t="shared" si="6"/>
        <v>0</v>
      </c>
      <c r="N22" s="29">
        <f t="shared" si="4"/>
        <v>2049341</v>
      </c>
      <c r="O22" s="41">
        <f t="shared" si="1"/>
        <v>164.6586051743532</v>
      </c>
      <c r="P22" s="10"/>
    </row>
    <row r="23" spans="1:119">
      <c r="A23" s="12"/>
      <c r="B23" s="42">
        <v>541</v>
      </c>
      <c r="C23" s="19" t="s">
        <v>70</v>
      </c>
      <c r="D23" s="43">
        <v>175454</v>
      </c>
      <c r="E23" s="43">
        <v>1371931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4"/>
        <v>1547385</v>
      </c>
      <c r="O23" s="44">
        <f t="shared" si="1"/>
        <v>124.32789651293588</v>
      </c>
      <c r="P23" s="9"/>
    </row>
    <row r="24" spans="1:119">
      <c r="A24" s="12"/>
      <c r="B24" s="42">
        <v>545</v>
      </c>
      <c r="C24" s="19" t="s">
        <v>52</v>
      </c>
      <c r="D24" s="43">
        <v>0</v>
      </c>
      <c r="E24" s="43">
        <v>0</v>
      </c>
      <c r="F24" s="43">
        <v>0</v>
      </c>
      <c r="G24" s="43">
        <v>0</v>
      </c>
      <c r="H24" s="43">
        <v>0</v>
      </c>
      <c r="I24" s="43">
        <v>501956</v>
      </c>
      <c r="J24" s="43">
        <v>0</v>
      </c>
      <c r="K24" s="43">
        <v>0</v>
      </c>
      <c r="L24" s="43">
        <v>0</v>
      </c>
      <c r="M24" s="43">
        <v>0</v>
      </c>
      <c r="N24" s="43">
        <f t="shared" si="4"/>
        <v>501956</v>
      </c>
      <c r="O24" s="44">
        <f t="shared" si="1"/>
        <v>40.330708661417326</v>
      </c>
      <c r="P24" s="9"/>
    </row>
    <row r="25" spans="1:119" ht="15.75">
      <c r="A25" s="26" t="s">
        <v>37</v>
      </c>
      <c r="B25" s="27"/>
      <c r="C25" s="28"/>
      <c r="D25" s="29">
        <f t="shared" ref="D25:M25" si="7">SUM(D26:D27)</f>
        <v>3472143</v>
      </c>
      <c r="E25" s="29">
        <f t="shared" si="7"/>
        <v>105887</v>
      </c>
      <c r="F25" s="29">
        <f t="shared" si="7"/>
        <v>0</v>
      </c>
      <c r="G25" s="29">
        <f t="shared" si="7"/>
        <v>0</v>
      </c>
      <c r="H25" s="29">
        <f t="shared" si="7"/>
        <v>0</v>
      </c>
      <c r="I25" s="29">
        <f t="shared" si="7"/>
        <v>0</v>
      </c>
      <c r="J25" s="29">
        <f t="shared" si="7"/>
        <v>0</v>
      </c>
      <c r="K25" s="29">
        <f t="shared" si="7"/>
        <v>0</v>
      </c>
      <c r="L25" s="29">
        <f t="shared" si="7"/>
        <v>0</v>
      </c>
      <c r="M25" s="29">
        <f t="shared" si="7"/>
        <v>0</v>
      </c>
      <c r="N25" s="29">
        <f t="shared" si="4"/>
        <v>3578030</v>
      </c>
      <c r="O25" s="41">
        <f t="shared" si="1"/>
        <v>287.48433231560341</v>
      </c>
      <c r="P25" s="9"/>
    </row>
    <row r="26" spans="1:119">
      <c r="A26" s="12"/>
      <c r="B26" s="42">
        <v>571</v>
      </c>
      <c r="C26" s="19" t="s">
        <v>38</v>
      </c>
      <c r="D26" s="43">
        <v>723273</v>
      </c>
      <c r="E26" s="43">
        <v>16271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4"/>
        <v>739544</v>
      </c>
      <c r="O26" s="44">
        <f t="shared" si="1"/>
        <v>59.420215330226576</v>
      </c>
      <c r="P26" s="9"/>
    </row>
    <row r="27" spans="1:119">
      <c r="A27" s="12"/>
      <c r="B27" s="42">
        <v>572</v>
      </c>
      <c r="C27" s="19" t="s">
        <v>71</v>
      </c>
      <c r="D27" s="43">
        <v>2748870</v>
      </c>
      <c r="E27" s="43">
        <v>89616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4"/>
        <v>2838486</v>
      </c>
      <c r="O27" s="44">
        <f t="shared" si="1"/>
        <v>228.06411698537684</v>
      </c>
      <c r="P27" s="9"/>
    </row>
    <row r="28" spans="1:119" ht="15.75">
      <c r="A28" s="26" t="s">
        <v>73</v>
      </c>
      <c r="B28" s="27"/>
      <c r="C28" s="28"/>
      <c r="D28" s="29">
        <f t="shared" ref="D28:M28" si="8">SUM(D29:D30)</f>
        <v>25000</v>
      </c>
      <c r="E28" s="29">
        <f t="shared" si="8"/>
        <v>415780</v>
      </c>
      <c r="F28" s="29">
        <f t="shared" si="8"/>
        <v>0</v>
      </c>
      <c r="G28" s="29">
        <f t="shared" si="8"/>
        <v>0</v>
      </c>
      <c r="H28" s="29">
        <f t="shared" si="8"/>
        <v>0</v>
      </c>
      <c r="I28" s="29">
        <f t="shared" si="8"/>
        <v>1565094</v>
      </c>
      <c r="J28" s="29">
        <f t="shared" si="8"/>
        <v>0</v>
      </c>
      <c r="K28" s="29">
        <f t="shared" si="8"/>
        <v>0</v>
      </c>
      <c r="L28" s="29">
        <f t="shared" si="8"/>
        <v>0</v>
      </c>
      <c r="M28" s="29">
        <f t="shared" si="8"/>
        <v>0</v>
      </c>
      <c r="N28" s="29">
        <f t="shared" si="4"/>
        <v>2005874</v>
      </c>
      <c r="O28" s="41">
        <f t="shared" si="1"/>
        <v>161.16615780170335</v>
      </c>
      <c r="P28" s="9"/>
    </row>
    <row r="29" spans="1:119">
      <c r="A29" s="12"/>
      <c r="B29" s="42">
        <v>581</v>
      </c>
      <c r="C29" s="19" t="s">
        <v>74</v>
      </c>
      <c r="D29" s="43">
        <v>25000</v>
      </c>
      <c r="E29" s="43">
        <v>415780</v>
      </c>
      <c r="F29" s="43">
        <v>0</v>
      </c>
      <c r="G29" s="43">
        <v>0</v>
      </c>
      <c r="H29" s="43">
        <v>0</v>
      </c>
      <c r="I29" s="43">
        <v>1475000</v>
      </c>
      <c r="J29" s="43">
        <v>0</v>
      </c>
      <c r="K29" s="43">
        <v>0</v>
      </c>
      <c r="L29" s="43">
        <v>0</v>
      </c>
      <c r="M29" s="43">
        <v>0</v>
      </c>
      <c r="N29" s="43">
        <f t="shared" si="4"/>
        <v>1915780</v>
      </c>
      <c r="O29" s="44">
        <f t="shared" si="1"/>
        <v>153.92736622207937</v>
      </c>
      <c r="P29" s="9"/>
    </row>
    <row r="30" spans="1:119" ht="15.75" thickBot="1">
      <c r="A30" s="12"/>
      <c r="B30" s="42">
        <v>591</v>
      </c>
      <c r="C30" s="19" t="s">
        <v>75</v>
      </c>
      <c r="D30" s="43">
        <v>0</v>
      </c>
      <c r="E30" s="43">
        <v>0</v>
      </c>
      <c r="F30" s="43">
        <v>0</v>
      </c>
      <c r="G30" s="43">
        <v>0</v>
      </c>
      <c r="H30" s="43">
        <v>0</v>
      </c>
      <c r="I30" s="43">
        <v>90094</v>
      </c>
      <c r="J30" s="43">
        <v>0</v>
      </c>
      <c r="K30" s="43">
        <v>0</v>
      </c>
      <c r="L30" s="43">
        <v>0</v>
      </c>
      <c r="M30" s="43">
        <v>0</v>
      </c>
      <c r="N30" s="43">
        <f t="shared" si="4"/>
        <v>90094</v>
      </c>
      <c r="O30" s="44">
        <f t="shared" si="1"/>
        <v>7.2387915796239755</v>
      </c>
      <c r="P30" s="9"/>
    </row>
    <row r="31" spans="1:119" ht="16.5" thickBot="1">
      <c r="A31" s="13" t="s">
        <v>10</v>
      </c>
      <c r="B31" s="21"/>
      <c r="C31" s="20"/>
      <c r="D31" s="14">
        <f>SUM(D5,D14,D18,D22,D25,D28)</f>
        <v>15527300</v>
      </c>
      <c r="E31" s="14">
        <f t="shared" ref="E31:M31" si="9">SUM(E5,E14,E18,E22,E25,E28)</f>
        <v>5094052</v>
      </c>
      <c r="F31" s="14">
        <f t="shared" si="9"/>
        <v>0</v>
      </c>
      <c r="G31" s="14">
        <f t="shared" si="9"/>
        <v>0</v>
      </c>
      <c r="H31" s="14">
        <f t="shared" si="9"/>
        <v>0</v>
      </c>
      <c r="I31" s="14">
        <f t="shared" si="9"/>
        <v>8049410</v>
      </c>
      <c r="J31" s="14">
        <f t="shared" si="9"/>
        <v>0</v>
      </c>
      <c r="K31" s="14">
        <f t="shared" si="9"/>
        <v>2903807</v>
      </c>
      <c r="L31" s="14">
        <f t="shared" si="9"/>
        <v>0</v>
      </c>
      <c r="M31" s="14">
        <f t="shared" si="9"/>
        <v>0</v>
      </c>
      <c r="N31" s="14">
        <f t="shared" si="4"/>
        <v>31574569</v>
      </c>
      <c r="O31" s="35">
        <f t="shared" si="1"/>
        <v>2536.9250361561949</v>
      </c>
      <c r="P31" s="6"/>
      <c r="Q31" s="2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</row>
    <row r="32" spans="1:119">
      <c r="A32" s="15"/>
      <c r="B32" s="17"/>
      <c r="C32" s="17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8"/>
    </row>
    <row r="33" spans="1:15">
      <c r="A33" s="36"/>
      <c r="B33" s="37"/>
      <c r="C33" s="37"/>
      <c r="D33" s="38"/>
      <c r="E33" s="38"/>
      <c r="F33" s="38"/>
      <c r="G33" s="38"/>
      <c r="H33" s="38"/>
      <c r="I33" s="38"/>
      <c r="J33" s="38"/>
      <c r="K33" s="38"/>
      <c r="L33" s="163" t="s">
        <v>84</v>
      </c>
      <c r="M33" s="163"/>
      <c r="N33" s="163"/>
      <c r="O33" s="39">
        <v>12446</v>
      </c>
    </row>
    <row r="34" spans="1:15">
      <c r="A34" s="164"/>
      <c r="B34" s="141"/>
      <c r="C34" s="141"/>
      <c r="D34" s="141"/>
      <c r="E34" s="141"/>
      <c r="F34" s="141"/>
      <c r="G34" s="141"/>
      <c r="H34" s="141"/>
      <c r="I34" s="141"/>
      <c r="J34" s="141"/>
      <c r="K34" s="141"/>
      <c r="L34" s="141"/>
      <c r="M34" s="141"/>
      <c r="N34" s="141"/>
      <c r="O34" s="142"/>
    </row>
    <row r="35" spans="1:15" ht="15.75" customHeight="1" thickBot="1">
      <c r="A35" s="165" t="s">
        <v>49</v>
      </c>
      <c r="B35" s="144"/>
      <c r="C35" s="144"/>
      <c r="D35" s="144"/>
      <c r="E35" s="144"/>
      <c r="F35" s="144"/>
      <c r="G35" s="144"/>
      <c r="H35" s="144"/>
      <c r="I35" s="144"/>
      <c r="J35" s="144"/>
      <c r="K35" s="144"/>
      <c r="L35" s="144"/>
      <c r="M35" s="144"/>
      <c r="N35" s="144"/>
      <c r="O35" s="145"/>
    </row>
  </sheetData>
  <mergeCells count="10">
    <mergeCell ref="L33:N33"/>
    <mergeCell ref="A34:O34"/>
    <mergeCell ref="A35:O3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C3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43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81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3"/>
      <c r="N3" s="34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SUM(D6:D13)</f>
        <v>4016843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2961311</v>
      </c>
      <c r="L5" s="24">
        <f t="shared" si="0"/>
        <v>0</v>
      </c>
      <c r="M5" s="24">
        <f t="shared" si="0"/>
        <v>0</v>
      </c>
      <c r="N5" s="25">
        <f>SUM(D5:M5)</f>
        <v>6978154</v>
      </c>
      <c r="O5" s="30">
        <f t="shared" ref="O5:O32" si="1">(N5/O$34)</f>
        <v>573.8613486842105</v>
      </c>
      <c r="P5" s="6"/>
    </row>
    <row r="6" spans="1:133">
      <c r="A6" s="12"/>
      <c r="B6" s="42">
        <v>511</v>
      </c>
      <c r="C6" s="19" t="s">
        <v>19</v>
      </c>
      <c r="D6" s="43">
        <v>146893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146893</v>
      </c>
      <c r="O6" s="44">
        <f t="shared" si="1"/>
        <v>12.08001644736842</v>
      </c>
      <c r="P6" s="9"/>
    </row>
    <row r="7" spans="1:133">
      <c r="A7" s="12"/>
      <c r="B7" s="42">
        <v>512</v>
      </c>
      <c r="C7" s="19" t="s">
        <v>20</v>
      </c>
      <c r="D7" s="43">
        <v>800716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3" si="2">SUM(D7:M7)</f>
        <v>800716</v>
      </c>
      <c r="O7" s="44">
        <f t="shared" si="1"/>
        <v>65.848355263157899</v>
      </c>
      <c r="P7" s="9"/>
    </row>
    <row r="8" spans="1:133">
      <c r="A8" s="12"/>
      <c r="B8" s="42">
        <v>513</v>
      </c>
      <c r="C8" s="19" t="s">
        <v>21</v>
      </c>
      <c r="D8" s="43">
        <v>993880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993880</v>
      </c>
      <c r="O8" s="44">
        <f t="shared" si="1"/>
        <v>81.733552631578945</v>
      </c>
      <c r="P8" s="9"/>
    </row>
    <row r="9" spans="1:133">
      <c r="A9" s="12"/>
      <c r="B9" s="42">
        <v>514</v>
      </c>
      <c r="C9" s="19" t="s">
        <v>45</v>
      </c>
      <c r="D9" s="43">
        <v>169241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169241</v>
      </c>
      <c r="O9" s="44">
        <f t="shared" si="1"/>
        <v>13.917845394736842</v>
      </c>
      <c r="P9" s="9"/>
    </row>
    <row r="10" spans="1:133">
      <c r="A10" s="12"/>
      <c r="B10" s="42">
        <v>515</v>
      </c>
      <c r="C10" s="19" t="s">
        <v>64</v>
      </c>
      <c r="D10" s="43">
        <v>1012948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1012948</v>
      </c>
      <c r="O10" s="44">
        <f t="shared" si="1"/>
        <v>83.301644736842107</v>
      </c>
      <c r="P10" s="9"/>
    </row>
    <row r="11" spans="1:133">
      <c r="A11" s="12"/>
      <c r="B11" s="42">
        <v>517</v>
      </c>
      <c r="C11" s="19" t="s">
        <v>46</v>
      </c>
      <c r="D11" s="43">
        <v>788235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788235</v>
      </c>
      <c r="O11" s="44">
        <f t="shared" si="1"/>
        <v>64.82195723684211</v>
      </c>
      <c r="P11" s="9"/>
    </row>
    <row r="12" spans="1:133">
      <c r="A12" s="12"/>
      <c r="B12" s="42">
        <v>518</v>
      </c>
      <c r="C12" s="19" t="s">
        <v>22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2961311</v>
      </c>
      <c r="L12" s="43">
        <v>0</v>
      </c>
      <c r="M12" s="43">
        <v>0</v>
      </c>
      <c r="N12" s="43">
        <f t="shared" si="2"/>
        <v>2961311</v>
      </c>
      <c r="O12" s="44">
        <f t="shared" si="1"/>
        <v>243.52886513157895</v>
      </c>
      <c r="P12" s="9"/>
    </row>
    <row r="13" spans="1:133">
      <c r="A13" s="12"/>
      <c r="B13" s="42">
        <v>519</v>
      </c>
      <c r="C13" s="19" t="s">
        <v>65</v>
      </c>
      <c r="D13" s="43">
        <v>104930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2"/>
        <v>104930</v>
      </c>
      <c r="O13" s="44">
        <f t="shared" si="1"/>
        <v>8.6291118421052637</v>
      </c>
      <c r="P13" s="9"/>
    </row>
    <row r="14" spans="1:133" ht="15.75">
      <c r="A14" s="26" t="s">
        <v>24</v>
      </c>
      <c r="B14" s="27"/>
      <c r="C14" s="28"/>
      <c r="D14" s="29">
        <f t="shared" ref="D14:M14" si="3">SUM(D15:D17)</f>
        <v>6931949</v>
      </c>
      <c r="E14" s="29">
        <f t="shared" si="3"/>
        <v>1763352</v>
      </c>
      <c r="F14" s="29">
        <f t="shared" si="3"/>
        <v>0</v>
      </c>
      <c r="G14" s="29">
        <f t="shared" si="3"/>
        <v>0</v>
      </c>
      <c r="H14" s="29">
        <f t="shared" si="3"/>
        <v>0</v>
      </c>
      <c r="I14" s="29">
        <f t="shared" si="3"/>
        <v>0</v>
      </c>
      <c r="J14" s="29">
        <f t="shared" si="3"/>
        <v>0</v>
      </c>
      <c r="K14" s="29">
        <f t="shared" si="3"/>
        <v>0</v>
      </c>
      <c r="L14" s="29">
        <f t="shared" si="3"/>
        <v>0</v>
      </c>
      <c r="M14" s="29">
        <f t="shared" si="3"/>
        <v>0</v>
      </c>
      <c r="N14" s="40">
        <f t="shared" ref="N14:N32" si="4">SUM(D14:M14)</f>
        <v>8695301</v>
      </c>
      <c r="O14" s="41">
        <f t="shared" si="1"/>
        <v>715.07409539473679</v>
      </c>
      <c r="P14" s="10"/>
    </row>
    <row r="15" spans="1:133">
      <c r="A15" s="12"/>
      <c r="B15" s="42">
        <v>521</v>
      </c>
      <c r="C15" s="19" t="s">
        <v>25</v>
      </c>
      <c r="D15" s="43">
        <v>6074298</v>
      </c>
      <c r="E15" s="43">
        <v>88497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6162795</v>
      </c>
      <c r="O15" s="44">
        <f t="shared" si="1"/>
        <v>506.80879934210526</v>
      </c>
      <c r="P15" s="9"/>
    </row>
    <row r="16" spans="1:133">
      <c r="A16" s="12"/>
      <c r="B16" s="42">
        <v>522</v>
      </c>
      <c r="C16" s="19" t="s">
        <v>26</v>
      </c>
      <c r="D16" s="43">
        <v>0</v>
      </c>
      <c r="E16" s="43">
        <v>1674855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1674855</v>
      </c>
      <c r="O16" s="44">
        <f t="shared" si="1"/>
        <v>137.73478618421052</v>
      </c>
      <c r="P16" s="9"/>
    </row>
    <row r="17" spans="1:119">
      <c r="A17" s="12"/>
      <c r="B17" s="42">
        <v>526</v>
      </c>
      <c r="C17" s="19" t="s">
        <v>47</v>
      </c>
      <c r="D17" s="43">
        <v>857651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4"/>
        <v>857651</v>
      </c>
      <c r="O17" s="44">
        <f t="shared" si="1"/>
        <v>70.530509868421049</v>
      </c>
      <c r="P17" s="9"/>
    </row>
    <row r="18" spans="1:119" ht="15.75">
      <c r="A18" s="26" t="s">
        <v>29</v>
      </c>
      <c r="B18" s="27"/>
      <c r="C18" s="28"/>
      <c r="D18" s="29">
        <f t="shared" ref="D18:M18" si="5">SUM(D19:D22)</f>
        <v>0</v>
      </c>
      <c r="E18" s="29">
        <f t="shared" si="5"/>
        <v>322701</v>
      </c>
      <c r="F18" s="29">
        <f t="shared" si="5"/>
        <v>0</v>
      </c>
      <c r="G18" s="29">
        <f t="shared" si="5"/>
        <v>0</v>
      </c>
      <c r="H18" s="29">
        <f t="shared" si="5"/>
        <v>0</v>
      </c>
      <c r="I18" s="29">
        <f t="shared" si="5"/>
        <v>5732529</v>
      </c>
      <c r="J18" s="29">
        <f t="shared" si="5"/>
        <v>0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40">
        <f t="shared" si="4"/>
        <v>6055230</v>
      </c>
      <c r="O18" s="41">
        <f t="shared" si="1"/>
        <v>497.96299342105266</v>
      </c>
      <c r="P18" s="10"/>
    </row>
    <row r="19" spans="1:119">
      <c r="A19" s="12"/>
      <c r="B19" s="42">
        <v>534</v>
      </c>
      <c r="C19" s="19" t="s">
        <v>67</v>
      </c>
      <c r="D19" s="43">
        <v>0</v>
      </c>
      <c r="E19" s="43">
        <v>315760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315760</v>
      </c>
      <c r="O19" s="44">
        <f t="shared" si="1"/>
        <v>25.967105263157894</v>
      </c>
      <c r="P19" s="9"/>
    </row>
    <row r="20" spans="1:119">
      <c r="A20" s="12"/>
      <c r="B20" s="42">
        <v>536</v>
      </c>
      <c r="C20" s="19" t="s">
        <v>68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5454425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5454425</v>
      </c>
      <c r="O20" s="44">
        <f t="shared" si="1"/>
        <v>448.5546875</v>
      </c>
      <c r="P20" s="9"/>
    </row>
    <row r="21" spans="1:119">
      <c r="A21" s="12"/>
      <c r="B21" s="42">
        <v>538</v>
      </c>
      <c r="C21" s="19" t="s">
        <v>69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278104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278104</v>
      </c>
      <c r="O21" s="44">
        <f t="shared" si="1"/>
        <v>22.870394736842105</v>
      </c>
      <c r="P21" s="9"/>
    </row>
    <row r="22" spans="1:119">
      <c r="A22" s="12"/>
      <c r="B22" s="42">
        <v>539</v>
      </c>
      <c r="C22" s="19" t="s">
        <v>34</v>
      </c>
      <c r="D22" s="43">
        <v>0</v>
      </c>
      <c r="E22" s="43">
        <v>6941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4"/>
        <v>6941</v>
      </c>
      <c r="O22" s="44">
        <f t="shared" si="1"/>
        <v>0.57080592105263162</v>
      </c>
      <c r="P22" s="9"/>
    </row>
    <row r="23" spans="1:119" ht="15.75">
      <c r="A23" s="26" t="s">
        <v>35</v>
      </c>
      <c r="B23" s="27"/>
      <c r="C23" s="28"/>
      <c r="D23" s="29">
        <f t="shared" ref="D23:M23" si="6">SUM(D24:D25)</f>
        <v>188486</v>
      </c>
      <c r="E23" s="29">
        <f t="shared" si="6"/>
        <v>213805</v>
      </c>
      <c r="F23" s="29">
        <f t="shared" si="6"/>
        <v>0</v>
      </c>
      <c r="G23" s="29">
        <f t="shared" si="6"/>
        <v>0</v>
      </c>
      <c r="H23" s="29">
        <f t="shared" si="6"/>
        <v>0</v>
      </c>
      <c r="I23" s="29">
        <f t="shared" si="6"/>
        <v>493726</v>
      </c>
      <c r="J23" s="29">
        <f t="shared" si="6"/>
        <v>0</v>
      </c>
      <c r="K23" s="29">
        <f t="shared" si="6"/>
        <v>0</v>
      </c>
      <c r="L23" s="29">
        <f t="shared" si="6"/>
        <v>0</v>
      </c>
      <c r="M23" s="29">
        <f t="shared" si="6"/>
        <v>0</v>
      </c>
      <c r="N23" s="29">
        <f t="shared" si="4"/>
        <v>896017</v>
      </c>
      <c r="O23" s="41">
        <f t="shared" si="1"/>
        <v>73.685608552631578</v>
      </c>
      <c r="P23" s="10"/>
    </row>
    <row r="24" spans="1:119">
      <c r="A24" s="12"/>
      <c r="B24" s="42">
        <v>541</v>
      </c>
      <c r="C24" s="19" t="s">
        <v>70</v>
      </c>
      <c r="D24" s="43">
        <v>188486</v>
      </c>
      <c r="E24" s="43">
        <v>213805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4"/>
        <v>402291</v>
      </c>
      <c r="O24" s="44">
        <f t="shared" si="1"/>
        <v>33.083141447368419</v>
      </c>
      <c r="P24" s="9"/>
    </row>
    <row r="25" spans="1:119">
      <c r="A25" s="12"/>
      <c r="B25" s="42">
        <v>545</v>
      </c>
      <c r="C25" s="19" t="s">
        <v>52</v>
      </c>
      <c r="D25" s="43">
        <v>0</v>
      </c>
      <c r="E25" s="43">
        <v>0</v>
      </c>
      <c r="F25" s="43">
        <v>0</v>
      </c>
      <c r="G25" s="43">
        <v>0</v>
      </c>
      <c r="H25" s="43">
        <v>0</v>
      </c>
      <c r="I25" s="43">
        <v>493726</v>
      </c>
      <c r="J25" s="43">
        <v>0</v>
      </c>
      <c r="K25" s="43">
        <v>0</v>
      </c>
      <c r="L25" s="43">
        <v>0</v>
      </c>
      <c r="M25" s="43">
        <v>0</v>
      </c>
      <c r="N25" s="43">
        <f t="shared" si="4"/>
        <v>493726</v>
      </c>
      <c r="O25" s="44">
        <f t="shared" si="1"/>
        <v>40.602467105263159</v>
      </c>
      <c r="P25" s="9"/>
    </row>
    <row r="26" spans="1:119" ht="15.75">
      <c r="A26" s="26" t="s">
        <v>37</v>
      </c>
      <c r="B26" s="27"/>
      <c r="C26" s="28"/>
      <c r="D26" s="29">
        <f t="shared" ref="D26:M26" si="7">SUM(D27:D28)</f>
        <v>4901354</v>
      </c>
      <c r="E26" s="29">
        <f t="shared" si="7"/>
        <v>96337</v>
      </c>
      <c r="F26" s="29">
        <f t="shared" si="7"/>
        <v>0</v>
      </c>
      <c r="G26" s="29">
        <f t="shared" si="7"/>
        <v>0</v>
      </c>
      <c r="H26" s="29">
        <f t="shared" si="7"/>
        <v>0</v>
      </c>
      <c r="I26" s="29">
        <f t="shared" si="7"/>
        <v>0</v>
      </c>
      <c r="J26" s="29">
        <f t="shared" si="7"/>
        <v>0</v>
      </c>
      <c r="K26" s="29">
        <f t="shared" si="7"/>
        <v>0</v>
      </c>
      <c r="L26" s="29">
        <f t="shared" si="7"/>
        <v>0</v>
      </c>
      <c r="M26" s="29">
        <f t="shared" si="7"/>
        <v>0</v>
      </c>
      <c r="N26" s="29">
        <f t="shared" si="4"/>
        <v>4997691</v>
      </c>
      <c r="O26" s="41">
        <f t="shared" si="1"/>
        <v>410.99432565789476</v>
      </c>
      <c r="P26" s="9"/>
    </row>
    <row r="27" spans="1:119">
      <c r="A27" s="12"/>
      <c r="B27" s="42">
        <v>571</v>
      </c>
      <c r="C27" s="19" t="s">
        <v>38</v>
      </c>
      <c r="D27" s="43">
        <v>689980</v>
      </c>
      <c r="E27" s="43">
        <v>18968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4"/>
        <v>708948</v>
      </c>
      <c r="O27" s="44">
        <f t="shared" si="1"/>
        <v>58.301644736842107</v>
      </c>
      <c r="P27" s="9"/>
    </row>
    <row r="28" spans="1:119">
      <c r="A28" s="12"/>
      <c r="B28" s="42">
        <v>572</v>
      </c>
      <c r="C28" s="19" t="s">
        <v>71</v>
      </c>
      <c r="D28" s="43">
        <v>4211374</v>
      </c>
      <c r="E28" s="43">
        <v>77369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f t="shared" si="4"/>
        <v>4288743</v>
      </c>
      <c r="O28" s="44">
        <f t="shared" si="1"/>
        <v>352.69268092105261</v>
      </c>
      <c r="P28" s="9"/>
    </row>
    <row r="29" spans="1:119" ht="15.75">
      <c r="A29" s="26" t="s">
        <v>73</v>
      </c>
      <c r="B29" s="27"/>
      <c r="C29" s="28"/>
      <c r="D29" s="29">
        <f t="shared" ref="D29:M29" si="8">SUM(D30:D31)</f>
        <v>25000</v>
      </c>
      <c r="E29" s="29">
        <f t="shared" si="8"/>
        <v>848390</v>
      </c>
      <c r="F29" s="29">
        <f t="shared" si="8"/>
        <v>0</v>
      </c>
      <c r="G29" s="29">
        <f t="shared" si="8"/>
        <v>0</v>
      </c>
      <c r="H29" s="29">
        <f t="shared" si="8"/>
        <v>0</v>
      </c>
      <c r="I29" s="29">
        <f t="shared" si="8"/>
        <v>1619379</v>
      </c>
      <c r="J29" s="29">
        <f t="shared" si="8"/>
        <v>0</v>
      </c>
      <c r="K29" s="29">
        <f t="shared" si="8"/>
        <v>0</v>
      </c>
      <c r="L29" s="29">
        <f t="shared" si="8"/>
        <v>0</v>
      </c>
      <c r="M29" s="29">
        <f t="shared" si="8"/>
        <v>0</v>
      </c>
      <c r="N29" s="29">
        <f t="shared" si="4"/>
        <v>2492769</v>
      </c>
      <c r="O29" s="41">
        <f t="shared" si="1"/>
        <v>204.99745065789475</v>
      </c>
      <c r="P29" s="9"/>
    </row>
    <row r="30" spans="1:119">
      <c r="A30" s="12"/>
      <c r="B30" s="42">
        <v>581</v>
      </c>
      <c r="C30" s="19" t="s">
        <v>74</v>
      </c>
      <c r="D30" s="43">
        <v>25000</v>
      </c>
      <c r="E30" s="43">
        <v>848390</v>
      </c>
      <c r="F30" s="43">
        <v>0</v>
      </c>
      <c r="G30" s="43">
        <v>0</v>
      </c>
      <c r="H30" s="43">
        <v>0</v>
      </c>
      <c r="I30" s="43">
        <v>1482000</v>
      </c>
      <c r="J30" s="43">
        <v>0</v>
      </c>
      <c r="K30" s="43">
        <v>0</v>
      </c>
      <c r="L30" s="43">
        <v>0</v>
      </c>
      <c r="M30" s="43">
        <v>0</v>
      </c>
      <c r="N30" s="43">
        <f t="shared" si="4"/>
        <v>2355390</v>
      </c>
      <c r="O30" s="44">
        <f t="shared" si="1"/>
        <v>193.69983552631578</v>
      </c>
      <c r="P30" s="9"/>
    </row>
    <row r="31" spans="1:119" ht="15.75" thickBot="1">
      <c r="A31" s="12"/>
      <c r="B31" s="42">
        <v>591</v>
      </c>
      <c r="C31" s="19" t="s">
        <v>75</v>
      </c>
      <c r="D31" s="43">
        <v>0</v>
      </c>
      <c r="E31" s="43">
        <v>0</v>
      </c>
      <c r="F31" s="43">
        <v>0</v>
      </c>
      <c r="G31" s="43">
        <v>0</v>
      </c>
      <c r="H31" s="43">
        <v>0</v>
      </c>
      <c r="I31" s="43">
        <v>137379</v>
      </c>
      <c r="J31" s="43">
        <v>0</v>
      </c>
      <c r="K31" s="43">
        <v>0</v>
      </c>
      <c r="L31" s="43">
        <v>0</v>
      </c>
      <c r="M31" s="43">
        <v>0</v>
      </c>
      <c r="N31" s="43">
        <f t="shared" si="4"/>
        <v>137379</v>
      </c>
      <c r="O31" s="44">
        <f t="shared" si="1"/>
        <v>11.297615131578947</v>
      </c>
      <c r="P31" s="9"/>
    </row>
    <row r="32" spans="1:119" ht="16.5" thickBot="1">
      <c r="A32" s="13" t="s">
        <v>10</v>
      </c>
      <c r="B32" s="21"/>
      <c r="C32" s="20"/>
      <c r="D32" s="14">
        <f>SUM(D5,D14,D18,D23,D26,D29)</f>
        <v>16063632</v>
      </c>
      <c r="E32" s="14">
        <f t="shared" ref="E32:M32" si="9">SUM(E5,E14,E18,E23,E26,E29)</f>
        <v>3244585</v>
      </c>
      <c r="F32" s="14">
        <f t="shared" si="9"/>
        <v>0</v>
      </c>
      <c r="G32" s="14">
        <f t="shared" si="9"/>
        <v>0</v>
      </c>
      <c r="H32" s="14">
        <f t="shared" si="9"/>
        <v>0</v>
      </c>
      <c r="I32" s="14">
        <f t="shared" si="9"/>
        <v>7845634</v>
      </c>
      <c r="J32" s="14">
        <f t="shared" si="9"/>
        <v>0</v>
      </c>
      <c r="K32" s="14">
        <f t="shared" si="9"/>
        <v>2961311</v>
      </c>
      <c r="L32" s="14">
        <f t="shared" si="9"/>
        <v>0</v>
      </c>
      <c r="M32" s="14">
        <f t="shared" si="9"/>
        <v>0</v>
      </c>
      <c r="N32" s="14">
        <f t="shared" si="4"/>
        <v>30115162</v>
      </c>
      <c r="O32" s="35">
        <f t="shared" si="1"/>
        <v>2476.5758223684211</v>
      </c>
      <c r="P32" s="6"/>
      <c r="Q32" s="2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</row>
    <row r="33" spans="1:15">
      <c r="A33" s="15"/>
      <c r="B33" s="17"/>
      <c r="C33" s="17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8"/>
    </row>
    <row r="34" spans="1:15">
      <c r="A34" s="36"/>
      <c r="B34" s="37"/>
      <c r="C34" s="37"/>
      <c r="D34" s="38"/>
      <c r="E34" s="38"/>
      <c r="F34" s="38"/>
      <c r="G34" s="38"/>
      <c r="H34" s="38"/>
      <c r="I34" s="38"/>
      <c r="J34" s="38"/>
      <c r="K34" s="38"/>
      <c r="L34" s="163" t="s">
        <v>82</v>
      </c>
      <c r="M34" s="163"/>
      <c r="N34" s="163"/>
      <c r="O34" s="39">
        <v>12160</v>
      </c>
    </row>
    <row r="35" spans="1:15">
      <c r="A35" s="164"/>
      <c r="B35" s="141"/>
      <c r="C35" s="141"/>
      <c r="D35" s="141"/>
      <c r="E35" s="141"/>
      <c r="F35" s="141"/>
      <c r="G35" s="141"/>
      <c r="H35" s="141"/>
      <c r="I35" s="141"/>
      <c r="J35" s="141"/>
      <c r="K35" s="141"/>
      <c r="L35" s="141"/>
      <c r="M35" s="141"/>
      <c r="N35" s="141"/>
      <c r="O35" s="142"/>
    </row>
    <row r="36" spans="1:15" ht="15.75" customHeight="1" thickBot="1">
      <c r="A36" s="165" t="s">
        <v>49</v>
      </c>
      <c r="B36" s="144"/>
      <c r="C36" s="144"/>
      <c r="D36" s="144"/>
      <c r="E36" s="144"/>
      <c r="F36" s="144"/>
      <c r="G36" s="144"/>
      <c r="H36" s="144"/>
      <c r="I36" s="144"/>
      <c r="J36" s="144"/>
      <c r="K36" s="144"/>
      <c r="L36" s="144"/>
      <c r="M36" s="144"/>
      <c r="N36" s="144"/>
      <c r="O36" s="145"/>
    </row>
  </sheetData>
  <mergeCells count="10">
    <mergeCell ref="L34:N34"/>
    <mergeCell ref="A35:O35"/>
    <mergeCell ref="A36:O3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34</vt:i4>
      </vt:variant>
    </vt:vector>
  </HeadingPairs>
  <TitlesOfParts>
    <vt:vector size="51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2024-11-07T21:45:47Z</cp:lastPrinted>
  <dcterms:created xsi:type="dcterms:W3CDTF">2000-08-31T21:26:31Z</dcterms:created>
  <dcterms:modified xsi:type="dcterms:W3CDTF">2024-11-07T21:45:52Z</dcterms:modified>
</cp:coreProperties>
</file>