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00" documentId="11_9F5E4057042DED6875E43B5C3D93DC40287E6B03" xr6:coauthVersionLast="47" xr6:coauthVersionMax="47" xr10:uidLastSave="{F06F4ADD-3969-4B8D-BF97-852E3CFF40B7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'2008'!$A$1:$O$48</definedName>
    <definedName name="_xlnm.Print_Area" localSheetId="14">'2009'!$A$1:$O$46</definedName>
    <definedName name="_xlnm.Print_Area" localSheetId="13">'2010'!$A$1:$O$50</definedName>
    <definedName name="_xlnm.Print_Area" localSheetId="12">'2011'!$A$1:$O$45</definedName>
    <definedName name="_xlnm.Print_Area" localSheetId="11">'2012'!$A$1:$O$44</definedName>
    <definedName name="_xlnm.Print_Area" localSheetId="10">'2013'!$A$1:$O$43</definedName>
    <definedName name="_xlnm.Print_Area" localSheetId="9">'2014'!$A$1:$O$44</definedName>
    <definedName name="_xlnm.Print_Area" localSheetId="8">'2015'!$A$1:$O$46</definedName>
    <definedName name="_xlnm.Print_Area" localSheetId="7">'2016'!$A$1:$O$46</definedName>
    <definedName name="_xlnm.Print_Area" localSheetId="6">'2017'!$A$1:$O$45</definedName>
    <definedName name="_xlnm.Print_Area" localSheetId="5">'2018'!$A$1:$O$50</definedName>
    <definedName name="_xlnm.Print_Area" localSheetId="4">'2019'!$A$1:$O$50</definedName>
    <definedName name="_xlnm.Print_Area" localSheetId="3">'2020'!$A$1:$O$59</definedName>
    <definedName name="_xlnm.Print_Area" localSheetId="2">'2021'!$A$1:$P$54</definedName>
    <definedName name="_xlnm.Print_Area" localSheetId="1">'2022'!$A$1:$P$52</definedName>
    <definedName name="_xlnm.Print_Area" localSheetId="0">'2023'!$A$1:$P$56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1" i="48" l="1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7" i="47"/>
  <c r="P47" i="47" s="1"/>
  <c r="O46" i="47"/>
  <c r="P46" i="47" s="1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2" i="48" l="1"/>
  <c r="P22" i="48" s="1"/>
  <c r="L52" i="48"/>
  <c r="M52" i="48"/>
  <c r="N52" i="48"/>
  <c r="O37" i="48"/>
  <c r="P37" i="48" s="1"/>
  <c r="J52" i="48"/>
  <c r="K52" i="48"/>
  <c r="O45" i="48"/>
  <c r="P45" i="48" s="1"/>
  <c r="E52" i="48"/>
  <c r="O40" i="48"/>
  <c r="P40" i="48" s="1"/>
  <c r="G52" i="48"/>
  <c r="H52" i="48"/>
  <c r="I52" i="48"/>
  <c r="O30" i="48"/>
  <c r="P30" i="48" s="1"/>
  <c r="O14" i="48"/>
  <c r="P14" i="48" s="1"/>
  <c r="D52" i="48"/>
  <c r="F52" i="48"/>
  <c r="O5" i="48"/>
  <c r="P5" i="48" s="1"/>
  <c r="O43" i="47"/>
  <c r="P43" i="47" s="1"/>
  <c r="O40" i="47"/>
  <c r="P40" i="47" s="1"/>
  <c r="O37" i="47"/>
  <c r="P37" i="47" s="1"/>
  <c r="O30" i="47"/>
  <c r="P30" i="47" s="1"/>
  <c r="D48" i="47"/>
  <c r="O22" i="47"/>
  <c r="P22" i="47" s="1"/>
  <c r="M48" i="47"/>
  <c r="N48" i="47"/>
  <c r="F48" i="47"/>
  <c r="L48" i="47"/>
  <c r="O14" i="47"/>
  <c r="P14" i="47" s="1"/>
  <c r="I48" i="47"/>
  <c r="J48" i="47"/>
  <c r="E48" i="47"/>
  <c r="K48" i="47"/>
  <c r="O5" i="47"/>
  <c r="P5" i="47" s="1"/>
  <c r="G48" i="47"/>
  <c r="H48" i="47"/>
  <c r="O49" i="46"/>
  <c r="P49" i="46"/>
  <c r="O48" i="46"/>
  <c r="P48" i="46" s="1"/>
  <c r="N47" i="46"/>
  <c r="M47" i="46"/>
  <c r="L47" i="46"/>
  <c r="K47" i="46"/>
  <c r="J47" i="46"/>
  <c r="I47" i="46"/>
  <c r="H47" i="46"/>
  <c r="G47" i="46"/>
  <c r="F47" i="46"/>
  <c r="E47" i="46"/>
  <c r="D47" i="46"/>
  <c r="O46" i="46"/>
  <c r="P46" i="46" s="1"/>
  <c r="O45" i="46"/>
  <c r="P45" i="46"/>
  <c r="O44" i="46"/>
  <c r="P44" i="46" s="1"/>
  <c r="O43" i="46"/>
  <c r="P43" i="46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 s="1"/>
  <c r="O40" i="46"/>
  <c r="P40" i="46"/>
  <c r="N39" i="46"/>
  <c r="M39" i="46"/>
  <c r="L39" i="46"/>
  <c r="K39" i="46"/>
  <c r="J39" i="46"/>
  <c r="I39" i="46"/>
  <c r="H39" i="46"/>
  <c r="G39" i="46"/>
  <c r="F39" i="46"/>
  <c r="E39" i="46"/>
  <c r="D39" i="46"/>
  <c r="O38" i="46"/>
  <c r="P38" i="46"/>
  <c r="O37" i="46"/>
  <c r="P37" i="46" s="1"/>
  <c r="O36" i="46"/>
  <c r="P36" i="46" s="1"/>
  <c r="O35" i="46"/>
  <c r="P35" i="46" s="1"/>
  <c r="O34" i="46"/>
  <c r="P34" i="46"/>
  <c r="N33" i="46"/>
  <c r="M33" i="46"/>
  <c r="L33" i="46"/>
  <c r="K33" i="46"/>
  <c r="J33" i="46"/>
  <c r="I33" i="46"/>
  <c r="H33" i="46"/>
  <c r="G33" i="46"/>
  <c r="F33" i="46"/>
  <c r="E33" i="46"/>
  <c r="D33" i="46"/>
  <c r="O32" i="46"/>
  <c r="P32" i="46" s="1"/>
  <c r="O31" i="46"/>
  <c r="P31" i="46"/>
  <c r="O30" i="46"/>
  <c r="P30" i="46" s="1"/>
  <c r="O29" i="46"/>
  <c r="P29" i="46" s="1"/>
  <c r="O28" i="46"/>
  <c r="P28" i="46" s="1"/>
  <c r="O27" i="46"/>
  <c r="P27" i="46" s="1"/>
  <c r="O26" i="46"/>
  <c r="P26" i="46" s="1"/>
  <c r="N25" i="46"/>
  <c r="M25" i="46"/>
  <c r="L25" i="46"/>
  <c r="K25" i="46"/>
  <c r="J25" i="46"/>
  <c r="I25" i="46"/>
  <c r="H25" i="46"/>
  <c r="G25" i="46"/>
  <c r="G50" i="46" s="1"/>
  <c r="F25" i="46"/>
  <c r="E25" i="46"/>
  <c r="E50" i="46" s="1"/>
  <c r="D25" i="46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/>
  <c r="O18" i="46"/>
  <c r="P18" i="46" s="1"/>
  <c r="O17" i="46"/>
  <c r="P17" i="46" s="1"/>
  <c r="N16" i="46"/>
  <c r="M16" i="46"/>
  <c r="L16" i="46"/>
  <c r="K16" i="46"/>
  <c r="J16" i="46"/>
  <c r="I16" i="46"/>
  <c r="I50" i="46" s="1"/>
  <c r="H16" i="46"/>
  <c r="G16" i="46"/>
  <c r="F16" i="46"/>
  <c r="E16" i="46"/>
  <c r="D16" i="46"/>
  <c r="O15" i="46"/>
  <c r="P15" i="46" s="1"/>
  <c r="O14" i="46"/>
  <c r="P14" i="46" s="1"/>
  <c r="O13" i="46"/>
  <c r="P13" i="46" s="1"/>
  <c r="O12" i="46"/>
  <c r="P12" i="46" s="1"/>
  <c r="O11" i="46"/>
  <c r="P11" i="46" s="1"/>
  <c r="O10" i="46"/>
  <c r="P10" i="46"/>
  <c r="O9" i="46"/>
  <c r="P9" i="46" s="1"/>
  <c r="O8" i="46"/>
  <c r="P8" i="46" s="1"/>
  <c r="O7" i="46"/>
  <c r="P7" i="46" s="1"/>
  <c r="O6" i="46"/>
  <c r="P6" i="46" s="1"/>
  <c r="N5" i="46"/>
  <c r="M5" i="46"/>
  <c r="M50" i="46" s="1"/>
  <c r="L5" i="46"/>
  <c r="L50" i="46" s="1"/>
  <c r="K5" i="46"/>
  <c r="J5" i="46"/>
  <c r="I5" i="46"/>
  <c r="H5" i="46"/>
  <c r="G5" i="46"/>
  <c r="F5" i="46"/>
  <c r="E5" i="46"/>
  <c r="D5" i="46"/>
  <c r="N54" i="45"/>
  <c r="O54" i="45" s="1"/>
  <c r="N53" i="45"/>
  <c r="O53" i="45" s="1"/>
  <c r="N52" i="45"/>
  <c r="O52" i="45" s="1"/>
  <c r="N51" i="45"/>
  <c r="O51" i="45" s="1"/>
  <c r="N50" i="45"/>
  <c r="O50" i="45"/>
  <c r="M49" i="45"/>
  <c r="L49" i="45"/>
  <c r="K49" i="45"/>
  <c r="J49" i="45"/>
  <c r="I49" i="45"/>
  <c r="H49" i="45"/>
  <c r="G49" i="45"/>
  <c r="F49" i="45"/>
  <c r="E49" i="45"/>
  <c r="D49" i="45"/>
  <c r="N48" i="45"/>
  <c r="O48" i="45"/>
  <c r="N47" i="45"/>
  <c r="O47" i="45" s="1"/>
  <c r="N46" i="45"/>
  <c r="O46" i="45"/>
  <c r="N45" i="45"/>
  <c r="O45" i="45" s="1"/>
  <c r="N44" i="45"/>
  <c r="O44" i="45"/>
  <c r="M43" i="45"/>
  <c r="L43" i="45"/>
  <c r="K43" i="45"/>
  <c r="J43" i="45"/>
  <c r="I43" i="45"/>
  <c r="H43" i="45"/>
  <c r="G43" i="45"/>
  <c r="F43" i="45"/>
  <c r="N43" i="45" s="1"/>
  <c r="O43" i="45" s="1"/>
  <c r="E43" i="45"/>
  <c r="D43" i="45"/>
  <c r="N42" i="45"/>
  <c r="O42" i="45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40" i="45" s="1"/>
  <c r="O40" i="45" s="1"/>
  <c r="N39" i="45"/>
  <c r="O39" i="45" s="1"/>
  <c r="N38" i="45"/>
  <c r="O38" i="45"/>
  <c r="N37" i="45"/>
  <c r="O37" i="45" s="1"/>
  <c r="N36" i="45"/>
  <c r="O36" i="45" s="1"/>
  <c r="N35" i="45"/>
  <c r="O35" i="45" s="1"/>
  <c r="N34" i="45"/>
  <c r="O34" i="45"/>
  <c r="M33" i="45"/>
  <c r="L33" i="45"/>
  <c r="K33" i="45"/>
  <c r="J33" i="45"/>
  <c r="I33" i="45"/>
  <c r="H33" i="45"/>
  <c r="G33" i="45"/>
  <c r="F33" i="45"/>
  <c r="N33" i="45" s="1"/>
  <c r="O33" i="45" s="1"/>
  <c r="E33" i="45"/>
  <c r="D33" i="45"/>
  <c r="N32" i="45"/>
  <c r="O32" i="45"/>
  <c r="N31" i="45"/>
  <c r="O31" i="45" s="1"/>
  <c r="N30" i="45"/>
  <c r="O30" i="45"/>
  <c r="N29" i="45"/>
  <c r="O29" i="45" s="1"/>
  <c r="N28" i="45"/>
  <c r="O28" i="45" s="1"/>
  <c r="N27" i="45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/>
  <c r="N21" i="45"/>
  <c r="O21" i="45" s="1"/>
  <c r="N20" i="45"/>
  <c r="O20" i="45" s="1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D55" i="45" s="1"/>
  <c r="N15" i="45"/>
  <c r="O15" i="45" s="1"/>
  <c r="N14" i="45"/>
  <c r="O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K55" i="45" s="1"/>
  <c r="J5" i="45"/>
  <c r="J55" i="45" s="1"/>
  <c r="I5" i="45"/>
  <c r="I55" i="45" s="1"/>
  <c r="H5" i="45"/>
  <c r="G5" i="45"/>
  <c r="G55" i="45" s="1"/>
  <c r="F5" i="45"/>
  <c r="E5" i="45"/>
  <c r="E55" i="45" s="1"/>
  <c r="D5" i="45"/>
  <c r="N45" i="44"/>
  <c r="O45" i="44"/>
  <c r="N44" i="44"/>
  <c r="O44" i="44" s="1"/>
  <c r="N43" i="44"/>
  <c r="O43" i="44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1" i="44" s="1"/>
  <c r="O41" i="44" s="1"/>
  <c r="N40" i="44"/>
  <c r="O40" i="44" s="1"/>
  <c r="N39" i="44"/>
  <c r="O39" i="44"/>
  <c r="N38" i="44"/>
  <c r="O38" i="44" s="1"/>
  <c r="N37" i="44"/>
  <c r="O37" i="44"/>
  <c r="M36" i="44"/>
  <c r="L36" i="44"/>
  <c r="K36" i="44"/>
  <c r="J36" i="44"/>
  <c r="I36" i="44"/>
  <c r="H36" i="44"/>
  <c r="G36" i="44"/>
  <c r="F36" i="44"/>
  <c r="E36" i="44"/>
  <c r="D36" i="44"/>
  <c r="N35" i="44"/>
  <c r="O35" i="44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N31" i="44"/>
  <c r="O31" i="44"/>
  <c r="N30" i="44"/>
  <c r="O30" i="44" s="1"/>
  <c r="N29" i="44"/>
  <c r="O29" i="44"/>
  <c r="N28" i="44"/>
  <c r="O28" i="44" s="1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N23" i="44"/>
  <c r="O23" i="44"/>
  <c r="N22" i="44"/>
  <c r="O22" i="44" s="1"/>
  <c r="N21" i="44"/>
  <c r="O21" i="44" s="1"/>
  <c r="N20" i="44"/>
  <c r="O20" i="44" s="1"/>
  <c r="M19" i="44"/>
  <c r="M46" i="44" s="1"/>
  <c r="L19" i="44"/>
  <c r="K19" i="44"/>
  <c r="J19" i="44"/>
  <c r="I19" i="44"/>
  <c r="I46" i="44" s="1"/>
  <c r="H19" i="44"/>
  <c r="G19" i="44"/>
  <c r="F19" i="44"/>
  <c r="E19" i="44"/>
  <c r="D19" i="44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E46" i="44" s="1"/>
  <c r="D16" i="44"/>
  <c r="N15" i="44"/>
  <c r="O15" i="44"/>
  <c r="N14" i="44"/>
  <c r="O14" i="44" s="1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K46" i="44" s="1"/>
  <c r="J5" i="44"/>
  <c r="J46" i="44" s="1"/>
  <c r="I5" i="44"/>
  <c r="H5" i="44"/>
  <c r="G5" i="44"/>
  <c r="G46" i="44" s="1"/>
  <c r="F5" i="44"/>
  <c r="N5" i="44" s="1"/>
  <c r="O5" i="44" s="1"/>
  <c r="E5" i="44"/>
  <c r="D5" i="44"/>
  <c r="N45" i="43"/>
  <c r="O45" i="43" s="1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2" i="43" s="1"/>
  <c r="O42" i="43" s="1"/>
  <c r="N41" i="43"/>
  <c r="O41" i="43" s="1"/>
  <c r="N40" i="43"/>
  <c r="O40" i="43"/>
  <c r="M39" i="43"/>
  <c r="L39" i="43"/>
  <c r="K39" i="43"/>
  <c r="J39" i="43"/>
  <c r="I39" i="43"/>
  <c r="H39" i="43"/>
  <c r="G39" i="43"/>
  <c r="F39" i="43"/>
  <c r="E39" i="43"/>
  <c r="D39" i="43"/>
  <c r="N38" i="43"/>
  <c r="O38" i="43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 s="1"/>
  <c r="N26" i="43"/>
  <c r="O26" i="43"/>
  <c r="N25" i="43"/>
  <c r="O25" i="43" s="1"/>
  <c r="N24" i="43"/>
  <c r="O24" i="43"/>
  <c r="N23" i="43"/>
  <c r="O23" i="43" s="1"/>
  <c r="M22" i="43"/>
  <c r="M46" i="43" s="1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 s="1"/>
  <c r="N20" i="43"/>
  <c r="O20" i="43"/>
  <c r="N19" i="43"/>
  <c r="O19" i="43" s="1"/>
  <c r="N18" i="43"/>
  <c r="O18" i="43"/>
  <c r="N17" i="43"/>
  <c r="O17" i="43" s="1"/>
  <c r="M16" i="43"/>
  <c r="L16" i="43"/>
  <c r="K16" i="43"/>
  <c r="J16" i="43"/>
  <c r="I16" i="43"/>
  <c r="H16" i="43"/>
  <c r="G16" i="43"/>
  <c r="F16" i="43"/>
  <c r="E16" i="43"/>
  <c r="E46" i="43" s="1"/>
  <c r="D16" i="43"/>
  <c r="D46" i="43" s="1"/>
  <c r="N15" i="43"/>
  <c r="O15" i="43" s="1"/>
  <c r="N14" i="43"/>
  <c r="O14" i="43"/>
  <c r="N13" i="43"/>
  <c r="O13" i="43" s="1"/>
  <c r="N12" i="43"/>
  <c r="O12" i="43"/>
  <c r="N11" i="43"/>
  <c r="O11" i="43" s="1"/>
  <c r="N10" i="43"/>
  <c r="O10" i="43"/>
  <c r="N9" i="43"/>
  <c r="O9" i="43" s="1"/>
  <c r="N8" i="43"/>
  <c r="O8" i="43"/>
  <c r="N7" i="43"/>
  <c r="O7" i="43" s="1"/>
  <c r="N6" i="43"/>
  <c r="O6" i="43"/>
  <c r="M5" i="43"/>
  <c r="L5" i="43"/>
  <c r="L46" i="43" s="1"/>
  <c r="K5" i="43"/>
  <c r="K46" i="43" s="1"/>
  <c r="J5" i="43"/>
  <c r="J46" i="43" s="1"/>
  <c r="I5" i="43"/>
  <c r="I46" i="43" s="1"/>
  <c r="H5" i="43"/>
  <c r="G5" i="43"/>
  <c r="G46" i="43" s="1"/>
  <c r="F5" i="43"/>
  <c r="F46" i="43" s="1"/>
  <c r="E5" i="43"/>
  <c r="D5" i="43"/>
  <c r="N40" i="42"/>
  <c r="O40" i="42" s="1"/>
  <c r="N39" i="42"/>
  <c r="O39" i="42" s="1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D41" i="42" s="1"/>
  <c r="N36" i="42"/>
  <c r="O36" i="42" s="1"/>
  <c r="N35" i="42"/>
  <c r="O35" i="42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/>
  <c r="M22" i="42"/>
  <c r="L22" i="42"/>
  <c r="K22" i="42"/>
  <c r="J22" i="42"/>
  <c r="I22" i="42"/>
  <c r="H22" i="42"/>
  <c r="G22" i="42"/>
  <c r="F22" i="42"/>
  <c r="E22" i="42"/>
  <c r="D22" i="42"/>
  <c r="N21" i="42"/>
  <c r="O21" i="42"/>
  <c r="N20" i="42"/>
  <c r="O20" i="42" s="1"/>
  <c r="N19" i="42"/>
  <c r="O19" i="42"/>
  <c r="N18" i="42"/>
  <c r="O18" i="42" s="1"/>
  <c r="N17" i="42"/>
  <c r="O17" i="42"/>
  <c r="M16" i="42"/>
  <c r="L16" i="42"/>
  <c r="K16" i="42"/>
  <c r="J16" i="42"/>
  <c r="I16" i="42"/>
  <c r="H16" i="42"/>
  <c r="G16" i="42"/>
  <c r="F16" i="42"/>
  <c r="N16" i="42" s="1"/>
  <c r="O16" i="42" s="1"/>
  <c r="E16" i="42"/>
  <c r="D16" i="42"/>
  <c r="N15" i="42"/>
  <c r="O15" i="42" s="1"/>
  <c r="N14" i="42"/>
  <c r="O14" i="42" s="1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/>
  <c r="N6" i="42"/>
  <c r="O6" i="42" s="1"/>
  <c r="M5" i="42"/>
  <c r="M41" i="42" s="1"/>
  <c r="L5" i="42"/>
  <c r="L41" i="42" s="1"/>
  <c r="K5" i="42"/>
  <c r="K41" i="42" s="1"/>
  <c r="J5" i="42"/>
  <c r="I5" i="42"/>
  <c r="H5" i="42"/>
  <c r="G5" i="42"/>
  <c r="F5" i="42"/>
  <c r="E5" i="42"/>
  <c r="D5" i="42"/>
  <c r="N41" i="41"/>
  <c r="O41" i="41"/>
  <c r="N40" i="41"/>
  <c r="O40" i="41" s="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7" i="41"/>
  <c r="O37" i="41" s="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/>
  <c r="M30" i="41"/>
  <c r="L30" i="41"/>
  <c r="K30" i="41"/>
  <c r="J30" i="41"/>
  <c r="I30" i="41"/>
  <c r="H30" i="41"/>
  <c r="G30" i="41"/>
  <c r="F30" i="41"/>
  <c r="E30" i="41"/>
  <c r="D30" i="41"/>
  <c r="N29" i="41"/>
  <c r="O29" i="41"/>
  <c r="N28" i="41"/>
  <c r="O28" i="41" s="1"/>
  <c r="N27" i="41"/>
  <c r="O27" i="41"/>
  <c r="N26" i="41"/>
  <c r="O26" i="41" s="1"/>
  <c r="N25" i="41"/>
  <c r="O25" i="41"/>
  <c r="N24" i="41"/>
  <c r="O24" i="41" s="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/>
  <c r="N18" i="41"/>
  <c r="O18" i="41" s="1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/>
  <c r="N14" i="41"/>
  <c r="O14" i="41" s="1"/>
  <c r="N13" i="41"/>
  <c r="O13" i="4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H42" i="41" s="1"/>
  <c r="G5" i="41"/>
  <c r="F5" i="41"/>
  <c r="E5" i="41"/>
  <c r="D5" i="41"/>
  <c r="N41" i="40"/>
  <c r="O41" i="40" s="1"/>
  <c r="N40" i="40"/>
  <c r="O40" i="40"/>
  <c r="N39" i="40"/>
  <c r="O39" i="40" s="1"/>
  <c r="M38" i="40"/>
  <c r="M42" i="40" s="1"/>
  <c r="L38" i="40"/>
  <c r="K38" i="40"/>
  <c r="J38" i="40"/>
  <c r="I38" i="40"/>
  <c r="H38" i="40"/>
  <c r="G38" i="40"/>
  <c r="F38" i="40"/>
  <c r="E38" i="40"/>
  <c r="D38" i="40"/>
  <c r="N37" i="40"/>
  <c r="O37" i="40" s="1"/>
  <c r="N36" i="40"/>
  <c r="O36" i="40" s="1"/>
  <c r="N35" i="40"/>
  <c r="O35" i="40" s="1"/>
  <c r="N34" i="40"/>
  <c r="O34" i="40"/>
  <c r="M33" i="40"/>
  <c r="L33" i="40"/>
  <c r="K33" i="40"/>
  <c r="J33" i="40"/>
  <c r="I33" i="40"/>
  <c r="H33" i="40"/>
  <c r="G33" i="40"/>
  <c r="F33" i="40"/>
  <c r="E33" i="40"/>
  <c r="D33" i="40"/>
  <c r="N32" i="40"/>
  <c r="O32" i="40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30" i="40" s="1"/>
  <c r="O30" i="40" s="1"/>
  <c r="N29" i="40"/>
  <c r="O29" i="40" s="1"/>
  <c r="N28" i="40"/>
  <c r="O28" i="40"/>
  <c r="N27" i="40"/>
  <c r="O27" i="40" s="1"/>
  <c r="N26" i="40"/>
  <c r="O26" i="40" s="1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M15" i="40"/>
  <c r="L15" i="40"/>
  <c r="K15" i="40"/>
  <c r="J15" i="40"/>
  <c r="I15" i="40"/>
  <c r="H15" i="40"/>
  <c r="G15" i="40"/>
  <c r="G42" i="40" s="1"/>
  <c r="F15" i="40"/>
  <c r="N15" i="40" s="1"/>
  <c r="O15" i="40" s="1"/>
  <c r="E15" i="40"/>
  <c r="D15" i="40"/>
  <c r="N14" i="40"/>
  <c r="O14" i="40" s="1"/>
  <c r="N13" i="40"/>
  <c r="O13" i="40" s="1"/>
  <c r="N12" i="40"/>
  <c r="O12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/>
  <c r="M5" i="40"/>
  <c r="L5" i="40"/>
  <c r="K5" i="40"/>
  <c r="K42" i="40" s="1"/>
  <c r="J5" i="40"/>
  <c r="I5" i="40"/>
  <c r="H5" i="40"/>
  <c r="G5" i="40"/>
  <c r="F5" i="40"/>
  <c r="E5" i="40"/>
  <c r="D5" i="40"/>
  <c r="D5" i="37"/>
  <c r="E5" i="37"/>
  <c r="F5" i="37"/>
  <c r="G5" i="37"/>
  <c r="H5" i="37"/>
  <c r="I5" i="37"/>
  <c r="J5" i="37"/>
  <c r="K5" i="37"/>
  <c r="L5" i="37"/>
  <c r="M5" i="37"/>
  <c r="N6" i="37"/>
  <c r="O6" i="37"/>
  <c r="N7" i="37"/>
  <c r="O7" i="37" s="1"/>
  <c r="N8" i="37"/>
  <c r="O8" i="37"/>
  <c r="N9" i="37"/>
  <c r="O9" i="37" s="1"/>
  <c r="N10" i="37"/>
  <c r="O10" i="37" s="1"/>
  <c r="N11" i="37"/>
  <c r="O11" i="37" s="1"/>
  <c r="N12" i="37"/>
  <c r="O12" i="37"/>
  <c r="N13" i="37"/>
  <c r="O13" i="37" s="1"/>
  <c r="N14" i="37"/>
  <c r="O14" i="37" s="1"/>
  <c r="D15" i="37"/>
  <c r="E15" i="37"/>
  <c r="F15" i="37"/>
  <c r="G15" i="37"/>
  <c r="H15" i="37"/>
  <c r="I15" i="37"/>
  <c r="J15" i="37"/>
  <c r="K15" i="37"/>
  <c r="L15" i="37"/>
  <c r="L44" i="37" s="1"/>
  <c r="M15" i="37"/>
  <c r="N16" i="37"/>
  <c r="O16" i="37" s="1"/>
  <c r="D17" i="37"/>
  <c r="D44" i="37" s="1"/>
  <c r="E17" i="37"/>
  <c r="F17" i="37"/>
  <c r="G17" i="37"/>
  <c r="H17" i="37"/>
  <c r="I17" i="37"/>
  <c r="J17" i="37"/>
  <c r="K17" i="37"/>
  <c r="L17" i="37"/>
  <c r="M17" i="37"/>
  <c r="N18" i="37"/>
  <c r="O18" i="37" s="1"/>
  <c r="N19" i="37"/>
  <c r="O19" i="37" s="1"/>
  <c r="N20" i="37"/>
  <c r="O20" i="37"/>
  <c r="N21" i="37"/>
  <c r="O21" i="37" s="1"/>
  <c r="N22" i="37"/>
  <c r="O22" i="37"/>
  <c r="N23" i="37"/>
  <c r="O23" i="37" s="1"/>
  <c r="N24" i="37"/>
  <c r="O24" i="37" s="1"/>
  <c r="N25" i="37"/>
  <c r="O25" i="37" s="1"/>
  <c r="D26" i="37"/>
  <c r="E26" i="37"/>
  <c r="N26" i="37" s="1"/>
  <c r="O26" i="37" s="1"/>
  <c r="F26" i="37"/>
  <c r="G26" i="37"/>
  <c r="H26" i="37"/>
  <c r="I26" i="37"/>
  <c r="J26" i="37"/>
  <c r="K26" i="37"/>
  <c r="L26" i="37"/>
  <c r="M26" i="37"/>
  <c r="N27" i="37"/>
  <c r="O27" i="37" s="1"/>
  <c r="N28" i="37"/>
  <c r="O28" i="37"/>
  <c r="N29" i="37"/>
  <c r="O29" i="37" s="1"/>
  <c r="N30" i="37"/>
  <c r="O30" i="37"/>
  <c r="N31" i="37"/>
  <c r="O31" i="37" s="1"/>
  <c r="N32" i="37"/>
  <c r="O32" i="37" s="1"/>
  <c r="D33" i="37"/>
  <c r="E33" i="37"/>
  <c r="F33" i="37"/>
  <c r="G33" i="37"/>
  <c r="H33" i="37"/>
  <c r="I33" i="37"/>
  <c r="J33" i="37"/>
  <c r="K33" i="37"/>
  <c r="L33" i="37"/>
  <c r="M33" i="37"/>
  <c r="N34" i="37"/>
  <c r="O34" i="37" s="1"/>
  <c r="D35" i="37"/>
  <c r="E35" i="37"/>
  <c r="F35" i="37"/>
  <c r="G35" i="37"/>
  <c r="H35" i="37"/>
  <c r="I35" i="37"/>
  <c r="J35" i="37"/>
  <c r="K35" i="37"/>
  <c r="L35" i="37"/>
  <c r="M35" i="37"/>
  <c r="N36" i="37"/>
  <c r="O36" i="37" s="1"/>
  <c r="N37" i="37"/>
  <c r="O37" i="37"/>
  <c r="N38" i="37"/>
  <c r="O38" i="37" s="1"/>
  <c r="N39" i="37"/>
  <c r="O39" i="37"/>
  <c r="N40" i="37"/>
  <c r="O40" i="37" s="1"/>
  <c r="D41" i="37"/>
  <c r="E41" i="37"/>
  <c r="F41" i="37"/>
  <c r="G41" i="37"/>
  <c r="H41" i="37"/>
  <c r="I41" i="37"/>
  <c r="J41" i="37"/>
  <c r="K41" i="37"/>
  <c r="L41" i="37"/>
  <c r="M41" i="37"/>
  <c r="N42" i="37"/>
  <c r="O42" i="37" s="1"/>
  <c r="N43" i="37"/>
  <c r="O43" i="37" s="1"/>
  <c r="D5" i="33"/>
  <c r="E5" i="33"/>
  <c r="F5" i="33"/>
  <c r="F42" i="33" s="1"/>
  <c r="G5" i="33"/>
  <c r="G42" i="33" s="1"/>
  <c r="H5" i="33"/>
  <c r="I5" i="33"/>
  <c r="J5" i="33"/>
  <c r="K5" i="33"/>
  <c r="L5" i="33"/>
  <c r="M5" i="33"/>
  <c r="N6" i="33"/>
  <c r="O6" i="33" s="1"/>
  <c r="N7" i="33"/>
  <c r="O7" i="33" s="1"/>
  <c r="N8" i="33"/>
  <c r="O8" i="33" s="1"/>
  <c r="N9" i="33"/>
  <c r="O9" i="33"/>
  <c r="N10" i="33"/>
  <c r="O10" i="33" s="1"/>
  <c r="N11" i="33"/>
  <c r="O11" i="33" s="1"/>
  <c r="N12" i="33"/>
  <c r="O12" i="33" s="1"/>
  <c r="N13" i="33"/>
  <c r="O13" i="33"/>
  <c r="N14" i="33"/>
  <c r="O14" i="33" s="1"/>
  <c r="D15" i="33"/>
  <c r="N15" i="33"/>
  <c r="O15" i="33" s="1"/>
  <c r="E15" i="33"/>
  <c r="F15" i="33"/>
  <c r="G15" i="33"/>
  <c r="H15" i="33"/>
  <c r="I15" i="33"/>
  <c r="J15" i="33"/>
  <c r="K15" i="33"/>
  <c r="L15" i="33"/>
  <c r="M15" i="33"/>
  <c r="N16" i="33"/>
  <c r="O16" i="33" s="1"/>
  <c r="D17" i="33"/>
  <c r="E17" i="33"/>
  <c r="F17" i="33"/>
  <c r="G17" i="33"/>
  <c r="H17" i="33"/>
  <c r="I17" i="33"/>
  <c r="J17" i="33"/>
  <c r="K17" i="33"/>
  <c r="L17" i="33"/>
  <c r="M17" i="33"/>
  <c r="N18" i="33"/>
  <c r="O18" i="33" s="1"/>
  <c r="N19" i="33"/>
  <c r="O19" i="33" s="1"/>
  <c r="N20" i="33"/>
  <c r="O20" i="33" s="1"/>
  <c r="N21" i="33"/>
  <c r="O21" i="33"/>
  <c r="N22" i="33"/>
  <c r="O22" i="33" s="1"/>
  <c r="N23" i="33"/>
  <c r="O23" i="33" s="1"/>
  <c r="N24" i="33"/>
  <c r="O24" i="33" s="1"/>
  <c r="N25" i="33"/>
  <c r="O25" i="33" s="1"/>
  <c r="D26" i="33"/>
  <c r="E26" i="33"/>
  <c r="F26" i="33"/>
  <c r="G26" i="33"/>
  <c r="H26" i="33"/>
  <c r="I26" i="33"/>
  <c r="J26" i="33"/>
  <c r="K26" i="33"/>
  <c r="L26" i="33"/>
  <c r="M26" i="33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D33" i="33"/>
  <c r="E33" i="33"/>
  <c r="F33" i="33"/>
  <c r="G33" i="33"/>
  <c r="H33" i="33"/>
  <c r="I33" i="33"/>
  <c r="J33" i="33"/>
  <c r="K33" i="33"/>
  <c r="L33" i="33"/>
  <c r="M33" i="33"/>
  <c r="N34" i="33"/>
  <c r="O34" i="33" s="1"/>
  <c r="D35" i="33"/>
  <c r="E35" i="33"/>
  <c r="F35" i="33"/>
  <c r="G35" i="33"/>
  <c r="H35" i="33"/>
  <c r="I35" i="33"/>
  <c r="J35" i="33"/>
  <c r="K35" i="33"/>
  <c r="L35" i="33"/>
  <c r="M35" i="33"/>
  <c r="N36" i="33"/>
  <c r="O36" i="33" s="1"/>
  <c r="N37" i="33"/>
  <c r="O37" i="33" s="1"/>
  <c r="N38" i="33"/>
  <c r="O38" i="33" s="1"/>
  <c r="N39" i="33"/>
  <c r="O39" i="33" s="1"/>
  <c r="D40" i="33"/>
  <c r="E40" i="33"/>
  <c r="F40" i="33"/>
  <c r="G40" i="33"/>
  <c r="H40" i="33"/>
  <c r="I40" i="33"/>
  <c r="J40" i="33"/>
  <c r="K40" i="33"/>
  <c r="L40" i="33"/>
  <c r="M40" i="33"/>
  <c r="N41" i="33"/>
  <c r="O41" i="33" s="1"/>
  <c r="D5" i="34"/>
  <c r="E5" i="34"/>
  <c r="F5" i="34"/>
  <c r="G5" i="34"/>
  <c r="G46" i="34" s="1"/>
  <c r="H5" i="34"/>
  <c r="I5" i="34"/>
  <c r="J5" i="34"/>
  <c r="K5" i="34"/>
  <c r="K46" i="34" s="1"/>
  <c r="L5" i="34"/>
  <c r="M5" i="34"/>
  <c r="N6" i="34"/>
  <c r="O6" i="34" s="1"/>
  <c r="N7" i="34"/>
  <c r="O7" i="34" s="1"/>
  <c r="N8" i="34"/>
  <c r="O8" i="34" s="1"/>
  <c r="N9" i="34"/>
  <c r="O9" i="34" s="1"/>
  <c r="N10" i="34"/>
  <c r="O10" i="34"/>
  <c r="N11" i="34"/>
  <c r="O11" i="34"/>
  <c r="N12" i="34"/>
  <c r="O12" i="34" s="1"/>
  <c r="N13" i="34"/>
  <c r="O13" i="34" s="1"/>
  <c r="N14" i="34"/>
  <c r="O14" i="34" s="1"/>
  <c r="N15" i="34"/>
  <c r="O15" i="34" s="1"/>
  <c r="D16" i="34"/>
  <c r="N16" i="34" s="1"/>
  <c r="O16" i="34" s="1"/>
  <c r="E16" i="34"/>
  <c r="E46" i="34" s="1"/>
  <c r="F16" i="34"/>
  <c r="G16" i="34"/>
  <c r="H16" i="34"/>
  <c r="I16" i="34"/>
  <c r="I46" i="34" s="1"/>
  <c r="J16" i="34"/>
  <c r="K16" i="34"/>
  <c r="L16" i="34"/>
  <c r="M16" i="34"/>
  <c r="N17" i="34"/>
  <c r="O17" i="34" s="1"/>
  <c r="N18" i="34"/>
  <c r="O18" i="34"/>
  <c r="N19" i="34"/>
  <c r="O19" i="34" s="1"/>
  <c r="D20" i="34"/>
  <c r="E20" i="34"/>
  <c r="F20" i="34"/>
  <c r="G20" i="34"/>
  <c r="H20" i="34"/>
  <c r="I20" i="34"/>
  <c r="J20" i="34"/>
  <c r="K20" i="34"/>
  <c r="L20" i="34"/>
  <c r="M20" i="34"/>
  <c r="N21" i="34"/>
  <c r="O21" i="34"/>
  <c r="N22" i="34"/>
  <c r="O22" i="34" s="1"/>
  <c r="N23" i="34"/>
  <c r="O23" i="34" s="1"/>
  <c r="N24" i="34"/>
  <c r="O24" i="34" s="1"/>
  <c r="N25" i="34"/>
  <c r="O25" i="34" s="1"/>
  <c r="N26" i="34"/>
  <c r="O26" i="34"/>
  <c r="N27" i="34"/>
  <c r="O27" i="34" s="1"/>
  <c r="N28" i="34"/>
  <c r="O28" i="34" s="1"/>
  <c r="N29" i="34"/>
  <c r="O29" i="34" s="1"/>
  <c r="D30" i="34"/>
  <c r="E30" i="34"/>
  <c r="F30" i="34"/>
  <c r="N30" i="34" s="1"/>
  <c r="O30" i="34" s="1"/>
  <c r="G30" i="34"/>
  <c r="H30" i="34"/>
  <c r="I30" i="34"/>
  <c r="J30" i="34"/>
  <c r="K30" i="34"/>
  <c r="L30" i="34"/>
  <c r="M30" i="34"/>
  <c r="N31" i="34"/>
  <c r="O31" i="34" s="1"/>
  <c r="N32" i="34"/>
  <c r="O32" i="34" s="1"/>
  <c r="N33" i="34"/>
  <c r="O33" i="34" s="1"/>
  <c r="N34" i="34"/>
  <c r="O34" i="34"/>
  <c r="N35" i="34"/>
  <c r="O35" i="34"/>
  <c r="N36" i="34"/>
  <c r="O36" i="34" s="1"/>
  <c r="D37" i="34"/>
  <c r="E37" i="34"/>
  <c r="F37" i="34"/>
  <c r="G37" i="34"/>
  <c r="H37" i="34"/>
  <c r="I37" i="34"/>
  <c r="J37" i="34"/>
  <c r="K37" i="34"/>
  <c r="L37" i="34"/>
  <c r="M37" i="34"/>
  <c r="N38" i="34"/>
  <c r="O38" i="34" s="1"/>
  <c r="D39" i="34"/>
  <c r="E39" i="34"/>
  <c r="F39" i="34"/>
  <c r="G39" i="34"/>
  <c r="H39" i="34"/>
  <c r="I39" i="34"/>
  <c r="J39" i="34"/>
  <c r="K39" i="34"/>
  <c r="L39" i="34"/>
  <c r="M39" i="34"/>
  <c r="N40" i="34"/>
  <c r="O40" i="34" s="1"/>
  <c r="N41" i="34"/>
  <c r="O41" i="34" s="1"/>
  <c r="N42" i="34"/>
  <c r="O42" i="34" s="1"/>
  <c r="N43" i="34"/>
  <c r="O43" i="34"/>
  <c r="D44" i="34"/>
  <c r="E44" i="34"/>
  <c r="F44" i="34"/>
  <c r="G44" i="34"/>
  <c r="H44" i="34"/>
  <c r="I44" i="34"/>
  <c r="J44" i="34"/>
  <c r="K44" i="34"/>
  <c r="L44" i="34"/>
  <c r="L46" i="34" s="1"/>
  <c r="M44" i="34"/>
  <c r="N45" i="34"/>
  <c r="O45" i="34"/>
  <c r="D5" i="35"/>
  <c r="E5" i="35"/>
  <c r="F5" i="35"/>
  <c r="G5" i="35"/>
  <c r="H5" i="35"/>
  <c r="I5" i="35"/>
  <c r="J5" i="35"/>
  <c r="K5" i="35"/>
  <c r="K41" i="35" s="1"/>
  <c r="L5" i="35"/>
  <c r="L41" i="35" s="1"/>
  <c r="M5" i="35"/>
  <c r="N6" i="35"/>
  <c r="O6" i="35" s="1"/>
  <c r="N7" i="35"/>
  <c r="O7" i="35" s="1"/>
  <c r="N8" i="35"/>
  <c r="O8" i="35" s="1"/>
  <c r="N9" i="35"/>
  <c r="O9" i="35"/>
  <c r="N10" i="35"/>
  <c r="O10" i="35"/>
  <c r="N11" i="35"/>
  <c r="O11" i="35" s="1"/>
  <c r="N12" i="35"/>
  <c r="O12" i="35" s="1"/>
  <c r="N13" i="35"/>
  <c r="O13" i="35" s="1"/>
  <c r="N14" i="35"/>
  <c r="O14" i="35" s="1"/>
  <c r="N15" i="35"/>
  <c r="O15" i="35" s="1"/>
  <c r="D16" i="35"/>
  <c r="E16" i="35"/>
  <c r="F16" i="35"/>
  <c r="G16" i="35"/>
  <c r="H16" i="35"/>
  <c r="I16" i="35"/>
  <c r="J16" i="35"/>
  <c r="K16" i="35"/>
  <c r="L16" i="35"/>
  <c r="M16" i="35"/>
  <c r="N17" i="35"/>
  <c r="O17" i="35"/>
  <c r="D18" i="35"/>
  <c r="E18" i="35"/>
  <c r="E41" i="35" s="1"/>
  <c r="F18" i="35"/>
  <c r="N18" i="35" s="1"/>
  <c r="O18" i="35" s="1"/>
  <c r="G18" i="35"/>
  <c r="H18" i="35"/>
  <c r="I18" i="35"/>
  <c r="J18" i="35"/>
  <c r="K18" i="35"/>
  <c r="L18" i="35"/>
  <c r="M18" i="35"/>
  <c r="N19" i="35"/>
  <c r="O19" i="35" s="1"/>
  <c r="N20" i="35"/>
  <c r="O20" i="35" s="1"/>
  <c r="N21" i="35"/>
  <c r="O21" i="35" s="1"/>
  <c r="N22" i="35"/>
  <c r="O22" i="35" s="1"/>
  <c r="N23" i="35"/>
  <c r="O23" i="35" s="1"/>
  <c r="N24" i="35"/>
  <c r="O24" i="35"/>
  <c r="N25" i="35"/>
  <c r="O25" i="35" s="1"/>
  <c r="D26" i="35"/>
  <c r="E26" i="35"/>
  <c r="F26" i="35"/>
  <c r="G26" i="35"/>
  <c r="G41" i="35" s="1"/>
  <c r="H26" i="35"/>
  <c r="I26" i="35"/>
  <c r="J26" i="35"/>
  <c r="K26" i="35"/>
  <c r="L26" i="35"/>
  <c r="M26" i="35"/>
  <c r="N27" i="35"/>
  <c r="O27" i="35" s="1"/>
  <c r="N28" i="35"/>
  <c r="O28" i="35" s="1"/>
  <c r="N29" i="35"/>
  <c r="O29" i="35" s="1"/>
  <c r="N30" i="35"/>
  <c r="O30" i="35"/>
  <c r="N31" i="35"/>
  <c r="O31" i="35" s="1"/>
  <c r="N32" i="35"/>
  <c r="O32" i="35" s="1"/>
  <c r="D33" i="35"/>
  <c r="E33" i="35"/>
  <c r="F33" i="35"/>
  <c r="N33" i="35" s="1"/>
  <c r="O33" i="35" s="1"/>
  <c r="G33" i="35"/>
  <c r="H33" i="35"/>
  <c r="I33" i="35"/>
  <c r="J33" i="35"/>
  <c r="K33" i="35"/>
  <c r="L33" i="35"/>
  <c r="M33" i="35"/>
  <c r="N34" i="35"/>
  <c r="O34" i="35" s="1"/>
  <c r="D35" i="35"/>
  <c r="E35" i="35"/>
  <c r="F35" i="35"/>
  <c r="G35" i="35"/>
  <c r="H35" i="35"/>
  <c r="I35" i="35"/>
  <c r="J35" i="35"/>
  <c r="K35" i="35"/>
  <c r="L35" i="35"/>
  <c r="M35" i="35"/>
  <c r="N36" i="35"/>
  <c r="O36" i="35" s="1"/>
  <c r="N37" i="35"/>
  <c r="O37" i="35"/>
  <c r="N38" i="35"/>
  <c r="O38" i="35"/>
  <c r="D39" i="35"/>
  <c r="N39" i="35" s="1"/>
  <c r="O39" i="35" s="1"/>
  <c r="E39" i="35"/>
  <c r="F39" i="35"/>
  <c r="G39" i="35"/>
  <c r="H39" i="35"/>
  <c r="I39" i="35"/>
  <c r="J39" i="35"/>
  <c r="K39" i="35"/>
  <c r="L39" i="35"/>
  <c r="M39" i="35"/>
  <c r="N40" i="35"/>
  <c r="O40" i="35" s="1"/>
  <c r="D5" i="36"/>
  <c r="E5" i="36"/>
  <c r="E40" i="36" s="1"/>
  <c r="F5" i="36"/>
  <c r="G5" i="36"/>
  <c r="H5" i="36"/>
  <c r="H40" i="36" s="1"/>
  <c r="I5" i="36"/>
  <c r="J5" i="36"/>
  <c r="J40" i="36" s="1"/>
  <c r="K5" i="36"/>
  <c r="L5" i="36"/>
  <c r="M5" i="36"/>
  <c r="N6" i="36"/>
  <c r="O6" i="36" s="1"/>
  <c r="N7" i="36"/>
  <c r="O7" i="36" s="1"/>
  <c r="N8" i="36"/>
  <c r="O8" i="36" s="1"/>
  <c r="N9" i="36"/>
  <c r="O9" i="36" s="1"/>
  <c r="N10" i="36"/>
  <c r="O10" i="36" s="1"/>
  <c r="N11" i="36"/>
  <c r="O11" i="36" s="1"/>
  <c r="N12" i="36"/>
  <c r="O12" i="36" s="1"/>
  <c r="N13" i="36"/>
  <c r="O13" i="36" s="1"/>
  <c r="N14" i="36"/>
  <c r="O14" i="36" s="1"/>
  <c r="N15" i="36"/>
  <c r="O15" i="36"/>
  <c r="D16" i="36"/>
  <c r="E16" i="36"/>
  <c r="F16" i="36"/>
  <c r="G16" i="36"/>
  <c r="H16" i="36"/>
  <c r="I16" i="36"/>
  <c r="J16" i="36"/>
  <c r="K16" i="36"/>
  <c r="L16" i="36"/>
  <c r="M16" i="36"/>
  <c r="N17" i="36"/>
  <c r="O17" i="36" s="1"/>
  <c r="D18" i="36"/>
  <c r="E18" i="36"/>
  <c r="F18" i="36"/>
  <c r="G18" i="36"/>
  <c r="H18" i="36"/>
  <c r="I18" i="36"/>
  <c r="J18" i="36"/>
  <c r="K18" i="36"/>
  <c r="L18" i="36"/>
  <c r="M18" i="36"/>
  <c r="N19" i="36"/>
  <c r="O19" i="36" s="1"/>
  <c r="N20" i="36"/>
  <c r="O20" i="36" s="1"/>
  <c r="N21" i="36"/>
  <c r="O21" i="36" s="1"/>
  <c r="N22" i="36"/>
  <c r="O22" i="36" s="1"/>
  <c r="N23" i="36"/>
  <c r="O23" i="36" s="1"/>
  <c r="N24" i="36"/>
  <c r="O24" i="36" s="1"/>
  <c r="D25" i="36"/>
  <c r="E25" i="36"/>
  <c r="F25" i="36"/>
  <c r="G25" i="36"/>
  <c r="H25" i="36"/>
  <c r="I25" i="36"/>
  <c r="N25" i="36" s="1"/>
  <c r="O25" i="36" s="1"/>
  <c r="J25" i="36"/>
  <c r="K25" i="36"/>
  <c r="L25" i="36"/>
  <c r="M25" i="36"/>
  <c r="N26" i="36"/>
  <c r="O26" i="36" s="1"/>
  <c r="N27" i="36"/>
  <c r="O27" i="36" s="1"/>
  <c r="N28" i="36"/>
  <c r="O28" i="36" s="1"/>
  <c r="N29" i="36"/>
  <c r="O29" i="36"/>
  <c r="N30" i="36"/>
  <c r="O30" i="36" s="1"/>
  <c r="N31" i="36"/>
  <c r="O31" i="36" s="1"/>
  <c r="D32" i="36"/>
  <c r="E32" i="36"/>
  <c r="F32" i="36"/>
  <c r="G32" i="36"/>
  <c r="N32" i="36" s="1"/>
  <c r="O32" i="36" s="1"/>
  <c r="H32" i="36"/>
  <c r="I32" i="36"/>
  <c r="J32" i="36"/>
  <c r="K32" i="36"/>
  <c r="L32" i="36"/>
  <c r="M32" i="36"/>
  <c r="N33" i="36"/>
  <c r="O33" i="36" s="1"/>
  <c r="D34" i="36"/>
  <c r="E34" i="36"/>
  <c r="F34" i="36"/>
  <c r="G34" i="36"/>
  <c r="H34" i="36"/>
  <c r="I34" i="36"/>
  <c r="J34" i="36"/>
  <c r="K34" i="36"/>
  <c r="L34" i="36"/>
  <c r="M34" i="36"/>
  <c r="N35" i="36"/>
  <c r="O35" i="36" s="1"/>
  <c r="N36" i="36"/>
  <c r="O36" i="36" s="1"/>
  <c r="N37" i="36"/>
  <c r="O37" i="36" s="1"/>
  <c r="D38" i="36"/>
  <c r="E38" i="36"/>
  <c r="F38" i="36"/>
  <c r="G38" i="36"/>
  <c r="H38" i="36"/>
  <c r="I38" i="36"/>
  <c r="J38" i="36"/>
  <c r="K38" i="36"/>
  <c r="K40" i="36" s="1"/>
  <c r="L38" i="36"/>
  <c r="M38" i="36"/>
  <c r="N39" i="36"/>
  <c r="O39" i="36" s="1"/>
  <c r="G40" i="36"/>
  <c r="D5" i="38"/>
  <c r="E5" i="38"/>
  <c r="F5" i="38"/>
  <c r="G5" i="38"/>
  <c r="H5" i="38"/>
  <c r="H39" i="38" s="1"/>
  <c r="I5" i="38"/>
  <c r="J5" i="38"/>
  <c r="K5" i="38"/>
  <c r="L5" i="38"/>
  <c r="M5" i="38"/>
  <c r="N6" i="38"/>
  <c r="O6" i="38" s="1"/>
  <c r="N7" i="38"/>
  <c r="O7" i="38"/>
  <c r="N8" i="38"/>
  <c r="O8" i="38"/>
  <c r="N9" i="38"/>
  <c r="O9" i="38"/>
  <c r="N10" i="38"/>
  <c r="O10" i="38"/>
  <c r="N11" i="38"/>
  <c r="O11" i="38" s="1"/>
  <c r="N12" i="38"/>
  <c r="O12" i="38" s="1"/>
  <c r="N13" i="38"/>
  <c r="O13" i="38" s="1"/>
  <c r="N14" i="38"/>
  <c r="O14" i="38"/>
  <c r="D15" i="38"/>
  <c r="E15" i="38"/>
  <c r="F15" i="38"/>
  <c r="G15" i="38"/>
  <c r="H15" i="38"/>
  <c r="I15" i="38"/>
  <c r="J15" i="38"/>
  <c r="K15" i="38"/>
  <c r="L15" i="38"/>
  <c r="M15" i="38"/>
  <c r="N16" i="38"/>
  <c r="O16" i="38"/>
  <c r="D17" i="38"/>
  <c r="D39" i="38" s="1"/>
  <c r="E17" i="38"/>
  <c r="F17" i="38"/>
  <c r="G17" i="38"/>
  <c r="H17" i="38"/>
  <c r="I17" i="38"/>
  <c r="J17" i="38"/>
  <c r="K17" i="38"/>
  <c r="L17" i="38"/>
  <c r="M17" i="38"/>
  <c r="N18" i="38"/>
  <c r="O18" i="38"/>
  <c r="N19" i="38"/>
  <c r="O19" i="38"/>
  <c r="N20" i="38"/>
  <c r="O20" i="38" s="1"/>
  <c r="N21" i="38"/>
  <c r="O21" i="38"/>
  <c r="N22" i="38"/>
  <c r="O22" i="38"/>
  <c r="N23" i="38"/>
  <c r="O23" i="38"/>
  <c r="D24" i="38"/>
  <c r="E24" i="38"/>
  <c r="F24" i="38"/>
  <c r="G24" i="38"/>
  <c r="H24" i="38"/>
  <c r="I24" i="38"/>
  <c r="J24" i="38"/>
  <c r="K24" i="38"/>
  <c r="L24" i="38"/>
  <c r="M24" i="38"/>
  <c r="N25" i="38"/>
  <c r="O25" i="38" s="1"/>
  <c r="N26" i="38"/>
  <c r="O26" i="38" s="1"/>
  <c r="N27" i="38"/>
  <c r="O27" i="38" s="1"/>
  <c r="N28" i="38"/>
  <c r="O28" i="38"/>
  <c r="N29" i="38"/>
  <c r="O29" i="38" s="1"/>
  <c r="D30" i="38"/>
  <c r="E30" i="38"/>
  <c r="F30" i="38"/>
  <c r="G30" i="38"/>
  <c r="H30" i="38"/>
  <c r="I30" i="38"/>
  <c r="J30" i="38"/>
  <c r="K30" i="38"/>
  <c r="L30" i="38"/>
  <c r="M30" i="38"/>
  <c r="N31" i="38"/>
  <c r="O31" i="38" s="1"/>
  <c r="D32" i="38"/>
  <c r="E32" i="38"/>
  <c r="F32" i="38"/>
  <c r="G32" i="38"/>
  <c r="H32" i="38"/>
  <c r="I32" i="38"/>
  <c r="J32" i="38"/>
  <c r="K32" i="38"/>
  <c r="L32" i="38"/>
  <c r="L39" i="38" s="1"/>
  <c r="M32" i="38"/>
  <c r="N33" i="38"/>
  <c r="O33" i="38" s="1"/>
  <c r="N34" i="38"/>
  <c r="O34" i="38" s="1"/>
  <c r="N35" i="38"/>
  <c r="O35" i="38"/>
  <c r="D36" i="38"/>
  <c r="E36" i="38"/>
  <c r="F36" i="38"/>
  <c r="G36" i="38"/>
  <c r="H36" i="38"/>
  <c r="I36" i="38"/>
  <c r="J36" i="38"/>
  <c r="K36" i="38"/>
  <c r="L36" i="38"/>
  <c r="M36" i="38"/>
  <c r="N37" i="38"/>
  <c r="O37" i="38" s="1"/>
  <c r="N38" i="38"/>
  <c r="O38" i="38"/>
  <c r="D5" i="39"/>
  <c r="E5" i="39"/>
  <c r="E40" i="39"/>
  <c r="F5" i="39"/>
  <c r="G5" i="39"/>
  <c r="H5" i="39"/>
  <c r="I5" i="39"/>
  <c r="J5" i="39"/>
  <c r="K5" i="39"/>
  <c r="L5" i="39"/>
  <c r="M5" i="39"/>
  <c r="N6" i="39"/>
  <c r="O6" i="39" s="1"/>
  <c r="N7" i="39"/>
  <c r="O7" i="39" s="1"/>
  <c r="N8" i="39"/>
  <c r="O8" i="39" s="1"/>
  <c r="N9" i="39"/>
  <c r="O9" i="39" s="1"/>
  <c r="N10" i="39"/>
  <c r="O10" i="39"/>
  <c r="N11" i="39"/>
  <c r="O11" i="39" s="1"/>
  <c r="N12" i="39"/>
  <c r="O12" i="39" s="1"/>
  <c r="N13" i="39"/>
  <c r="O13" i="39" s="1"/>
  <c r="N14" i="39"/>
  <c r="O14" i="39" s="1"/>
  <c r="D15" i="39"/>
  <c r="E15" i="39"/>
  <c r="F15" i="39"/>
  <c r="G15" i="39"/>
  <c r="H15" i="39"/>
  <c r="I15" i="39"/>
  <c r="J15" i="39"/>
  <c r="K15" i="39"/>
  <c r="L15" i="39"/>
  <c r="M15" i="39"/>
  <c r="N16" i="39"/>
  <c r="O16" i="39" s="1"/>
  <c r="D17" i="39"/>
  <c r="E17" i="39"/>
  <c r="F17" i="39"/>
  <c r="G17" i="39"/>
  <c r="H17" i="39"/>
  <c r="I17" i="39"/>
  <c r="J17" i="39"/>
  <c r="K17" i="39"/>
  <c r="L17" i="39"/>
  <c r="M17" i="39"/>
  <c r="N18" i="39"/>
  <c r="O18" i="39"/>
  <c r="N19" i="39"/>
  <c r="O19" i="39" s="1"/>
  <c r="N20" i="39"/>
  <c r="O20" i="39" s="1"/>
  <c r="N21" i="39"/>
  <c r="O21" i="39" s="1"/>
  <c r="D22" i="39"/>
  <c r="E22" i="39"/>
  <c r="F22" i="39"/>
  <c r="G22" i="39"/>
  <c r="H22" i="39"/>
  <c r="I22" i="39"/>
  <c r="J22" i="39"/>
  <c r="K22" i="39"/>
  <c r="L22" i="39"/>
  <c r="M22" i="39"/>
  <c r="N23" i="39"/>
  <c r="O23" i="39" s="1"/>
  <c r="N24" i="39"/>
  <c r="O24" i="39"/>
  <c r="N25" i="39"/>
  <c r="O25" i="39" s="1"/>
  <c r="N26" i="39"/>
  <c r="O26" i="39"/>
  <c r="N27" i="39"/>
  <c r="O27" i="39"/>
  <c r="N28" i="39"/>
  <c r="O28" i="39" s="1"/>
  <c r="D29" i="39"/>
  <c r="E29" i="39"/>
  <c r="F29" i="39"/>
  <c r="G29" i="39"/>
  <c r="H29" i="39"/>
  <c r="I29" i="39"/>
  <c r="J29" i="39"/>
  <c r="K29" i="39"/>
  <c r="L29" i="39"/>
  <c r="M29" i="39"/>
  <c r="N30" i="39"/>
  <c r="O30" i="39" s="1"/>
  <c r="N31" i="39"/>
  <c r="O31" i="39" s="1"/>
  <c r="D32" i="39"/>
  <c r="E32" i="39"/>
  <c r="F32" i="39"/>
  <c r="G32" i="39"/>
  <c r="H32" i="39"/>
  <c r="I32" i="39"/>
  <c r="J32" i="39"/>
  <c r="K32" i="39"/>
  <c r="L32" i="39"/>
  <c r="M32" i="39"/>
  <c r="N33" i="39"/>
  <c r="O33" i="39" s="1"/>
  <c r="N34" i="39"/>
  <c r="O34" i="39" s="1"/>
  <c r="N35" i="39"/>
  <c r="O35" i="39" s="1"/>
  <c r="N36" i="39"/>
  <c r="O36" i="39" s="1"/>
  <c r="D37" i="39"/>
  <c r="E37" i="39"/>
  <c r="F37" i="39"/>
  <c r="G37" i="39"/>
  <c r="H37" i="39"/>
  <c r="I37" i="39"/>
  <c r="J37" i="39"/>
  <c r="K37" i="39"/>
  <c r="L37" i="39"/>
  <c r="M37" i="39"/>
  <c r="N38" i="39"/>
  <c r="O38" i="39" s="1"/>
  <c r="N39" i="39"/>
  <c r="O39" i="39" s="1"/>
  <c r="E42" i="40"/>
  <c r="I42" i="40"/>
  <c r="N22" i="40"/>
  <c r="O22" i="40" s="1"/>
  <c r="M55" i="45"/>
  <c r="O52" i="48" l="1"/>
  <c r="P52" i="48" s="1"/>
  <c r="M46" i="34"/>
  <c r="F46" i="44"/>
  <c r="J40" i="39"/>
  <c r="N21" i="41"/>
  <c r="O21" i="41" s="1"/>
  <c r="L46" i="44"/>
  <c r="M41" i="35"/>
  <c r="N15" i="37"/>
  <c r="O15" i="37" s="1"/>
  <c r="F42" i="41"/>
  <c r="H46" i="43"/>
  <c r="N46" i="43" s="1"/>
  <c r="O46" i="43" s="1"/>
  <c r="N5" i="40"/>
  <c r="O5" i="40" s="1"/>
  <c r="J46" i="34"/>
  <c r="N30" i="42"/>
  <c r="O30" i="42" s="1"/>
  <c r="H50" i="46"/>
  <c r="J41" i="42"/>
  <c r="J41" i="35"/>
  <c r="N36" i="44"/>
  <c r="O36" i="44" s="1"/>
  <c r="E42" i="33"/>
  <c r="H42" i="33"/>
  <c r="O33" i="46"/>
  <c r="P33" i="46" s="1"/>
  <c r="N22" i="42"/>
  <c r="O22" i="42" s="1"/>
  <c r="H46" i="44"/>
  <c r="N49" i="45"/>
  <c r="O49" i="45" s="1"/>
  <c r="J42" i="40"/>
  <c r="J50" i="46"/>
  <c r="N16" i="36"/>
  <c r="O16" i="36" s="1"/>
  <c r="N24" i="45"/>
  <c r="O24" i="45" s="1"/>
  <c r="F40" i="39"/>
  <c r="H46" i="34"/>
  <c r="N5" i="34"/>
  <c r="O5" i="34" s="1"/>
  <c r="I44" i="37"/>
  <c r="I42" i="41"/>
  <c r="N38" i="36"/>
  <c r="O38" i="36" s="1"/>
  <c r="I41" i="35"/>
  <c r="N17" i="40"/>
  <c r="O17" i="40" s="1"/>
  <c r="N38" i="40"/>
  <c r="O38" i="40" s="1"/>
  <c r="J42" i="41"/>
  <c r="D42" i="41"/>
  <c r="N42" i="41" s="1"/>
  <c r="O42" i="41" s="1"/>
  <c r="J39" i="38"/>
  <c r="N20" i="34"/>
  <c r="O20" i="34" s="1"/>
  <c r="L42" i="33"/>
  <c r="N35" i="37"/>
  <c r="O35" i="37" s="1"/>
  <c r="L42" i="40"/>
  <c r="K42" i="41"/>
  <c r="N16" i="41"/>
  <c r="O16" i="41" s="1"/>
  <c r="L55" i="45"/>
  <c r="O47" i="46"/>
  <c r="P47" i="46" s="1"/>
  <c r="N32" i="39"/>
  <c r="O32" i="39" s="1"/>
  <c r="G42" i="41"/>
  <c r="N16" i="35"/>
  <c r="O16" i="35" s="1"/>
  <c r="K42" i="33"/>
  <c r="F44" i="37"/>
  <c r="L42" i="41"/>
  <c r="N5" i="42"/>
  <c r="O5" i="42" s="1"/>
  <c r="N39" i="43"/>
  <c r="O39" i="43" s="1"/>
  <c r="N29" i="43"/>
  <c r="O29" i="43" s="1"/>
  <c r="F55" i="45"/>
  <c r="N50" i="46"/>
  <c r="N37" i="39"/>
  <c r="O37" i="39" s="1"/>
  <c r="K40" i="39"/>
  <c r="N37" i="34"/>
  <c r="O37" i="34" s="1"/>
  <c r="E41" i="42"/>
  <c r="N33" i="42"/>
  <c r="O33" i="42" s="1"/>
  <c r="N33" i="44"/>
  <c r="O33" i="44" s="1"/>
  <c r="O42" i="46"/>
  <c r="P42" i="46" s="1"/>
  <c r="I40" i="36"/>
  <c r="N33" i="40"/>
  <c r="O33" i="40" s="1"/>
  <c r="K50" i="46"/>
  <c r="N26" i="33"/>
  <c r="O26" i="33" s="1"/>
  <c r="N33" i="41"/>
  <c r="O33" i="41" s="1"/>
  <c r="N5" i="37"/>
  <c r="O5" i="37" s="1"/>
  <c r="M42" i="41"/>
  <c r="N30" i="41"/>
  <c r="O30" i="41" s="1"/>
  <c r="L40" i="39"/>
  <c r="G39" i="38"/>
  <c r="M40" i="36"/>
  <c r="N35" i="35"/>
  <c r="O35" i="35" s="1"/>
  <c r="H42" i="40"/>
  <c r="G41" i="42"/>
  <c r="N19" i="44"/>
  <c r="O19" i="44" s="1"/>
  <c r="F50" i="46"/>
  <c r="N26" i="44"/>
  <c r="O26" i="44" s="1"/>
  <c r="N15" i="39"/>
  <c r="O15" i="39" s="1"/>
  <c r="N39" i="34"/>
  <c r="O39" i="34" s="1"/>
  <c r="D42" i="40"/>
  <c r="N36" i="38"/>
  <c r="O36" i="38" s="1"/>
  <c r="H41" i="42"/>
  <c r="I42" i="33"/>
  <c r="N17" i="37"/>
  <c r="O17" i="37" s="1"/>
  <c r="E42" i="41"/>
  <c r="I41" i="42"/>
  <c r="N36" i="43"/>
  <c r="O36" i="43" s="1"/>
  <c r="N16" i="45"/>
  <c r="O16" i="45" s="1"/>
  <c r="F39" i="38"/>
  <c r="H44" i="37"/>
  <c r="N17" i="38"/>
  <c r="O17" i="38" s="1"/>
  <c r="M42" i="33"/>
  <c r="N38" i="41"/>
  <c r="O38" i="41" s="1"/>
  <c r="O16" i="46"/>
  <c r="P16" i="46" s="1"/>
  <c r="D50" i="46"/>
  <c r="O39" i="46"/>
  <c r="P39" i="46" s="1"/>
  <c r="O48" i="47"/>
  <c r="P48" i="47" s="1"/>
  <c r="N22" i="39"/>
  <c r="O22" i="39" s="1"/>
  <c r="D40" i="39"/>
  <c r="I39" i="38"/>
  <c r="N29" i="39"/>
  <c r="O29" i="39" s="1"/>
  <c r="N32" i="38"/>
  <c r="O32" i="38" s="1"/>
  <c r="N30" i="38"/>
  <c r="O30" i="38" s="1"/>
  <c r="E39" i="38"/>
  <c r="J42" i="33"/>
  <c r="N41" i="37"/>
  <c r="O41" i="37" s="1"/>
  <c r="M44" i="37"/>
  <c r="M40" i="39"/>
  <c r="I40" i="39"/>
  <c r="N15" i="38"/>
  <c r="O15" i="38" s="1"/>
  <c r="D42" i="33"/>
  <c r="N40" i="33"/>
  <c r="O40" i="33" s="1"/>
  <c r="N33" i="33"/>
  <c r="O33" i="33" s="1"/>
  <c r="N5" i="39"/>
  <c r="O5" i="39" s="1"/>
  <c r="H40" i="39"/>
  <c r="N24" i="38"/>
  <c r="O24" i="38" s="1"/>
  <c r="N5" i="38"/>
  <c r="O5" i="38" s="1"/>
  <c r="D41" i="35"/>
  <c r="N26" i="35"/>
  <c r="O26" i="35" s="1"/>
  <c r="N5" i="35"/>
  <c r="O5" i="35" s="1"/>
  <c r="H41" i="35"/>
  <c r="N44" i="34"/>
  <c r="O44" i="34" s="1"/>
  <c r="N35" i="33"/>
  <c r="O35" i="33" s="1"/>
  <c r="N17" i="39"/>
  <c r="O17" i="39" s="1"/>
  <c r="G40" i="39"/>
  <c r="F40" i="36"/>
  <c r="N17" i="33"/>
  <c r="O17" i="33" s="1"/>
  <c r="M39" i="38"/>
  <c r="N5" i="36"/>
  <c r="O5" i="36" s="1"/>
  <c r="K44" i="37"/>
  <c r="J44" i="37"/>
  <c r="N34" i="36"/>
  <c r="O34" i="36" s="1"/>
  <c r="N18" i="36"/>
  <c r="O18" i="36" s="1"/>
  <c r="D40" i="36"/>
  <c r="K39" i="38"/>
  <c r="N39" i="38" s="1"/>
  <c r="O39" i="38" s="1"/>
  <c r="F41" i="35"/>
  <c r="N33" i="37"/>
  <c r="O33" i="37" s="1"/>
  <c r="L40" i="36"/>
  <c r="O5" i="46"/>
  <c r="P5" i="46" s="1"/>
  <c r="N16" i="44"/>
  <c r="O16" i="44" s="1"/>
  <c r="N37" i="42"/>
  <c r="O37" i="42" s="1"/>
  <c r="E44" i="37"/>
  <c r="O25" i="46"/>
  <c r="P25" i="46" s="1"/>
  <c r="N5" i="45"/>
  <c r="O5" i="45" s="1"/>
  <c r="H55" i="45"/>
  <c r="F42" i="40"/>
  <c r="D46" i="44"/>
  <c r="N46" i="44" s="1"/>
  <c r="O46" i="44" s="1"/>
  <c r="F41" i="42"/>
  <c r="N16" i="43"/>
  <c r="O16" i="43" s="1"/>
  <c r="N5" i="41"/>
  <c r="O5" i="41" s="1"/>
  <c r="N5" i="43"/>
  <c r="O5" i="43" s="1"/>
  <c r="D46" i="34"/>
  <c r="N46" i="34" s="1"/>
  <c r="O46" i="34" s="1"/>
  <c r="G44" i="37"/>
  <c r="N44" i="37" s="1"/>
  <c r="O44" i="37" s="1"/>
  <c r="F46" i="34"/>
  <c r="N5" i="33"/>
  <c r="O5" i="33" s="1"/>
  <c r="N41" i="42" l="1"/>
  <c r="O41" i="42" s="1"/>
  <c r="N42" i="40"/>
  <c r="O42" i="40" s="1"/>
  <c r="O50" i="46"/>
  <c r="P50" i="46" s="1"/>
  <c r="N55" i="45"/>
  <c r="O55" i="45" s="1"/>
  <c r="N40" i="39"/>
  <c r="O40" i="39" s="1"/>
  <c r="N41" i="35"/>
  <c r="O41" i="35" s="1"/>
  <c r="N42" i="33"/>
  <c r="O42" i="33" s="1"/>
  <c r="N40" i="36"/>
  <c r="O40" i="36" s="1"/>
</calcChain>
</file>

<file path=xl/sharedStrings.xml><?xml version="1.0" encoding="utf-8"?>
<sst xmlns="http://schemas.openxmlformats.org/spreadsheetml/2006/main" count="973" uniqueCount="150">
  <si>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</si>
  <si>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</si>
  <si>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</si>
  <si>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</si>
  <si>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</si>
  <si>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</si>
  <si>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</si>
  <si>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</si>
  <si>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</si>
  <si>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</si>
  <si>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</si>
  <si>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</si>
  <si>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</si>
  <si>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</si>
  <si>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</si>
  <si>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</si>
  <si>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</si>
  <si>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Communications Services Taxes</t>
  </si>
  <si>
    <t>Other General Taxes</t>
  </si>
  <si>
    <t>Permits, Fees, and Special Assessments</t>
  </si>
  <si>
    <t>Intergovernmental Revenue</t>
  </si>
  <si>
    <t>State Grant - Public Safety</t>
  </si>
  <si>
    <t>State Grant - Culture / Recreation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</si>
  <si>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</si>
  <si>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</si>
  <si>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</si>
  <si>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</si>
  <si>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</si>
  <si>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</si>
  <si>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</si>
  <si>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</si>
  <si>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</si>
  <si>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</si>
  <si>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</si>
  <si>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</si>
  <si>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</si>
  <si>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</si>
  <si>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Physical Environment - Water Utility</t>
  </si>
  <si>
    <t>Physical Environment - Garbage / Solid Waste</t>
  </si>
  <si>
    <t>Physical Environment - Sewer / Wastewater Utility</t>
  </si>
  <si>
    <t>Culture / Recreation - Special Recreation Facilities</t>
  </si>
  <si>
    <t>Total - All Account Codes</t>
  </si>
  <si>
    <t>Local Fiscal Year Ended September 30, 2009</t>
  </si>
  <si>
    <t>Other Judgments, Fines, and Forfeits</t>
  </si>
  <si>
    <t>Interest and Other Earnings - Interest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</si>
  <si>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</si>
  <si>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</si>
  <si>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</si>
  <si>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</si>
  <si>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</si>
  <si>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</si>
  <si>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</si>
  <si>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</si>
  <si>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</si>
  <si>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</si>
  <si>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</si>
  <si>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Wildwood Revenues Reported by Account Code and Fund Type</t>
  </si>
  <si>
    <t>Local Fiscal Year Ended September 30, 2010</t>
  </si>
  <si>
    <t>Local Option Taxes</t>
  </si>
  <si>
    <t>Local Business Tax</t>
  </si>
  <si>
    <t>Franchise Fee - Electricity</t>
  </si>
  <si>
    <t>Impact Fees - Commercial - Public Safety</t>
  </si>
  <si>
    <t>Impact Fees - Residential - Culture / Recreation</t>
  </si>
  <si>
    <t>Federal Grant - Public Safety</t>
  </si>
  <si>
    <t>Public Safety - Law Enforcement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</si>
  <si>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</si>
  <si>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</si>
  <si>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</si>
  <si>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</si>
  <si>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</si>
  <si>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State Grant - Economic Environment</t>
  </si>
  <si>
    <t>2012 Municipal Population:</t>
  </si>
  <si>
    <t>Local Fiscal Year Ended September 30, 2008</t>
  </si>
  <si>
    <t>Permits and Franchise Fees</t>
  </si>
  <si>
    <t>Federal Grant - Economic Environment</t>
  </si>
  <si>
    <t>Impact Fees - Other</t>
  </si>
  <si>
    <t>Proceeds - Installment Purchases and Capital Lease Proceeds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</si>
  <si>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</si>
  <si>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</si>
  <si>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</si>
  <si>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</si>
  <si>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</si>
  <si>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</si>
  <si>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</si>
  <si>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</si>
  <si>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Proceeds - Debt Proceeds</t>
  </si>
  <si>
    <t>2013 Municipal Population:</t>
  </si>
  <si>
    <t>Local Fiscal Year Ended September 30, 2014</t>
  </si>
  <si>
    <t>Physical Environment - Water / Sewer Combination Utility</t>
  </si>
  <si>
    <t>Culture / Recreation - Special Events</t>
  </si>
  <si>
    <t>Court-Ordered Judgments and Fines - As Decided by County Court Civil</t>
  </si>
  <si>
    <t>Sales - Disposition of Fixed Assets</t>
  </si>
  <si>
    <t>2014 Municipal Population:</t>
  </si>
  <si>
    <t>Local Fiscal Year Ended September 30, 2015</t>
  </si>
  <si>
    <t>Proceeds of General Capital Asset Dispositions - Sales</t>
  </si>
  <si>
    <t>2015 Municipal Population:</t>
  </si>
  <si>
    <t>Local Fiscal Year Ended September 30, 2016</t>
  </si>
  <si>
    <t>Utility Service Tax - Other</t>
  </si>
  <si>
    <t>General Government - Administrative Service Fees</t>
  </si>
  <si>
    <t>Proprietary Non-Operating - Capital Contributions from Federal Government</t>
  </si>
  <si>
    <t>2016 Municipal Population:</t>
  </si>
  <si>
    <t>Local Fiscal Year Ended September 30, 2017</t>
  </si>
  <si>
    <t>State Grant - Physical Environment - Water Supply System</t>
  </si>
  <si>
    <t>2017 Municipal Population:</t>
  </si>
  <si>
    <t>Local Fiscal Year Ended September 30, 2018</t>
  </si>
  <si>
    <t>Impact Fees - Residential - Public Safety</t>
  </si>
  <si>
    <t>Impact Fees - Commercial - Culture / Recreation</t>
  </si>
  <si>
    <t>Licenses</t>
  </si>
  <si>
    <t>Physical Environment - Cemetary</t>
  </si>
  <si>
    <t>2018 Municipal Population:</t>
  </si>
  <si>
    <t>Local Fiscal Year Ended September 30, 2019</t>
  </si>
  <si>
    <t>State Shared Revenues - General Government - Sales and Uses Taxes to Counties</t>
  </si>
  <si>
    <t>General Government - Internal Service Fund Fees and Charges</t>
  </si>
  <si>
    <t>2019 Municipal Population:</t>
  </si>
  <si>
    <t>Local Fiscal Year Ended September 30, 2020</t>
  </si>
  <si>
    <t>Second Local Option Fuel Tax (1 to 5 Cents)</t>
  </si>
  <si>
    <t>Utility Service Tax - Propane</t>
  </si>
  <si>
    <t>Franchise Fee - Water</t>
  </si>
  <si>
    <t>Franchise Fee - Gas</t>
  </si>
  <si>
    <t>Franchise Fee - Solid Waste</t>
  </si>
  <si>
    <t>Payments from Other Local Units in Lieu of Taxes</t>
  </si>
  <si>
    <t>Proceeds - Proceeds from Refunding Bonds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</si>
  <si>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</si>
  <si>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</si>
  <si>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</si>
  <si>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</si>
  <si>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</si>
  <si>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</si>
  <si>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Second Local Option Fuel Tax (1 to 5 Cents Local Option Fuel Tax) - Municipal Proceeds</t>
  </si>
  <si>
    <t>Local Government Infrastructure Surtax</t>
  </si>
  <si>
    <t>State Communications Services Taxes</t>
  </si>
  <si>
    <t>Impact Fees - Commercial - Physical Environment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</si>
  <si>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</si>
  <si>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</si>
  <si>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</si>
  <si>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</si>
  <si>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</si>
  <si>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State Shared Revenues - Transportation - Other Transportation</t>
  </si>
  <si>
    <t>Proprietary Non-Operating Sources - Extraordinary Items (Gain)</t>
  </si>
  <si>
    <t>2022 Municipal Population:</t>
  </si>
  <si>
    <t>Proceeds - Leases</t>
  </si>
  <si>
    <t>Local Fiscal Year Ended September 30, 2023</t>
  </si>
  <si>
    <t>First Local Option Fuel Tax (1 to 6 Cents Local Option Fuel Tax)</t>
  </si>
  <si>
    <t>State Shared Revenues - Other</t>
  </si>
  <si>
    <t>Interest and Other Earnings - Gain (Loss) on Sale of Investments</t>
  </si>
  <si>
    <t>Proceeds - Leases - Financial Agreements</t>
  </si>
  <si>
    <t>Proprietary Non-Operating Sources - Federal Grants and Donations</t>
  </si>
  <si>
    <t>Proprietary Non-Operating Sources - State Grants and Donations</t>
  </si>
  <si>
    <t>Proprietary Non-Operating Sources - Other Non-Operating Sources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</si>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</sst>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35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0F15-2FC8-48C3-BDEF-C0333816631A}">
  <sheetPr>
    <pageSetUpPr fitToPage="1"/>
  </sheetPr>
  <dimension ref="A1:ED56"/>
  <sheetViews>
    <sheetView tabSelected="1" workbookViewId="0">
      <selection sqref="A1:P1"/>
    </sheetView>
  </sheetViews>
  <sheetFormatPr defaultColWidth="9.77734375" defaultRowHeight="15"/>
  <cols>
    <col min="1" max="1" width="1.77734375" style="64" customWidth="1"/>
    <col min="2" max="2" width="6.77734375" style="64" customWidth="1"/>
    <col min="3" max="3" width="65.77734375" style="64" bestFit="1" customWidth="1"/>
    <col min="4" max="5" width="16.77734375" style="95" customWidth="1"/>
    <col min="6" max="7" width="15.77734375" style="95" customWidth="1"/>
    <col min="8" max="8" width="13.77734375" style="95" customWidth="1"/>
    <col min="9" max="10" width="15.77734375" style="95" customWidth="1"/>
    <col min="11" max="14" width="13.77734375" style="95" customWidth="1"/>
    <col min="15" max="15" width="16.77734375" style="95" customWidth="1"/>
    <col min="16" max="16" width="13.77734375" style="64" customWidth="1"/>
    <col min="17" max="18" width="9.77734375" style="64"/>
  </cols>
  <sheetData>
    <row r="1" spans="1:134" ht="27.75">
      <c r="A1" s="103" t="s">
        <v>56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  <c r="Q1" s="50"/>
      <c r="R1"/>
    </row>
    <row r="2" spans="1:134" ht="24" thickBot="1">
      <c r="A2" s="106" t="s">
        <v>141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  <c r="Q2" s="50"/>
      <c r="R2"/>
    </row>
    <row r="3" spans="1:134" ht="18" customHeight="1">
      <c r="A3" s="109" t="s">
        <v>49</v>
      </c>
      <c r="B3" s="110"/>
      <c r="C3" s="111"/>
      <c r="D3" s="115" t="s">
        <v>29</v>
      </c>
      <c r="E3" s="116"/>
      <c r="F3" s="116"/>
      <c r="G3" s="116"/>
      <c r="H3" s="117"/>
      <c r="I3" s="115" t="s">
        <v>30</v>
      </c>
      <c r="J3" s="117"/>
      <c r="K3" s="115" t="s">
        <v>32</v>
      </c>
      <c r="L3" s="116"/>
      <c r="M3" s="117"/>
      <c r="N3" s="51"/>
      <c r="O3" s="52"/>
      <c r="P3" s="118" t="s">
        <v>124</v>
      </c>
      <c r="Q3" s="53"/>
      <c r="R3"/>
    </row>
    <row r="4" spans="1:134" ht="32.25" customHeight="1" thickBot="1">
      <c r="A4" s="112"/>
      <c r="B4" s="113"/>
      <c r="C4" s="114"/>
      <c r="D4" s="54" t="s">
        <v>5</v>
      </c>
      <c r="E4" s="54" t="s">
        <v>50</v>
      </c>
      <c r="F4" s="54" t="s">
        <v>51</v>
      </c>
      <c r="G4" s="54" t="s">
        <v>52</v>
      </c>
      <c r="H4" s="54" t="s">
        <v>6</v>
      </c>
      <c r="I4" s="54" t="s">
        <v>7</v>
      </c>
      <c r="J4" s="55" t="s">
        <v>53</v>
      </c>
      <c r="K4" s="55" t="s">
        <v>8</v>
      </c>
      <c r="L4" s="55" t="s">
        <v>9</v>
      </c>
      <c r="M4" s="55" t="s">
        <v>125</v>
      </c>
      <c r="N4" s="55" t="s">
        <v>10</v>
      </c>
      <c r="O4" s="55" t="s">
        <v>126</v>
      </c>
      <c r="P4" s="119"/>
      <c r="Q4" s="56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</row>
    <row r="5" spans="1:134" ht="15.75">
      <c r="A5" s="58" t="s">
        <v>127</v>
      </c>
      <c r="B5" s="59"/>
      <c r="C5" s="59"/>
      <c r="D5" s="60">
        <f>SUM(D6:D13)</f>
        <v>21699968</v>
      </c>
      <c r="E5" s="60">
        <f>SUM(E6:E13)</f>
        <v>367422</v>
      </c>
      <c r="F5" s="60">
        <f>SUM(F6:F13)</f>
        <v>0</v>
      </c>
      <c r="G5" s="60">
        <f>SUM(G6:G13)</f>
        <v>0</v>
      </c>
      <c r="H5" s="60">
        <f>SUM(H6:H13)</f>
        <v>0</v>
      </c>
      <c r="I5" s="60">
        <f>SUM(I6:I13)</f>
        <v>0</v>
      </c>
      <c r="J5" s="60">
        <f>SUM(J6:J13)</f>
        <v>0</v>
      </c>
      <c r="K5" s="60">
        <f>SUM(K6:K13)</f>
        <v>0</v>
      </c>
      <c r="L5" s="60">
        <f>SUM(L6:L13)</f>
        <v>0</v>
      </c>
      <c r="M5" s="60">
        <f>SUM(M6:M13)</f>
        <v>0</v>
      </c>
      <c r="N5" s="60">
        <f>SUM(N6:N13)</f>
        <v>0</v>
      </c>
      <c r="O5" s="61">
        <f>SUM(D5:N5)</f>
        <v>22067390</v>
      </c>
      <c r="P5" s="62">
        <f>(O5/P$54)</f>
        <v>727.6483001945461</v>
      </c>
      <c r="Q5" s="63"/>
    </row>
    <row r="6" spans="1:134">
      <c r="A6" s="65"/>
      <c r="B6" s="66">
        <v>311</v>
      </c>
      <c r="C6" s="67" t="s">
        <v>3</v>
      </c>
      <c r="D6" s="68">
        <v>12981779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68">
        <f>SUM(D6:N6)</f>
        <v>12981779</v>
      </c>
      <c r="P6" s="69">
        <f>(O6/P$54)</f>
        <v>428.06011145184158</v>
      </c>
      <c r="Q6" s="70"/>
    </row>
    <row r="7" spans="1:134">
      <c r="A7" s="65"/>
      <c r="B7" s="66">
        <v>312.41000000000003</v>
      </c>
      <c r="C7" s="67" t="s">
        <v>142</v>
      </c>
      <c r="D7" s="68">
        <v>707889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8">
        <v>0</v>
      </c>
      <c r="O7" s="68">
        <f t="shared" ref="O7:O12" si="0">SUM(D7:N7)</f>
        <v>707889</v>
      </c>
      <c r="P7" s="69">
        <f>(O7/P$54)</f>
        <v>23.341873577999802</v>
      </c>
      <c r="Q7" s="70"/>
    </row>
    <row r="8" spans="1:134">
      <c r="A8" s="65"/>
      <c r="B8" s="66">
        <v>314.10000000000002</v>
      </c>
      <c r="C8" s="67" t="s">
        <v>14</v>
      </c>
      <c r="D8" s="68">
        <v>2179871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f t="shared" si="0"/>
        <v>2179871</v>
      </c>
      <c r="P8" s="69">
        <f>(O8/P$54)</f>
        <v>71.878886800540769</v>
      </c>
      <c r="Q8" s="70"/>
    </row>
    <row r="9" spans="1:134">
      <c r="A9" s="65"/>
      <c r="B9" s="66">
        <v>314.3</v>
      </c>
      <c r="C9" s="67" t="s">
        <v>15</v>
      </c>
      <c r="D9" s="68">
        <v>892626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f t="shared" si="0"/>
        <v>892626</v>
      </c>
      <c r="P9" s="69">
        <f>(O9/P$54)</f>
        <v>29.433376199426252</v>
      </c>
      <c r="Q9" s="70"/>
    </row>
    <row r="10" spans="1:134">
      <c r="A10" s="65"/>
      <c r="B10" s="66">
        <v>314.39999999999998</v>
      </c>
      <c r="C10" s="67" t="s">
        <v>16</v>
      </c>
      <c r="D10" s="68">
        <v>411527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f t="shared" si="0"/>
        <v>411527</v>
      </c>
      <c r="P10" s="69">
        <f>(O10/P$54)</f>
        <v>13.569657400995812</v>
      </c>
      <c r="Q10" s="70"/>
    </row>
    <row r="11" spans="1:134">
      <c r="A11" s="65"/>
      <c r="B11" s="66">
        <v>314.8</v>
      </c>
      <c r="C11" s="67" t="s">
        <v>116</v>
      </c>
      <c r="D11" s="68">
        <v>41507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f t="shared" si="0"/>
        <v>41507</v>
      </c>
      <c r="P11" s="69">
        <f>(O11/P$54)</f>
        <v>1.368648399116299</v>
      </c>
      <c r="Q11" s="70"/>
    </row>
    <row r="12" spans="1:134">
      <c r="A12" s="65"/>
      <c r="B12" s="66">
        <v>315.10000000000002</v>
      </c>
      <c r="C12" s="67" t="s">
        <v>130</v>
      </c>
      <c r="D12" s="68">
        <v>673980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f t="shared" si="0"/>
        <v>673980</v>
      </c>
      <c r="P12" s="69">
        <f>(O12/P$54)</f>
        <v>22.223761005045009</v>
      </c>
      <c r="Q12" s="70"/>
    </row>
    <row r="13" spans="1:134">
      <c r="A13" s="65"/>
      <c r="B13" s="66">
        <v>319.89999999999998</v>
      </c>
      <c r="C13" s="67" t="s">
        <v>18</v>
      </c>
      <c r="D13" s="68">
        <v>3810789</v>
      </c>
      <c r="E13" s="68">
        <v>367422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f>SUM(D13:N13)</f>
        <v>4178211</v>
      </c>
      <c r="P13" s="69">
        <f>(O13/P$54)</f>
        <v>137.77198535958058</v>
      </c>
      <c r="Q13" s="70"/>
    </row>
    <row r="14" spans="1:134" ht="15.75">
      <c r="A14" s="71" t="s">
        <v>19</v>
      </c>
      <c r="B14" s="72"/>
      <c r="C14" s="73"/>
      <c r="D14" s="74">
        <f>SUM(D15:D21)</f>
        <v>4442851</v>
      </c>
      <c r="E14" s="74">
        <f>SUM(E15:E21)</f>
        <v>1154086</v>
      </c>
      <c r="F14" s="74">
        <f>SUM(F15:F21)</f>
        <v>0</v>
      </c>
      <c r="G14" s="74">
        <f>SUM(G15:G21)</f>
        <v>0</v>
      </c>
      <c r="H14" s="74">
        <f>SUM(H15:H21)</f>
        <v>0</v>
      </c>
      <c r="I14" s="74">
        <f>SUM(I15:I21)</f>
        <v>0</v>
      </c>
      <c r="J14" s="74">
        <f>SUM(J15:J21)</f>
        <v>0</v>
      </c>
      <c r="K14" s="74">
        <f>SUM(K15:K21)</f>
        <v>0</v>
      </c>
      <c r="L14" s="74">
        <f>SUM(L15:L21)</f>
        <v>0</v>
      </c>
      <c r="M14" s="74">
        <f>SUM(M15:M21)</f>
        <v>0</v>
      </c>
      <c r="N14" s="74">
        <f>SUM(N15:N21)</f>
        <v>0</v>
      </c>
      <c r="O14" s="75">
        <f>SUM(D14:N14)</f>
        <v>5596937</v>
      </c>
      <c r="P14" s="76">
        <f>(O14/P$54)</f>
        <v>184.55293962475682</v>
      </c>
      <c r="Q14" s="77"/>
    </row>
    <row r="15" spans="1:134">
      <c r="A15" s="65"/>
      <c r="B15" s="66">
        <v>323.10000000000002</v>
      </c>
      <c r="C15" s="67" t="s">
        <v>60</v>
      </c>
      <c r="D15" s="68">
        <v>2677131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f t="shared" ref="O15:O21" si="1">SUM(D15:N15)</f>
        <v>2677131</v>
      </c>
      <c r="P15" s="69">
        <f>(O15/P$54)</f>
        <v>88.275497081808297</v>
      </c>
      <c r="Q15" s="70"/>
    </row>
    <row r="16" spans="1:134">
      <c r="A16" s="65"/>
      <c r="B16" s="66">
        <v>323.3</v>
      </c>
      <c r="C16" s="67" t="s">
        <v>117</v>
      </c>
      <c r="D16" s="68">
        <v>737761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f t="shared" si="1"/>
        <v>737761</v>
      </c>
      <c r="P16" s="69">
        <f>(O16/P$54)</f>
        <v>24.326870445477628</v>
      </c>
      <c r="Q16" s="70"/>
    </row>
    <row r="17" spans="1:17">
      <c r="A17" s="65"/>
      <c r="B17" s="66">
        <v>323.39999999999998</v>
      </c>
      <c r="C17" s="67" t="s">
        <v>118</v>
      </c>
      <c r="D17" s="68">
        <v>374557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f t="shared" si="1"/>
        <v>374557</v>
      </c>
      <c r="P17" s="69">
        <f>(O17/P$54)</f>
        <v>12.350611666172059</v>
      </c>
      <c r="Q17" s="70"/>
    </row>
    <row r="18" spans="1:17">
      <c r="A18" s="65"/>
      <c r="B18" s="66">
        <v>323.7</v>
      </c>
      <c r="C18" s="67" t="s">
        <v>119</v>
      </c>
      <c r="D18" s="68">
        <v>653402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f t="shared" si="1"/>
        <v>653402</v>
      </c>
      <c r="P18" s="69">
        <f>(O18/P$54)</f>
        <v>21.545223728031129</v>
      </c>
      <c r="Q18" s="70"/>
    </row>
    <row r="19" spans="1:17">
      <c r="A19" s="65"/>
      <c r="B19" s="66">
        <v>324.11</v>
      </c>
      <c r="C19" s="67" t="s">
        <v>105</v>
      </c>
      <c r="D19" s="68">
        <v>0</v>
      </c>
      <c r="E19" s="68">
        <v>523867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f t="shared" si="1"/>
        <v>523867</v>
      </c>
      <c r="P19" s="69">
        <f>(O19/P$54)</f>
        <v>17.273947307679624</v>
      </c>
      <c r="Q19" s="70"/>
    </row>
    <row r="20" spans="1:17">
      <c r="A20" s="65"/>
      <c r="B20" s="66">
        <v>324.12</v>
      </c>
      <c r="C20" s="67" t="s">
        <v>61</v>
      </c>
      <c r="D20" s="68">
        <v>0</v>
      </c>
      <c r="E20" s="68">
        <v>213958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f t="shared" si="1"/>
        <v>213958</v>
      </c>
      <c r="P20" s="69">
        <f>(O20/P$54)</f>
        <v>7.0550334685263953</v>
      </c>
      <c r="Q20" s="70"/>
    </row>
    <row r="21" spans="1:17">
      <c r="A21" s="65"/>
      <c r="B21" s="66">
        <v>324.61</v>
      </c>
      <c r="C21" s="67" t="s">
        <v>62</v>
      </c>
      <c r="D21" s="68">
        <v>0</v>
      </c>
      <c r="E21" s="68">
        <v>416261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f t="shared" si="1"/>
        <v>416261</v>
      </c>
      <c r="P21" s="69">
        <f>(O21/P$54)</f>
        <v>13.725755927061694</v>
      </c>
      <c r="Q21" s="70"/>
    </row>
    <row r="22" spans="1:17" ht="15.75">
      <c r="A22" s="71" t="s">
        <v>132</v>
      </c>
      <c r="B22" s="72"/>
      <c r="C22" s="73"/>
      <c r="D22" s="74">
        <f>SUM(D23:D29)</f>
        <v>2979818</v>
      </c>
      <c r="E22" s="74">
        <f>SUM(E23:E29)</f>
        <v>0</v>
      </c>
      <c r="F22" s="74">
        <f>SUM(F23:F29)</f>
        <v>0</v>
      </c>
      <c r="G22" s="74">
        <f>SUM(G23:G29)</f>
        <v>0</v>
      </c>
      <c r="H22" s="74">
        <f>SUM(H23:H29)</f>
        <v>0</v>
      </c>
      <c r="I22" s="74">
        <f>SUM(I23:I29)</f>
        <v>0</v>
      </c>
      <c r="J22" s="74">
        <f>SUM(J23:J29)</f>
        <v>0</v>
      </c>
      <c r="K22" s="74">
        <f>SUM(K23:K29)</f>
        <v>0</v>
      </c>
      <c r="L22" s="74">
        <f>SUM(L23:L29)</f>
        <v>0</v>
      </c>
      <c r="M22" s="74">
        <f>SUM(M23:M29)</f>
        <v>0</v>
      </c>
      <c r="N22" s="74">
        <f>SUM(N23:N29)</f>
        <v>0</v>
      </c>
      <c r="O22" s="75">
        <f>SUM(D22:N22)</f>
        <v>2979818</v>
      </c>
      <c r="P22" s="76">
        <f>(O22/P$54)</f>
        <v>98.25627328782933</v>
      </c>
      <c r="Q22" s="77"/>
    </row>
    <row r="23" spans="1:17">
      <c r="A23" s="65"/>
      <c r="B23" s="66">
        <v>331.5</v>
      </c>
      <c r="C23" s="67" t="s">
        <v>74</v>
      </c>
      <c r="D23" s="68">
        <v>65810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f t="shared" ref="O23:O27" si="2">SUM(D23:N23)</f>
        <v>65810</v>
      </c>
      <c r="P23" s="69">
        <f>(O23/P$54)</f>
        <v>2.1700135193062287</v>
      </c>
      <c r="Q23" s="70"/>
    </row>
    <row r="24" spans="1:17">
      <c r="A24" s="65"/>
      <c r="B24" s="66">
        <v>335.125</v>
      </c>
      <c r="C24" s="67" t="s">
        <v>133</v>
      </c>
      <c r="D24" s="68">
        <v>832341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f t="shared" si="2"/>
        <v>832341</v>
      </c>
      <c r="P24" s="69">
        <f>(O24/P$54)</f>
        <v>27.445543575032151</v>
      </c>
      <c r="Q24" s="70"/>
    </row>
    <row r="25" spans="1:17">
      <c r="A25" s="65"/>
      <c r="B25" s="66">
        <v>335.14</v>
      </c>
      <c r="C25" s="67" t="s">
        <v>81</v>
      </c>
      <c r="D25" s="68">
        <v>16523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f t="shared" si="2"/>
        <v>16523</v>
      </c>
      <c r="P25" s="69">
        <f>(O25/P$54)</f>
        <v>0.54482804101955351</v>
      </c>
      <c r="Q25" s="70"/>
    </row>
    <row r="26" spans="1:17">
      <c r="A26" s="65"/>
      <c r="B26" s="66">
        <v>335.15</v>
      </c>
      <c r="C26" s="67" t="s">
        <v>82</v>
      </c>
      <c r="D26" s="68">
        <v>7609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f t="shared" si="2"/>
        <v>7609</v>
      </c>
      <c r="P26" s="69">
        <f>(O26/P$54)</f>
        <v>0.25089853925544892</v>
      </c>
      <c r="Q26" s="70"/>
    </row>
    <row r="27" spans="1:17">
      <c r="A27" s="65"/>
      <c r="B27" s="66">
        <v>335.18</v>
      </c>
      <c r="C27" s="67" t="s">
        <v>134</v>
      </c>
      <c r="D27" s="68">
        <v>2021608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f t="shared" si="2"/>
        <v>2021608</v>
      </c>
      <c r="P27" s="69">
        <f>(O27/P$54)</f>
        <v>66.660335674481487</v>
      </c>
      <c r="Q27" s="70"/>
    </row>
    <row r="28" spans="1:17">
      <c r="A28" s="65"/>
      <c r="B28" s="66">
        <v>335.9</v>
      </c>
      <c r="C28" s="67" t="s">
        <v>143</v>
      </c>
      <c r="D28" s="68">
        <v>35665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f t="shared" ref="O28" si="3">SUM(D28:N28)</f>
        <v>35665</v>
      </c>
      <c r="P28" s="69">
        <f>(O28/P$54)</f>
        <v>1.1760147723150987</v>
      </c>
      <c r="Q28" s="70"/>
    </row>
    <row r="29" spans="1:17">
      <c r="A29" s="65"/>
      <c r="B29" s="66">
        <v>339</v>
      </c>
      <c r="C29" s="67" t="s">
        <v>120</v>
      </c>
      <c r="D29" s="68">
        <v>262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f>SUM(D29:N29)</f>
        <v>262</v>
      </c>
      <c r="P29" s="69">
        <f>(O29/P$54)</f>
        <v>8.6391664193622847E-3</v>
      </c>
      <c r="Q29" s="70"/>
    </row>
    <row r="30" spans="1:17" ht="15.75">
      <c r="A30" s="71" t="s">
        <v>33</v>
      </c>
      <c r="B30" s="72"/>
      <c r="C30" s="73"/>
      <c r="D30" s="74">
        <f>SUM(D31:D36)</f>
        <v>857946</v>
      </c>
      <c r="E30" s="74">
        <f>SUM(E31:E36)</f>
        <v>1400</v>
      </c>
      <c r="F30" s="74">
        <f>SUM(F31:F36)</f>
        <v>0</v>
      </c>
      <c r="G30" s="74">
        <f>SUM(G31:G36)</f>
        <v>0</v>
      </c>
      <c r="H30" s="74">
        <f>SUM(H31:H36)</f>
        <v>0</v>
      </c>
      <c r="I30" s="74">
        <f>SUM(I31:I36)</f>
        <v>15989650</v>
      </c>
      <c r="J30" s="74">
        <f>SUM(J31:J36)</f>
        <v>0</v>
      </c>
      <c r="K30" s="74">
        <f>SUM(K31:K36)</f>
        <v>0</v>
      </c>
      <c r="L30" s="74">
        <f>SUM(L31:L36)</f>
        <v>0</v>
      </c>
      <c r="M30" s="74">
        <f>SUM(M31:M36)</f>
        <v>0</v>
      </c>
      <c r="N30" s="74">
        <f>SUM(N31:N36)</f>
        <v>0</v>
      </c>
      <c r="O30" s="74">
        <f>SUM(D30:N30)</f>
        <v>16848996</v>
      </c>
      <c r="P30" s="76">
        <f>(O30/P$54)</f>
        <v>555.57740627163912</v>
      </c>
      <c r="Q30" s="77"/>
    </row>
    <row r="31" spans="1:17">
      <c r="A31" s="65"/>
      <c r="B31" s="66">
        <v>341.3</v>
      </c>
      <c r="C31" s="67" t="s">
        <v>98</v>
      </c>
      <c r="D31" s="68">
        <v>647526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f t="shared" ref="O31:O36" si="4">SUM(D31:N31)</f>
        <v>647526</v>
      </c>
      <c r="P31" s="69">
        <f>(O31/P$54)</f>
        <v>21.351468988030469</v>
      </c>
      <c r="Q31" s="70"/>
    </row>
    <row r="32" spans="1:17">
      <c r="A32" s="65"/>
      <c r="B32" s="66">
        <v>341.9</v>
      </c>
      <c r="C32" s="67" t="s">
        <v>84</v>
      </c>
      <c r="D32" s="68">
        <v>93452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8">
        <f t="shared" si="4"/>
        <v>93452</v>
      </c>
      <c r="P32" s="69">
        <f>(O32/P$54)</f>
        <v>3.0814785504665809</v>
      </c>
      <c r="Q32" s="70"/>
    </row>
    <row r="33" spans="1:17">
      <c r="A33" s="65"/>
      <c r="B33" s="66">
        <v>343.3</v>
      </c>
      <c r="C33" s="67" t="s">
        <v>37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5775557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f t="shared" si="4"/>
        <v>5775557</v>
      </c>
      <c r="P33" s="69">
        <f>(O33/P$54)</f>
        <v>190.4427407920335</v>
      </c>
      <c r="Q33" s="70"/>
    </row>
    <row r="34" spans="1:17">
      <c r="A34" s="65"/>
      <c r="B34" s="66">
        <v>343.5</v>
      </c>
      <c r="C34" s="67" t="s">
        <v>39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10214093</v>
      </c>
      <c r="J34" s="68">
        <v>0</v>
      </c>
      <c r="K34" s="68">
        <v>0</v>
      </c>
      <c r="L34" s="68">
        <v>0</v>
      </c>
      <c r="M34" s="68">
        <v>0</v>
      </c>
      <c r="N34" s="68">
        <v>0</v>
      </c>
      <c r="O34" s="68">
        <f t="shared" si="4"/>
        <v>10214093</v>
      </c>
      <c r="P34" s="69">
        <f>(O34/P$54)</f>
        <v>336.79866125894415</v>
      </c>
      <c r="Q34" s="70"/>
    </row>
    <row r="35" spans="1:17">
      <c r="A35" s="65"/>
      <c r="B35" s="66">
        <v>343.8</v>
      </c>
      <c r="C35" s="67" t="s">
        <v>108</v>
      </c>
      <c r="D35" s="68">
        <v>0</v>
      </c>
      <c r="E35" s="68">
        <v>1400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f t="shared" si="4"/>
        <v>1400</v>
      </c>
      <c r="P35" s="69">
        <f>(O35/P$54)</f>
        <v>4.6163484683615259E-2</v>
      </c>
      <c r="Q35" s="70"/>
    </row>
    <row r="36" spans="1:17">
      <c r="A36" s="65"/>
      <c r="B36" s="66">
        <v>347.5</v>
      </c>
      <c r="C36" s="67" t="s">
        <v>40</v>
      </c>
      <c r="D36" s="68">
        <v>116968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f t="shared" si="4"/>
        <v>116968</v>
      </c>
      <c r="P36" s="69">
        <f>(O36/P$54)</f>
        <v>3.8568931974807925</v>
      </c>
      <c r="Q36" s="70"/>
    </row>
    <row r="37" spans="1:17" ht="15.75">
      <c r="A37" s="71" t="s">
        <v>34</v>
      </c>
      <c r="B37" s="72"/>
      <c r="C37" s="73"/>
      <c r="D37" s="74">
        <f>SUM(D38:D39)</f>
        <v>51183</v>
      </c>
      <c r="E37" s="74">
        <f>SUM(E38:E39)</f>
        <v>0</v>
      </c>
      <c r="F37" s="74">
        <f>SUM(F38:F39)</f>
        <v>0</v>
      </c>
      <c r="G37" s="74">
        <f>SUM(G38:G39)</f>
        <v>0</v>
      </c>
      <c r="H37" s="74">
        <f>SUM(H38:H39)</f>
        <v>0</v>
      </c>
      <c r="I37" s="74">
        <f>SUM(I38:I39)</f>
        <v>0</v>
      </c>
      <c r="J37" s="74">
        <f>SUM(J38:J39)</f>
        <v>0</v>
      </c>
      <c r="K37" s="74">
        <f>SUM(K38:K39)</f>
        <v>0</v>
      </c>
      <c r="L37" s="74">
        <f>SUM(L38:L39)</f>
        <v>0</v>
      </c>
      <c r="M37" s="74">
        <f>SUM(M38:M39)</f>
        <v>0</v>
      </c>
      <c r="N37" s="74">
        <f>SUM(N38:N39)</f>
        <v>0</v>
      </c>
      <c r="O37" s="74">
        <f>SUM(D37:N37)</f>
        <v>51183</v>
      </c>
      <c r="P37" s="76">
        <f>(O37/P$54)</f>
        <v>1.6877040261153429</v>
      </c>
      <c r="Q37" s="77"/>
    </row>
    <row r="38" spans="1:17">
      <c r="A38" s="78"/>
      <c r="B38" s="79">
        <v>351.3</v>
      </c>
      <c r="C38" s="80" t="s">
        <v>90</v>
      </c>
      <c r="D38" s="68">
        <v>48970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f t="shared" ref="O38:O39" si="5">SUM(D38:N38)</f>
        <v>48970</v>
      </c>
      <c r="P38" s="69">
        <f>(O38/P$54)</f>
        <v>1.6147327463975996</v>
      </c>
      <c r="Q38" s="70"/>
    </row>
    <row r="39" spans="1:17">
      <c r="A39" s="78"/>
      <c r="B39" s="79">
        <v>359</v>
      </c>
      <c r="C39" s="80" t="s">
        <v>43</v>
      </c>
      <c r="D39" s="68">
        <v>2213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f t="shared" si="5"/>
        <v>2213</v>
      </c>
      <c r="P39" s="69">
        <f>(O39/P$54)</f>
        <v>7.2971279717743268E-2</v>
      </c>
      <c r="Q39" s="70"/>
    </row>
    <row r="40" spans="1:17" ht="15.75">
      <c r="A40" s="71" t="s">
        <v>4</v>
      </c>
      <c r="B40" s="72"/>
      <c r="C40" s="73"/>
      <c r="D40" s="74">
        <f>SUM(D41:D44)</f>
        <v>303798</v>
      </c>
      <c r="E40" s="74">
        <f>SUM(E41:E44)</f>
        <v>51349</v>
      </c>
      <c r="F40" s="74">
        <f>SUM(F41:F44)</f>
        <v>0</v>
      </c>
      <c r="G40" s="74">
        <f>SUM(G41:G44)</f>
        <v>281958</v>
      </c>
      <c r="H40" s="74">
        <f>SUM(H41:H44)</f>
        <v>0</v>
      </c>
      <c r="I40" s="74">
        <f>SUM(I41:I44)</f>
        <v>170691</v>
      </c>
      <c r="J40" s="74">
        <f>SUM(J41:J44)</f>
        <v>0</v>
      </c>
      <c r="K40" s="74">
        <f>SUM(K41:K44)</f>
        <v>0</v>
      </c>
      <c r="L40" s="74">
        <f>SUM(L41:L44)</f>
        <v>0</v>
      </c>
      <c r="M40" s="74">
        <f>SUM(M41:M44)</f>
        <v>0</v>
      </c>
      <c r="N40" s="74">
        <f>SUM(N41:N44)</f>
        <v>0</v>
      </c>
      <c r="O40" s="74">
        <f>SUM(D40:N40)</f>
        <v>807796</v>
      </c>
      <c r="P40" s="76">
        <f>(O40/P$54)</f>
        <v>26.636198766775479</v>
      </c>
      <c r="Q40" s="77"/>
    </row>
    <row r="41" spans="1:17">
      <c r="A41" s="65"/>
      <c r="B41" s="66">
        <v>361.1</v>
      </c>
      <c r="C41" s="67" t="s">
        <v>44</v>
      </c>
      <c r="D41" s="68">
        <v>197069</v>
      </c>
      <c r="E41" s="68">
        <v>18947</v>
      </c>
      <c r="F41" s="68">
        <v>0</v>
      </c>
      <c r="G41" s="68">
        <v>129464</v>
      </c>
      <c r="H41" s="68">
        <v>0</v>
      </c>
      <c r="I41" s="68">
        <v>165024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f>SUM(D41:N41)</f>
        <v>510504</v>
      </c>
      <c r="P41" s="69">
        <f>(O41/P$54)</f>
        <v>16.833316846374519</v>
      </c>
      <c r="Q41" s="70"/>
    </row>
    <row r="42" spans="1:17">
      <c r="A42" s="65"/>
      <c r="B42" s="66">
        <v>361.4</v>
      </c>
      <c r="C42" s="67" t="s">
        <v>144</v>
      </c>
      <c r="D42" s="68">
        <v>0</v>
      </c>
      <c r="E42" s="68">
        <v>0</v>
      </c>
      <c r="F42" s="68">
        <v>0</v>
      </c>
      <c r="G42" s="68">
        <v>152114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f t="shared" ref="O42:O51" si="6">SUM(D42:N42)</f>
        <v>152114</v>
      </c>
      <c r="P42" s="69">
        <f>(O42/P$54)</f>
        <v>5.0157945065453227</v>
      </c>
      <c r="Q42" s="70"/>
    </row>
    <row r="43" spans="1:17">
      <c r="A43" s="65"/>
      <c r="B43" s="66">
        <v>367</v>
      </c>
      <c r="C43" s="67" t="s">
        <v>107</v>
      </c>
      <c r="D43" s="68">
        <v>0</v>
      </c>
      <c r="E43" s="68">
        <v>900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f t="shared" si="6"/>
        <v>900</v>
      </c>
      <c r="P43" s="69">
        <f>(O43/P$54)</f>
        <v>2.9676525868038383E-2</v>
      </c>
      <c r="Q43" s="70"/>
    </row>
    <row r="44" spans="1:17">
      <c r="A44" s="65"/>
      <c r="B44" s="66">
        <v>369.9</v>
      </c>
      <c r="C44" s="67" t="s">
        <v>47</v>
      </c>
      <c r="D44" s="68">
        <v>106729</v>
      </c>
      <c r="E44" s="68">
        <v>31502</v>
      </c>
      <c r="F44" s="68">
        <v>0</v>
      </c>
      <c r="G44" s="68">
        <v>380</v>
      </c>
      <c r="H44" s="68">
        <v>0</v>
      </c>
      <c r="I44" s="68">
        <v>5667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f t="shared" si="6"/>
        <v>144278</v>
      </c>
      <c r="P44" s="69">
        <f>(O44/P$54)</f>
        <v>4.7574108879876018</v>
      </c>
      <c r="Q44" s="70"/>
    </row>
    <row r="45" spans="1:17" ht="15.75">
      <c r="A45" s="71" t="s">
        <v>35</v>
      </c>
      <c r="B45" s="72"/>
      <c r="C45" s="73"/>
      <c r="D45" s="74">
        <f>SUM(D46:D51)</f>
        <v>1160811</v>
      </c>
      <c r="E45" s="74">
        <f>SUM(E46:E51)</f>
        <v>197729</v>
      </c>
      <c r="F45" s="74">
        <f>SUM(F46:F51)</f>
        <v>0</v>
      </c>
      <c r="G45" s="74">
        <f>SUM(G46:G51)</f>
        <v>10100000</v>
      </c>
      <c r="H45" s="74">
        <f>SUM(H46:H51)</f>
        <v>0</v>
      </c>
      <c r="I45" s="74">
        <f>SUM(I46:I51)</f>
        <v>3759415</v>
      </c>
      <c r="J45" s="74">
        <f>SUM(J46:J51)</f>
        <v>0</v>
      </c>
      <c r="K45" s="74">
        <f>SUM(K46:K51)</f>
        <v>0</v>
      </c>
      <c r="L45" s="74">
        <f>SUM(L46:L51)</f>
        <v>0</v>
      </c>
      <c r="M45" s="74">
        <f>SUM(M46:M51)</f>
        <v>0</v>
      </c>
      <c r="N45" s="74">
        <f>SUM(N46:N51)</f>
        <v>0</v>
      </c>
      <c r="O45" s="74">
        <f t="shared" si="6"/>
        <v>15217955</v>
      </c>
      <c r="P45" s="76">
        <f>(O45/P$54)</f>
        <v>501.79559468460445</v>
      </c>
      <c r="Q45" s="70"/>
    </row>
    <row r="46" spans="1:17">
      <c r="A46" s="65"/>
      <c r="B46" s="66">
        <v>381</v>
      </c>
      <c r="C46" s="67" t="s">
        <v>48</v>
      </c>
      <c r="D46" s="68">
        <v>422800</v>
      </c>
      <c r="E46" s="68">
        <v>197729</v>
      </c>
      <c r="F46" s="68">
        <v>0</v>
      </c>
      <c r="G46" s="68">
        <v>10100000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f t="shared" si="6"/>
        <v>10720529</v>
      </c>
      <c r="P46" s="69">
        <f>(O46/P$54)</f>
        <v>353.49784020839513</v>
      </c>
      <c r="Q46" s="70"/>
    </row>
    <row r="47" spans="1:17">
      <c r="A47" s="65"/>
      <c r="B47" s="66">
        <v>383.1</v>
      </c>
      <c r="C47" s="67" t="s">
        <v>145</v>
      </c>
      <c r="D47" s="68">
        <v>709498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f t="shared" si="6"/>
        <v>709498</v>
      </c>
      <c r="P47" s="69">
        <f>(O47/P$54)</f>
        <v>23.394928611468327</v>
      </c>
      <c r="Q47" s="70"/>
    </row>
    <row r="48" spans="1:17">
      <c r="A48" s="65"/>
      <c r="B48" s="66">
        <v>388.1</v>
      </c>
      <c r="C48" s="67" t="s">
        <v>94</v>
      </c>
      <c r="D48" s="68">
        <v>28513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f t="shared" si="6"/>
        <v>28513</v>
      </c>
      <c r="P48" s="69">
        <f>(O48/P$54)</f>
        <v>0.94018531341708711</v>
      </c>
      <c r="Q48" s="70"/>
    </row>
    <row r="49" spans="1:120">
      <c r="A49" s="65"/>
      <c r="B49" s="66">
        <v>389.2</v>
      </c>
      <c r="C49" s="67" t="s">
        <v>146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3644211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f t="shared" si="6"/>
        <v>3644211</v>
      </c>
      <c r="P49" s="69">
        <f>(O49/P$54)</f>
        <v>120.16391334454447</v>
      </c>
      <c r="Q49" s="70"/>
    </row>
    <row r="50" spans="1:120">
      <c r="A50" s="65"/>
      <c r="B50" s="66">
        <v>389.3</v>
      </c>
      <c r="C50" s="67" t="s">
        <v>147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100000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f t="shared" si="6"/>
        <v>100000</v>
      </c>
      <c r="P50" s="69">
        <f>(O50/P$54)</f>
        <v>3.2973917631153755</v>
      </c>
      <c r="Q50" s="70"/>
    </row>
    <row r="51" spans="1:120" ht="15.75" thickBot="1">
      <c r="A51" s="65"/>
      <c r="B51" s="66">
        <v>389.9</v>
      </c>
      <c r="C51" s="67" t="s">
        <v>148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15204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f t="shared" si="6"/>
        <v>15204</v>
      </c>
      <c r="P51" s="69">
        <f>(O51/P$54)</f>
        <v>0.50133544366406169</v>
      </c>
      <c r="Q51" s="70"/>
    </row>
    <row r="52" spans="1:120" ht="16.5" thickBot="1">
      <c r="A52" s="81" t="s">
        <v>41</v>
      </c>
      <c r="B52" s="82"/>
      <c r="C52" s="83"/>
      <c r="D52" s="84">
        <f>SUM(D5,D14,D22,D30,D37,D40,D45)</f>
        <v>31496375</v>
      </c>
      <c r="E52" s="84">
        <f>SUM(E5,E14,E22,E30,E37,E40,E45)</f>
        <v>1771986</v>
      </c>
      <c r="F52" s="84">
        <f>SUM(F5,F14,F22,F30,F37,F40,F45)</f>
        <v>0</v>
      </c>
      <c r="G52" s="84">
        <f>SUM(G5,G14,G22,G30,G37,G40,G45)</f>
        <v>10381958</v>
      </c>
      <c r="H52" s="84">
        <f>SUM(H5,H14,H22,H30,H37,H40,H45)</f>
        <v>0</v>
      </c>
      <c r="I52" s="84">
        <f>SUM(I5,I14,I22,I30,I37,I40,I45)</f>
        <v>19919756</v>
      </c>
      <c r="J52" s="84">
        <f>SUM(J5,J14,J22,J30,J37,J40,J45)</f>
        <v>0</v>
      </c>
      <c r="K52" s="84">
        <f>SUM(K5,K14,K22,K30,K37,K40,K45)</f>
        <v>0</v>
      </c>
      <c r="L52" s="84">
        <f>SUM(L5,L14,L22,L30,L37,L40,L45)</f>
        <v>0</v>
      </c>
      <c r="M52" s="84">
        <f>SUM(M5,M14,M22,M30,M37,M40,M45)</f>
        <v>0</v>
      </c>
      <c r="N52" s="84">
        <f>SUM(N5,N14,N22,N30,N37,N40,N45)</f>
        <v>0</v>
      </c>
      <c r="O52" s="84">
        <f>SUM(D52:N52)</f>
        <v>63570075</v>
      </c>
      <c r="P52" s="85">
        <f>(O52/P$54)</f>
        <v>2096.1544168562668</v>
      </c>
      <c r="Q52" s="63"/>
      <c r="R52" s="86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</row>
    <row r="53" spans="1:120">
      <c r="A53" s="87"/>
      <c r="B53" s="88"/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90"/>
    </row>
    <row r="54" spans="1:120">
      <c r="A54" s="91"/>
      <c r="B54" s="92"/>
      <c r="C54" s="92"/>
      <c r="D54" s="93"/>
      <c r="E54" s="93"/>
      <c r="F54" s="93"/>
      <c r="G54" s="93"/>
      <c r="H54" s="93"/>
      <c r="I54" s="93"/>
      <c r="J54" s="93"/>
      <c r="K54" s="93"/>
      <c r="L54" s="93"/>
      <c r="M54" s="96" t="s">
        <v>149</v>
      </c>
      <c r="N54" s="96"/>
      <c r="O54" s="96"/>
      <c r="P54" s="94">
        <v>30327</v>
      </c>
    </row>
    <row r="55" spans="1:120">
      <c r="A55" s="97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9"/>
    </row>
    <row r="56" spans="1:120" ht="15.75" customHeight="1" thickBot="1">
      <c r="A56" s="100" t="s">
        <v>66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2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87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49</v>
      </c>
      <c r="B3" s="110"/>
      <c r="C3" s="111"/>
      <c r="D3" s="130" t="s">
        <v>29</v>
      </c>
      <c r="E3" s="131"/>
      <c r="F3" s="131"/>
      <c r="G3" s="131"/>
      <c r="H3" s="132"/>
      <c r="I3" s="130" t="s">
        <v>30</v>
      </c>
      <c r="J3" s="132"/>
      <c r="K3" s="130" t="s">
        <v>32</v>
      </c>
      <c r="L3" s="132"/>
      <c r="M3" s="36"/>
      <c r="N3" s="37"/>
      <c r="O3" s="133" t="s">
        <v>54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31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3964875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3964875</v>
      </c>
      <c r="O5" s="33">
        <f t="shared" ref="O5:O40" si="1">(N5/O$42)</f>
        <v>546.72848869277436</v>
      </c>
      <c r="P5" s="6"/>
    </row>
    <row r="6" spans="1:133">
      <c r="A6" s="12"/>
      <c r="B6" s="25">
        <v>311</v>
      </c>
      <c r="C6" s="20" t="s">
        <v>3</v>
      </c>
      <c r="D6" s="46">
        <v>1595959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1595959</v>
      </c>
      <c r="O6" s="47">
        <f t="shared" si="1"/>
        <v>220.0715664644236</v>
      </c>
      <c r="P6" s="9"/>
    </row>
    <row r="7" spans="1:133">
      <c r="A7" s="12"/>
      <c r="B7" s="25">
        <v>312.10000000000002</v>
      </c>
      <c r="C7" s="20" t="s">
        <v>58</v>
      </c>
      <c r="D7" s="46">
        <v>318372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318372</v>
      </c>
      <c r="O7" s="47">
        <f t="shared" si="1"/>
        <v>43.901268615554329</v>
      </c>
      <c r="P7" s="9"/>
    </row>
    <row r="8" spans="1:133">
      <c r="A8" s="12"/>
      <c r="B8" s="25">
        <v>312.3</v>
      </c>
      <c r="C8" s="20" t="s">
        <v>11</v>
      </c>
      <c r="D8" s="46">
        <v>58253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58253</v>
      </c>
      <c r="O8" s="47">
        <f t="shared" si="1"/>
        <v>8.0326806398234964</v>
      </c>
      <c r="P8" s="9"/>
    </row>
    <row r="9" spans="1:133">
      <c r="A9" s="12"/>
      <c r="B9" s="25">
        <v>312.60000000000002</v>
      </c>
      <c r="C9" s="20" t="s">
        <v>13</v>
      </c>
      <c r="D9" s="46">
        <v>799643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799643</v>
      </c>
      <c r="O9" s="47">
        <f t="shared" si="1"/>
        <v>110.26516822945395</v>
      </c>
      <c r="P9" s="9"/>
    </row>
    <row r="10" spans="1:133">
      <c r="A10" s="12"/>
      <c r="B10" s="25">
        <v>314.10000000000002</v>
      </c>
      <c r="C10" s="20" t="s">
        <v>14</v>
      </c>
      <c r="D10" s="46">
        <v>577292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577292</v>
      </c>
      <c r="O10" s="47">
        <f t="shared" si="1"/>
        <v>79.604522890237178</v>
      </c>
      <c r="P10" s="9"/>
    </row>
    <row r="11" spans="1:133">
      <c r="A11" s="12"/>
      <c r="B11" s="25">
        <v>314.3</v>
      </c>
      <c r="C11" s="20" t="s">
        <v>15</v>
      </c>
      <c r="D11" s="46">
        <v>277668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277668</v>
      </c>
      <c r="O11" s="47">
        <f t="shared" si="1"/>
        <v>38.288472145615003</v>
      </c>
      <c r="P11" s="9"/>
    </row>
    <row r="12" spans="1:133">
      <c r="A12" s="12"/>
      <c r="B12" s="25">
        <v>314.39999999999998</v>
      </c>
      <c r="C12" s="20" t="s">
        <v>16</v>
      </c>
      <c r="D12" s="46">
        <v>26469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26469</v>
      </c>
      <c r="O12" s="47">
        <f t="shared" si="1"/>
        <v>3.6498896856039713</v>
      </c>
      <c r="P12" s="9"/>
    </row>
    <row r="13" spans="1:133">
      <c r="A13" s="12"/>
      <c r="B13" s="25">
        <v>315</v>
      </c>
      <c r="C13" s="20" t="s">
        <v>79</v>
      </c>
      <c r="D13" s="46">
        <v>209300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209300</v>
      </c>
      <c r="O13" s="47">
        <f t="shared" si="1"/>
        <v>28.861003861003862</v>
      </c>
      <c r="P13" s="9"/>
    </row>
    <row r="14" spans="1:133">
      <c r="A14" s="12"/>
      <c r="B14" s="25">
        <v>319</v>
      </c>
      <c r="C14" s="20" t="s">
        <v>18</v>
      </c>
      <c r="D14" s="46">
        <v>101919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101919</v>
      </c>
      <c r="O14" s="47">
        <f t="shared" si="1"/>
        <v>14.053916161059018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SUM(D16:D16)</f>
        <v>716823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716823</v>
      </c>
      <c r="O15" s="45">
        <f t="shared" si="1"/>
        <v>98.844870380584666</v>
      </c>
      <c r="P15" s="10"/>
    </row>
    <row r="16" spans="1:133">
      <c r="A16" s="12"/>
      <c r="B16" s="25">
        <v>323.10000000000002</v>
      </c>
      <c r="C16" s="20" t="s">
        <v>60</v>
      </c>
      <c r="D16" s="46">
        <v>716823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716823</v>
      </c>
      <c r="O16" s="47">
        <f t="shared" si="1"/>
        <v>98.844870380584666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SUM(D18:D21)</f>
        <v>632282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632282</v>
      </c>
      <c r="O17" s="45">
        <f t="shared" si="1"/>
        <v>87.187258687258691</v>
      </c>
      <c r="P17" s="10"/>
    </row>
    <row r="18" spans="1:16">
      <c r="A18" s="12"/>
      <c r="B18" s="25">
        <v>335.12</v>
      </c>
      <c r="C18" s="20" t="s">
        <v>80</v>
      </c>
      <c r="D18" s="46">
        <v>193687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193687</v>
      </c>
      <c r="O18" s="47">
        <f t="shared" si="1"/>
        <v>26.7080805295091</v>
      </c>
      <c r="P18" s="9"/>
    </row>
    <row r="19" spans="1:16">
      <c r="A19" s="12"/>
      <c r="B19" s="25">
        <v>335.14</v>
      </c>
      <c r="C19" s="20" t="s">
        <v>81</v>
      </c>
      <c r="D19" s="46">
        <v>15193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15193</v>
      </c>
      <c r="O19" s="47">
        <f t="shared" si="1"/>
        <v>2.095008273579702</v>
      </c>
      <c r="P19" s="9"/>
    </row>
    <row r="20" spans="1:16">
      <c r="A20" s="12"/>
      <c r="B20" s="25">
        <v>335.15</v>
      </c>
      <c r="C20" s="20" t="s">
        <v>82</v>
      </c>
      <c r="D20" s="46">
        <v>4852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4852</v>
      </c>
      <c r="O20" s="47">
        <f t="shared" si="1"/>
        <v>0.66905681191395472</v>
      </c>
      <c r="P20" s="9"/>
    </row>
    <row r="21" spans="1:16">
      <c r="A21" s="12"/>
      <c r="B21" s="25">
        <v>335.18</v>
      </c>
      <c r="C21" s="20" t="s">
        <v>83</v>
      </c>
      <c r="D21" s="46">
        <v>418550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418550</v>
      </c>
      <c r="O21" s="47">
        <f t="shared" si="1"/>
        <v>57.715113072255932</v>
      </c>
      <c r="P21" s="9"/>
    </row>
    <row r="22" spans="1:16" ht="15.75">
      <c r="A22" s="29" t="s">
        <v>33</v>
      </c>
      <c r="B22" s="30"/>
      <c r="C22" s="31"/>
      <c r="D22" s="32">
        <f t="shared" ref="D22:M22" si="6">SUM(D23:D28)</f>
        <v>164097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6669767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6833864</v>
      </c>
      <c r="O22" s="45">
        <f t="shared" si="1"/>
        <v>942.34197462768896</v>
      </c>
      <c r="P22" s="10"/>
    </row>
    <row r="23" spans="1:16">
      <c r="A23" s="12"/>
      <c r="B23" s="25">
        <v>341.9</v>
      </c>
      <c r="C23" s="20" t="s">
        <v>84</v>
      </c>
      <c r="D23" s="46">
        <v>115044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7">SUM(D23:M23)</f>
        <v>115044</v>
      </c>
      <c r="O23" s="47">
        <f t="shared" si="1"/>
        <v>15.863761720904579</v>
      </c>
      <c r="P23" s="9"/>
    </row>
    <row r="24" spans="1:16">
      <c r="A24" s="12"/>
      <c r="B24" s="25">
        <v>343.3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2356787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2356787</v>
      </c>
      <c r="O24" s="47">
        <f t="shared" si="1"/>
        <v>324.98441809156094</v>
      </c>
      <c r="P24" s="9"/>
    </row>
    <row r="25" spans="1:16">
      <c r="A25" s="12"/>
      <c r="B25" s="25">
        <v>343.5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4248786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4248786</v>
      </c>
      <c r="O25" s="47">
        <f t="shared" si="1"/>
        <v>585.87782680639828</v>
      </c>
      <c r="P25" s="9"/>
    </row>
    <row r="26" spans="1:16">
      <c r="A26" s="12"/>
      <c r="B26" s="25">
        <v>343.6</v>
      </c>
      <c r="C26" s="20" t="s">
        <v>88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64194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64194</v>
      </c>
      <c r="O26" s="47">
        <f t="shared" si="1"/>
        <v>8.8519029233314956</v>
      </c>
      <c r="P26" s="9"/>
    </row>
    <row r="27" spans="1:16">
      <c r="A27" s="12"/>
      <c r="B27" s="25">
        <v>347.4</v>
      </c>
      <c r="C27" s="20" t="s">
        <v>89</v>
      </c>
      <c r="D27" s="46">
        <v>775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775</v>
      </c>
      <c r="O27" s="47">
        <f t="shared" si="1"/>
        <v>0.10686707115278544</v>
      </c>
      <c r="P27" s="9"/>
    </row>
    <row r="28" spans="1:16">
      <c r="A28" s="12"/>
      <c r="B28" s="25">
        <v>347.5</v>
      </c>
      <c r="C28" s="20" t="s">
        <v>40</v>
      </c>
      <c r="D28" s="46">
        <v>48278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48278</v>
      </c>
      <c r="O28" s="47">
        <f t="shared" si="1"/>
        <v>6.6571980143408718</v>
      </c>
      <c r="P28" s="9"/>
    </row>
    <row r="29" spans="1:16" ht="15.75">
      <c r="A29" s="29" t="s">
        <v>34</v>
      </c>
      <c r="B29" s="30"/>
      <c r="C29" s="31"/>
      <c r="D29" s="32">
        <f t="shared" ref="D29:M29" si="8">SUM(D30:D31)</f>
        <v>24476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ref="N29:N40" si="9">SUM(D29:M29)</f>
        <v>24476</v>
      </c>
      <c r="O29" s="45">
        <f t="shared" si="1"/>
        <v>3.3750689464975179</v>
      </c>
      <c r="P29" s="10"/>
    </row>
    <row r="30" spans="1:16">
      <c r="A30" s="13"/>
      <c r="B30" s="39">
        <v>351.3</v>
      </c>
      <c r="C30" s="21" t="s">
        <v>90</v>
      </c>
      <c r="D30" s="46">
        <v>6482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6482</v>
      </c>
      <c r="O30" s="47">
        <f t="shared" si="1"/>
        <v>0.89382239382239381</v>
      </c>
      <c r="P30" s="9"/>
    </row>
    <row r="31" spans="1:16">
      <c r="A31" s="13"/>
      <c r="B31" s="39">
        <v>359</v>
      </c>
      <c r="C31" s="21" t="s">
        <v>43</v>
      </c>
      <c r="D31" s="46">
        <v>17994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17994</v>
      </c>
      <c r="O31" s="47">
        <f t="shared" si="1"/>
        <v>2.481246552675124</v>
      </c>
      <c r="P31" s="9"/>
    </row>
    <row r="32" spans="1:16" ht="15.75">
      <c r="A32" s="29" t="s">
        <v>4</v>
      </c>
      <c r="B32" s="30"/>
      <c r="C32" s="31"/>
      <c r="D32" s="32">
        <f t="shared" ref="D32:M32" si="10">SUM(D33:D36)</f>
        <v>388427</v>
      </c>
      <c r="E32" s="32">
        <f t="shared" si="10"/>
        <v>8308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10323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9"/>
        <v>407058</v>
      </c>
      <c r="O32" s="45">
        <f t="shared" si="1"/>
        <v>56.130446773303916</v>
      </c>
      <c r="P32" s="10"/>
    </row>
    <row r="33" spans="1:119">
      <c r="A33" s="12"/>
      <c r="B33" s="25">
        <v>361.1</v>
      </c>
      <c r="C33" s="20" t="s">
        <v>44</v>
      </c>
      <c r="D33" s="46">
        <v>2474</v>
      </c>
      <c r="E33" s="46">
        <v>103</v>
      </c>
      <c r="F33" s="46">
        <v>0</v>
      </c>
      <c r="G33" s="46">
        <v>0</v>
      </c>
      <c r="H33" s="46">
        <v>0</v>
      </c>
      <c r="I33" s="46">
        <v>5628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8205</v>
      </c>
      <c r="O33" s="47">
        <f t="shared" si="1"/>
        <v>1.1314120242691672</v>
      </c>
      <c r="P33" s="9"/>
    </row>
    <row r="34" spans="1:119">
      <c r="A34" s="12"/>
      <c r="B34" s="25">
        <v>364</v>
      </c>
      <c r="C34" s="20" t="s">
        <v>91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4695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4695</v>
      </c>
      <c r="O34" s="47">
        <f t="shared" si="1"/>
        <v>0.64740761169332595</v>
      </c>
      <c r="P34" s="9"/>
    </row>
    <row r="35" spans="1:119">
      <c r="A35" s="12"/>
      <c r="B35" s="25">
        <v>366</v>
      </c>
      <c r="C35" s="20" t="s">
        <v>46</v>
      </c>
      <c r="D35" s="46">
        <v>0</v>
      </c>
      <c r="E35" s="46">
        <v>2890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2890</v>
      </c>
      <c r="O35" s="47">
        <f t="shared" si="1"/>
        <v>0.39851075565361277</v>
      </c>
      <c r="P35" s="9"/>
    </row>
    <row r="36" spans="1:119">
      <c r="A36" s="12"/>
      <c r="B36" s="25">
        <v>369.9</v>
      </c>
      <c r="C36" s="20" t="s">
        <v>47</v>
      </c>
      <c r="D36" s="46">
        <v>385953</v>
      </c>
      <c r="E36" s="46">
        <v>5315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391268</v>
      </c>
      <c r="O36" s="47">
        <f t="shared" si="1"/>
        <v>53.953116381687813</v>
      </c>
      <c r="P36" s="9"/>
    </row>
    <row r="37" spans="1:119" ht="15.75">
      <c r="A37" s="29" t="s">
        <v>35</v>
      </c>
      <c r="B37" s="30"/>
      <c r="C37" s="31"/>
      <c r="D37" s="32">
        <f t="shared" ref="D37:M37" si="11">SUM(D38:D39)</f>
        <v>603800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0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9"/>
        <v>603800</v>
      </c>
      <c r="O37" s="45">
        <f t="shared" si="1"/>
        <v>83.259790402647539</v>
      </c>
      <c r="P37" s="9"/>
    </row>
    <row r="38" spans="1:119">
      <c r="A38" s="12"/>
      <c r="B38" s="25">
        <v>381</v>
      </c>
      <c r="C38" s="20" t="s">
        <v>48</v>
      </c>
      <c r="D38" s="46">
        <v>350000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350000</v>
      </c>
      <c r="O38" s="47">
        <f t="shared" si="1"/>
        <v>48.262548262548265</v>
      </c>
      <c r="P38" s="9"/>
    </row>
    <row r="39" spans="1:119" ht="15.75" thickBot="1">
      <c r="A39" s="12"/>
      <c r="B39" s="25">
        <v>384</v>
      </c>
      <c r="C39" s="20" t="s">
        <v>85</v>
      </c>
      <c r="D39" s="46">
        <v>253800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253800</v>
      </c>
      <c r="O39" s="47">
        <f t="shared" si="1"/>
        <v>34.997242140099281</v>
      </c>
      <c r="P39" s="9"/>
    </row>
    <row r="40" spans="1:119" ht="16.5" thickBot="1">
      <c r="A40" s="14" t="s">
        <v>41</v>
      </c>
      <c r="B40" s="23"/>
      <c r="C40" s="22"/>
      <c r="D40" s="15">
        <f t="shared" ref="D40:M40" si="12">SUM(D5,D15,D17,D22,D29,D32,D37)</f>
        <v>6494780</v>
      </c>
      <c r="E40" s="15">
        <f t="shared" si="12"/>
        <v>8308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6680090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9"/>
        <v>13183178</v>
      </c>
      <c r="O40" s="38">
        <f t="shared" si="1"/>
        <v>1817.8678985107556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20" t="s">
        <v>92</v>
      </c>
      <c r="M42" s="120"/>
      <c r="N42" s="120"/>
      <c r="O42" s="43">
        <v>7252</v>
      </c>
    </row>
    <row r="43" spans="1:119">
      <c r="A43" s="121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  <row r="44" spans="1:119" ht="15.75" customHeight="1" thickBot="1">
      <c r="A44" s="122" t="s">
        <v>66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78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49</v>
      </c>
      <c r="B3" s="110"/>
      <c r="C3" s="111"/>
      <c r="D3" s="130" t="s">
        <v>29</v>
      </c>
      <c r="E3" s="131"/>
      <c r="F3" s="131"/>
      <c r="G3" s="131"/>
      <c r="H3" s="132"/>
      <c r="I3" s="130" t="s">
        <v>30</v>
      </c>
      <c r="J3" s="132"/>
      <c r="K3" s="130" t="s">
        <v>32</v>
      </c>
      <c r="L3" s="132"/>
      <c r="M3" s="36"/>
      <c r="N3" s="37"/>
      <c r="O3" s="133" t="s">
        <v>54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31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3603365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3603365</v>
      </c>
      <c r="O5" s="33">
        <f t="shared" ref="O5:O39" si="1">(N5/O$41)</f>
        <v>506.37507026419337</v>
      </c>
      <c r="P5" s="6"/>
    </row>
    <row r="6" spans="1:133">
      <c r="A6" s="12"/>
      <c r="B6" s="25">
        <v>311</v>
      </c>
      <c r="C6" s="20" t="s">
        <v>3</v>
      </c>
      <c r="D6" s="46">
        <v>1448761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1448761</v>
      </c>
      <c r="O6" s="47">
        <f t="shared" si="1"/>
        <v>203.59204609331084</v>
      </c>
      <c r="P6" s="9"/>
    </row>
    <row r="7" spans="1:133">
      <c r="A7" s="12"/>
      <c r="B7" s="25">
        <v>312.10000000000002</v>
      </c>
      <c r="C7" s="20" t="s">
        <v>58</v>
      </c>
      <c r="D7" s="46">
        <v>312446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312446</v>
      </c>
      <c r="O7" s="47">
        <f t="shared" si="1"/>
        <v>43.907532321528947</v>
      </c>
      <c r="P7" s="9"/>
    </row>
    <row r="8" spans="1:133">
      <c r="A8" s="12"/>
      <c r="B8" s="25">
        <v>312.3</v>
      </c>
      <c r="C8" s="20" t="s">
        <v>11</v>
      </c>
      <c r="D8" s="46">
        <v>44866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44866</v>
      </c>
      <c r="O8" s="47">
        <f t="shared" si="1"/>
        <v>6.3049465992130411</v>
      </c>
      <c r="P8" s="9"/>
    </row>
    <row r="9" spans="1:133">
      <c r="A9" s="12"/>
      <c r="B9" s="25">
        <v>312.60000000000002</v>
      </c>
      <c r="C9" s="20" t="s">
        <v>13</v>
      </c>
      <c r="D9" s="46">
        <v>744426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744426</v>
      </c>
      <c r="O9" s="47">
        <f t="shared" si="1"/>
        <v>104.61298482293424</v>
      </c>
      <c r="P9" s="9"/>
    </row>
    <row r="10" spans="1:133">
      <c r="A10" s="12"/>
      <c r="B10" s="25">
        <v>314.10000000000002</v>
      </c>
      <c r="C10" s="20" t="s">
        <v>14</v>
      </c>
      <c r="D10" s="46">
        <v>462968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462968</v>
      </c>
      <c r="O10" s="47">
        <f t="shared" si="1"/>
        <v>65.060146149522197</v>
      </c>
      <c r="P10" s="9"/>
    </row>
    <row r="11" spans="1:133">
      <c r="A11" s="12"/>
      <c r="B11" s="25">
        <v>314.3</v>
      </c>
      <c r="C11" s="20" t="s">
        <v>15</v>
      </c>
      <c r="D11" s="46">
        <v>249089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249089</v>
      </c>
      <c r="O11" s="47">
        <f t="shared" si="1"/>
        <v>35.004075323215289</v>
      </c>
      <c r="P11" s="9"/>
    </row>
    <row r="12" spans="1:133">
      <c r="A12" s="12"/>
      <c r="B12" s="25">
        <v>314.39999999999998</v>
      </c>
      <c r="C12" s="20" t="s">
        <v>16</v>
      </c>
      <c r="D12" s="46">
        <v>21060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21060</v>
      </c>
      <c r="O12" s="47">
        <f t="shared" si="1"/>
        <v>2.9595278246205732</v>
      </c>
      <c r="P12" s="9"/>
    </row>
    <row r="13" spans="1:133">
      <c r="A13" s="12"/>
      <c r="B13" s="25">
        <v>315</v>
      </c>
      <c r="C13" s="20" t="s">
        <v>79</v>
      </c>
      <c r="D13" s="46">
        <v>212210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212210</v>
      </c>
      <c r="O13" s="47">
        <f t="shared" si="1"/>
        <v>29.821528948847668</v>
      </c>
      <c r="P13" s="9"/>
    </row>
    <row r="14" spans="1:133">
      <c r="A14" s="12"/>
      <c r="B14" s="25">
        <v>319</v>
      </c>
      <c r="C14" s="20" t="s">
        <v>18</v>
      </c>
      <c r="D14" s="46">
        <v>107539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107539</v>
      </c>
      <c r="O14" s="47">
        <f t="shared" si="1"/>
        <v>15.112282181000563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SUM(D16:D16)</f>
        <v>621148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9" si="4">SUM(D15:M15)</f>
        <v>621148</v>
      </c>
      <c r="O15" s="45">
        <f t="shared" si="1"/>
        <v>87.288926363125356</v>
      </c>
      <c r="P15" s="10"/>
    </row>
    <row r="16" spans="1:133">
      <c r="A16" s="12"/>
      <c r="B16" s="25">
        <v>323.10000000000002</v>
      </c>
      <c r="C16" s="20" t="s">
        <v>60</v>
      </c>
      <c r="D16" s="46">
        <v>621148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621148</v>
      </c>
      <c r="O16" s="47">
        <f t="shared" si="1"/>
        <v>87.288926363125356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SUM(D18:D23)</f>
        <v>777408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777408</v>
      </c>
      <c r="O17" s="45">
        <f t="shared" si="1"/>
        <v>109.24789207419899</v>
      </c>
      <c r="P17" s="10"/>
    </row>
    <row r="18" spans="1:16">
      <c r="A18" s="12"/>
      <c r="B18" s="25">
        <v>334.5</v>
      </c>
      <c r="C18" s="20" t="s">
        <v>70</v>
      </c>
      <c r="D18" s="46">
        <v>171836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171836</v>
      </c>
      <c r="O18" s="47">
        <f t="shared" si="1"/>
        <v>24.147835862844296</v>
      </c>
      <c r="P18" s="9"/>
    </row>
    <row r="19" spans="1:16">
      <c r="A19" s="12"/>
      <c r="B19" s="25">
        <v>335.12</v>
      </c>
      <c r="C19" s="20" t="s">
        <v>80</v>
      </c>
      <c r="D19" s="46">
        <v>179088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179088</v>
      </c>
      <c r="O19" s="47">
        <f t="shared" si="1"/>
        <v>25.166947723440135</v>
      </c>
      <c r="P19" s="9"/>
    </row>
    <row r="20" spans="1:16">
      <c r="A20" s="12"/>
      <c r="B20" s="25">
        <v>335.14</v>
      </c>
      <c r="C20" s="20" t="s">
        <v>81</v>
      </c>
      <c r="D20" s="46">
        <v>13730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13730</v>
      </c>
      <c r="O20" s="47">
        <f t="shared" si="1"/>
        <v>1.9294547498594716</v>
      </c>
      <c r="P20" s="9"/>
    </row>
    <row r="21" spans="1:16">
      <c r="A21" s="12"/>
      <c r="B21" s="25">
        <v>335.15</v>
      </c>
      <c r="C21" s="20" t="s">
        <v>82</v>
      </c>
      <c r="D21" s="46">
        <v>3667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3667</v>
      </c>
      <c r="O21" s="47">
        <f t="shared" si="1"/>
        <v>0.51531759415401912</v>
      </c>
      <c r="P21" s="9"/>
    </row>
    <row r="22" spans="1:16">
      <c r="A22" s="12"/>
      <c r="B22" s="25">
        <v>335.18</v>
      </c>
      <c r="C22" s="20" t="s">
        <v>83</v>
      </c>
      <c r="D22" s="46">
        <v>404087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404087</v>
      </c>
      <c r="O22" s="47">
        <f t="shared" si="1"/>
        <v>56.785694210230467</v>
      </c>
      <c r="P22" s="9"/>
    </row>
    <row r="23" spans="1:16">
      <c r="A23" s="12"/>
      <c r="B23" s="25">
        <v>337.9</v>
      </c>
      <c r="C23" s="20" t="s">
        <v>28</v>
      </c>
      <c r="D23" s="46">
        <v>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5000</v>
      </c>
      <c r="O23" s="47">
        <f t="shared" si="1"/>
        <v>0.70264193367060146</v>
      </c>
      <c r="P23" s="9"/>
    </row>
    <row r="24" spans="1:16" ht="15.75">
      <c r="A24" s="29" t="s">
        <v>33</v>
      </c>
      <c r="B24" s="30"/>
      <c r="C24" s="31"/>
      <c r="D24" s="32">
        <f t="shared" ref="D24:M24" si="6">SUM(D25:D29)</f>
        <v>192847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5190650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5383497</v>
      </c>
      <c r="O24" s="45">
        <f t="shared" si="1"/>
        <v>756.53414839797642</v>
      </c>
      <c r="P24" s="10"/>
    </row>
    <row r="25" spans="1:16">
      <c r="A25" s="12"/>
      <c r="B25" s="25">
        <v>341.9</v>
      </c>
      <c r="C25" s="20" t="s">
        <v>84</v>
      </c>
      <c r="D25" s="46">
        <v>150176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150176</v>
      </c>
      <c r="O25" s="47">
        <f t="shared" si="1"/>
        <v>21.10399100618325</v>
      </c>
      <c r="P25" s="9"/>
    </row>
    <row r="26" spans="1:16">
      <c r="A26" s="12"/>
      <c r="B26" s="25">
        <v>343.3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1724999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1724999</v>
      </c>
      <c r="O26" s="47">
        <f t="shared" si="1"/>
        <v>242.41132658797076</v>
      </c>
      <c r="P26" s="9"/>
    </row>
    <row r="27" spans="1:16">
      <c r="A27" s="12"/>
      <c r="B27" s="25">
        <v>343.5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3465651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3465651</v>
      </c>
      <c r="O27" s="47">
        <f t="shared" si="1"/>
        <v>487.02234401349074</v>
      </c>
      <c r="P27" s="9"/>
    </row>
    <row r="28" spans="1:16">
      <c r="A28" s="12"/>
      <c r="B28" s="25">
        <v>347.5</v>
      </c>
      <c r="C28" s="20" t="s">
        <v>40</v>
      </c>
      <c r="D28" s="46">
        <v>41620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41620</v>
      </c>
      <c r="O28" s="47">
        <f t="shared" si="1"/>
        <v>5.8487914558740863</v>
      </c>
      <c r="P28" s="9"/>
    </row>
    <row r="29" spans="1:16">
      <c r="A29" s="12"/>
      <c r="B29" s="25">
        <v>349</v>
      </c>
      <c r="C29" s="20" t="s">
        <v>1</v>
      </c>
      <c r="D29" s="46">
        <v>1051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1051</v>
      </c>
      <c r="O29" s="47">
        <f t="shared" si="1"/>
        <v>0.14769533445756042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SUM(D31:D31)</f>
        <v>32369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32369</v>
      </c>
      <c r="O30" s="45">
        <f t="shared" si="1"/>
        <v>4.5487633501967402</v>
      </c>
      <c r="P30" s="10"/>
    </row>
    <row r="31" spans="1:16">
      <c r="A31" s="13"/>
      <c r="B31" s="39">
        <v>359</v>
      </c>
      <c r="C31" s="21" t="s">
        <v>43</v>
      </c>
      <c r="D31" s="46">
        <v>32369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32369</v>
      </c>
      <c r="O31" s="47">
        <f t="shared" si="1"/>
        <v>4.5487633501967402</v>
      </c>
      <c r="P31" s="9"/>
    </row>
    <row r="32" spans="1:16" ht="15.75">
      <c r="A32" s="29" t="s">
        <v>4</v>
      </c>
      <c r="B32" s="30"/>
      <c r="C32" s="31"/>
      <c r="D32" s="32">
        <f t="shared" ref="D32:M32" si="8">SUM(D33:D35)</f>
        <v>446010</v>
      </c>
      <c r="E32" s="32">
        <f t="shared" si="8"/>
        <v>19888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2630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468528</v>
      </c>
      <c r="O32" s="45">
        <f t="shared" si="1"/>
        <v>65.841483979763908</v>
      </c>
      <c r="P32" s="10"/>
    </row>
    <row r="33" spans="1:119">
      <c r="A33" s="12"/>
      <c r="B33" s="25">
        <v>361.1</v>
      </c>
      <c r="C33" s="20" t="s">
        <v>44</v>
      </c>
      <c r="D33" s="46">
        <v>2352</v>
      </c>
      <c r="E33" s="46">
        <v>8</v>
      </c>
      <c r="F33" s="46">
        <v>0</v>
      </c>
      <c r="G33" s="46">
        <v>0</v>
      </c>
      <c r="H33" s="46">
        <v>0</v>
      </c>
      <c r="I33" s="46">
        <v>2549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4909</v>
      </c>
      <c r="O33" s="47">
        <f t="shared" si="1"/>
        <v>0.68985385047779646</v>
      </c>
      <c r="P33" s="9"/>
    </row>
    <row r="34" spans="1:119">
      <c r="A34" s="12"/>
      <c r="B34" s="25">
        <v>366</v>
      </c>
      <c r="C34" s="20" t="s">
        <v>46</v>
      </c>
      <c r="D34" s="46">
        <v>45000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45000</v>
      </c>
      <c r="O34" s="47">
        <f t="shared" si="1"/>
        <v>6.3237774030354128</v>
      </c>
      <c r="P34" s="9"/>
    </row>
    <row r="35" spans="1:119">
      <c r="A35" s="12"/>
      <c r="B35" s="25">
        <v>369.9</v>
      </c>
      <c r="C35" s="20" t="s">
        <v>47</v>
      </c>
      <c r="D35" s="46">
        <v>398658</v>
      </c>
      <c r="E35" s="46">
        <v>19880</v>
      </c>
      <c r="F35" s="46">
        <v>0</v>
      </c>
      <c r="G35" s="46">
        <v>0</v>
      </c>
      <c r="H35" s="46">
        <v>0</v>
      </c>
      <c r="I35" s="46">
        <v>81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418619</v>
      </c>
      <c r="O35" s="47">
        <f t="shared" si="1"/>
        <v>58.827852726250704</v>
      </c>
      <c r="P35" s="9"/>
    </row>
    <row r="36" spans="1:119" ht="15.75">
      <c r="A36" s="29" t="s">
        <v>35</v>
      </c>
      <c r="B36" s="30"/>
      <c r="C36" s="31"/>
      <c r="D36" s="32">
        <f t="shared" ref="D36:M36" si="9">SUM(D37:D38)</f>
        <v>500000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500000</v>
      </c>
      <c r="O36" s="45">
        <f t="shared" si="1"/>
        <v>70.264193367060145</v>
      </c>
      <c r="P36" s="9"/>
    </row>
    <row r="37" spans="1:119">
      <c r="A37" s="12"/>
      <c r="B37" s="25">
        <v>381</v>
      </c>
      <c r="C37" s="20" t="s">
        <v>48</v>
      </c>
      <c r="D37" s="46">
        <v>260000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260000</v>
      </c>
      <c r="O37" s="47">
        <f t="shared" si="1"/>
        <v>36.537380550871276</v>
      </c>
      <c r="P37" s="9"/>
    </row>
    <row r="38" spans="1:119" ht="15.75" thickBot="1">
      <c r="A38" s="12"/>
      <c r="B38" s="25">
        <v>384</v>
      </c>
      <c r="C38" s="20" t="s">
        <v>85</v>
      </c>
      <c r="D38" s="46">
        <v>240000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240000</v>
      </c>
      <c r="O38" s="47">
        <f t="shared" si="1"/>
        <v>33.726812816188868</v>
      </c>
      <c r="P38" s="9"/>
    </row>
    <row r="39" spans="1:119" ht="16.5" thickBot="1">
      <c r="A39" s="14" t="s">
        <v>41</v>
      </c>
      <c r="B39" s="23"/>
      <c r="C39" s="22"/>
      <c r="D39" s="15">
        <f t="shared" ref="D39:M39" si="10">SUM(D5,D15,D17,D24,D30,D32,D36)</f>
        <v>6173147</v>
      </c>
      <c r="E39" s="15">
        <f t="shared" si="10"/>
        <v>19888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5193280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4"/>
        <v>11386315</v>
      </c>
      <c r="O39" s="38">
        <f t="shared" si="1"/>
        <v>1600.100477796515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20" t="s">
        <v>86</v>
      </c>
      <c r="M41" s="120"/>
      <c r="N41" s="120"/>
      <c r="O41" s="43">
        <v>7116</v>
      </c>
    </row>
    <row r="42" spans="1:119">
      <c r="A42" s="121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  <row r="43" spans="1:119" ht="15.75" customHeight="1" thickBot="1">
      <c r="A43" s="122" t="s">
        <v>66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2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69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49</v>
      </c>
      <c r="B3" s="110"/>
      <c r="C3" s="111"/>
      <c r="D3" s="130" t="s">
        <v>29</v>
      </c>
      <c r="E3" s="131"/>
      <c r="F3" s="131"/>
      <c r="G3" s="131"/>
      <c r="H3" s="132"/>
      <c r="I3" s="130" t="s">
        <v>30</v>
      </c>
      <c r="J3" s="132"/>
      <c r="K3" s="130" t="s">
        <v>32</v>
      </c>
      <c r="L3" s="132"/>
      <c r="M3" s="36"/>
      <c r="N3" s="37"/>
      <c r="O3" s="133" t="s">
        <v>54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31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3346600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3346600</v>
      </c>
      <c r="O5" s="33">
        <f t="shared" ref="O5:O40" si="1">(N5/O$42)</f>
        <v>480.21236906299328</v>
      </c>
      <c r="P5" s="6"/>
    </row>
    <row r="6" spans="1:133">
      <c r="A6" s="12"/>
      <c r="B6" s="25">
        <v>311</v>
      </c>
      <c r="C6" s="20" t="s">
        <v>3</v>
      </c>
      <c r="D6" s="46">
        <v>1428208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1428208</v>
      </c>
      <c r="O6" s="47">
        <f t="shared" si="1"/>
        <v>204.93729372937293</v>
      </c>
      <c r="P6" s="9"/>
    </row>
    <row r="7" spans="1:133">
      <c r="A7" s="12"/>
      <c r="B7" s="25">
        <v>312.10000000000002</v>
      </c>
      <c r="C7" s="20" t="s">
        <v>58</v>
      </c>
      <c r="D7" s="46">
        <v>296371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296371</v>
      </c>
      <c r="O7" s="47">
        <f t="shared" si="1"/>
        <v>42.527048357009612</v>
      </c>
      <c r="P7" s="9"/>
    </row>
    <row r="8" spans="1:133">
      <c r="A8" s="12"/>
      <c r="B8" s="25">
        <v>312.3</v>
      </c>
      <c r="C8" s="20" t="s">
        <v>11</v>
      </c>
      <c r="D8" s="46">
        <v>57644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57644</v>
      </c>
      <c r="O8" s="47">
        <f t="shared" si="1"/>
        <v>8.2714880183670534</v>
      </c>
      <c r="P8" s="9"/>
    </row>
    <row r="9" spans="1:133">
      <c r="A9" s="12"/>
      <c r="B9" s="25">
        <v>312.60000000000002</v>
      </c>
      <c r="C9" s="20" t="s">
        <v>13</v>
      </c>
      <c r="D9" s="46">
        <v>693852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693852</v>
      </c>
      <c r="O9" s="47">
        <f t="shared" si="1"/>
        <v>99.562634524321993</v>
      </c>
      <c r="P9" s="9"/>
    </row>
    <row r="10" spans="1:133">
      <c r="A10" s="12"/>
      <c r="B10" s="25">
        <v>314.10000000000002</v>
      </c>
      <c r="C10" s="20" t="s">
        <v>14</v>
      </c>
      <c r="D10" s="46">
        <v>310577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310577</v>
      </c>
      <c r="O10" s="47">
        <f t="shared" si="1"/>
        <v>44.565504376524608</v>
      </c>
      <c r="P10" s="9"/>
    </row>
    <row r="11" spans="1:133">
      <c r="A11" s="12"/>
      <c r="B11" s="25">
        <v>314.3</v>
      </c>
      <c r="C11" s="20" t="s">
        <v>15</v>
      </c>
      <c r="D11" s="46">
        <v>220737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220737</v>
      </c>
      <c r="O11" s="47">
        <f t="shared" si="1"/>
        <v>31.674128282393458</v>
      </c>
      <c r="P11" s="9"/>
    </row>
    <row r="12" spans="1:133">
      <c r="A12" s="12"/>
      <c r="B12" s="25">
        <v>314.39999999999998</v>
      </c>
      <c r="C12" s="20" t="s">
        <v>16</v>
      </c>
      <c r="D12" s="46">
        <v>22371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22371</v>
      </c>
      <c r="O12" s="47">
        <f t="shared" si="1"/>
        <v>3.2100731812311665</v>
      </c>
      <c r="P12" s="9"/>
    </row>
    <row r="13" spans="1:133">
      <c r="A13" s="12"/>
      <c r="B13" s="25">
        <v>315</v>
      </c>
      <c r="C13" s="20" t="s">
        <v>17</v>
      </c>
      <c r="D13" s="46">
        <v>214199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214199</v>
      </c>
      <c r="O13" s="47">
        <f t="shared" si="1"/>
        <v>30.735973597359735</v>
      </c>
      <c r="P13" s="9"/>
    </row>
    <row r="14" spans="1:133">
      <c r="A14" s="12"/>
      <c r="B14" s="25">
        <v>316</v>
      </c>
      <c r="C14" s="20" t="s">
        <v>59</v>
      </c>
      <c r="D14" s="46">
        <v>649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649</v>
      </c>
      <c r="O14" s="47">
        <f t="shared" si="1"/>
        <v>9.3126703974745303E-2</v>
      </c>
      <c r="P14" s="9"/>
    </row>
    <row r="15" spans="1:133">
      <c r="A15" s="12"/>
      <c r="B15" s="25">
        <v>319</v>
      </c>
      <c r="C15" s="20" t="s">
        <v>18</v>
      </c>
      <c r="D15" s="46">
        <v>101992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101992</v>
      </c>
      <c r="O15" s="47">
        <f t="shared" si="1"/>
        <v>14.63509829243794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SUM(D17:D17)</f>
        <v>573140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573140</v>
      </c>
      <c r="O16" s="45">
        <f t="shared" si="1"/>
        <v>82.241354570239636</v>
      </c>
      <c r="P16" s="10"/>
    </row>
    <row r="17" spans="1:16">
      <c r="A17" s="12"/>
      <c r="B17" s="25">
        <v>323.10000000000002</v>
      </c>
      <c r="C17" s="20" t="s">
        <v>60</v>
      </c>
      <c r="D17" s="46">
        <v>573140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573140</v>
      </c>
      <c r="O17" s="47">
        <f t="shared" si="1"/>
        <v>82.241354570239636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SUM(D19:D24)</f>
        <v>1100110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7500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1107610</v>
      </c>
      <c r="O18" s="45">
        <f t="shared" si="1"/>
        <v>158.93384990672979</v>
      </c>
      <c r="P18" s="10"/>
    </row>
    <row r="19" spans="1:16">
      <c r="A19" s="12"/>
      <c r="B19" s="25">
        <v>334.5</v>
      </c>
      <c r="C19" s="20" t="s">
        <v>70</v>
      </c>
      <c r="D19" s="46">
        <v>527128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527128</v>
      </c>
      <c r="O19" s="47">
        <f t="shared" si="1"/>
        <v>75.638972592911472</v>
      </c>
      <c r="P19" s="9"/>
    </row>
    <row r="20" spans="1:16">
      <c r="A20" s="12"/>
      <c r="B20" s="25">
        <v>335.12</v>
      </c>
      <c r="C20" s="20" t="s">
        <v>24</v>
      </c>
      <c r="D20" s="46">
        <v>175038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175038</v>
      </c>
      <c r="O20" s="47">
        <f t="shared" si="1"/>
        <v>25.11665949203616</v>
      </c>
      <c r="P20" s="9"/>
    </row>
    <row r="21" spans="1:16">
      <c r="A21" s="12"/>
      <c r="B21" s="25">
        <v>335.14</v>
      </c>
      <c r="C21" s="20" t="s">
        <v>25</v>
      </c>
      <c r="D21" s="46">
        <v>15661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15661</v>
      </c>
      <c r="O21" s="47">
        <f t="shared" si="1"/>
        <v>2.2472377672549864</v>
      </c>
      <c r="P21" s="9"/>
    </row>
    <row r="22" spans="1:16">
      <c r="A22" s="12"/>
      <c r="B22" s="25">
        <v>335.15</v>
      </c>
      <c r="C22" s="20" t="s">
        <v>26</v>
      </c>
      <c r="D22" s="46">
        <v>2451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2451</v>
      </c>
      <c r="O22" s="47">
        <f t="shared" si="1"/>
        <v>0.35170038743004733</v>
      </c>
      <c r="P22" s="9"/>
    </row>
    <row r="23" spans="1:16">
      <c r="A23" s="12"/>
      <c r="B23" s="25">
        <v>335.18</v>
      </c>
      <c r="C23" s="20" t="s">
        <v>27</v>
      </c>
      <c r="D23" s="46">
        <v>379832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379832</v>
      </c>
      <c r="O23" s="47">
        <f t="shared" si="1"/>
        <v>54.503085091117811</v>
      </c>
      <c r="P23" s="9"/>
    </row>
    <row r="24" spans="1:16">
      <c r="A24" s="12"/>
      <c r="B24" s="25">
        <v>337.9</v>
      </c>
      <c r="C24" s="20" t="s">
        <v>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7500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7500</v>
      </c>
      <c r="O24" s="47">
        <f t="shared" si="1"/>
        <v>1.076194575979337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SUM(D26:D31)</f>
        <v>131482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5085770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5217252</v>
      </c>
      <c r="O25" s="45">
        <f t="shared" si="1"/>
        <v>748.63710718897971</v>
      </c>
      <c r="P25" s="10"/>
    </row>
    <row r="26" spans="1:16">
      <c r="A26" s="12"/>
      <c r="B26" s="25">
        <v>341.9</v>
      </c>
      <c r="C26" s="20" t="s">
        <v>36</v>
      </c>
      <c r="D26" s="46">
        <v>85081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85081</v>
      </c>
      <c r="O26" s="47">
        <f t="shared" si="1"/>
        <v>12.208494762519731</v>
      </c>
      <c r="P26" s="9"/>
    </row>
    <row r="27" spans="1:16">
      <c r="A27" s="12"/>
      <c r="B27" s="25">
        <v>342.1</v>
      </c>
      <c r="C27" s="20" t="s">
        <v>64</v>
      </c>
      <c r="D27" s="46">
        <v>14900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14900</v>
      </c>
      <c r="O27" s="47">
        <f t="shared" si="1"/>
        <v>2.1380398909456164</v>
      </c>
      <c r="P27" s="9"/>
    </row>
    <row r="28" spans="1:16">
      <c r="A28" s="12"/>
      <c r="B28" s="25">
        <v>343.3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1730372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1730372</v>
      </c>
      <c r="O28" s="47">
        <f t="shared" si="1"/>
        <v>248.295594776869</v>
      </c>
      <c r="P28" s="9"/>
    </row>
    <row r="29" spans="1:16">
      <c r="A29" s="12"/>
      <c r="B29" s="25">
        <v>343.4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</v>
      </c>
      <c r="O29" s="47">
        <f t="shared" si="1"/>
        <v>1.4349261013057828E-4</v>
      </c>
      <c r="P29" s="9"/>
    </row>
    <row r="30" spans="1:16">
      <c r="A30" s="12"/>
      <c r="B30" s="25">
        <v>343.5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3355397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3355397</v>
      </c>
      <c r="O30" s="47">
        <f t="shared" si="1"/>
        <v>481.47467355431195</v>
      </c>
      <c r="P30" s="9"/>
    </row>
    <row r="31" spans="1:16">
      <c r="A31" s="12"/>
      <c r="B31" s="25">
        <v>347.5</v>
      </c>
      <c r="C31" s="20" t="s">
        <v>40</v>
      </c>
      <c r="D31" s="46">
        <v>31501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31501</v>
      </c>
      <c r="O31" s="47">
        <f t="shared" si="1"/>
        <v>4.5201607117233467</v>
      </c>
      <c r="P31" s="9"/>
    </row>
    <row r="32" spans="1:16" ht="15.75">
      <c r="A32" s="29" t="s">
        <v>34</v>
      </c>
      <c r="B32" s="30"/>
      <c r="C32" s="31"/>
      <c r="D32" s="32">
        <f t="shared" ref="D32:M32" si="8">SUM(D33:D33)</f>
        <v>83522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0" si="9">SUM(D32:M32)</f>
        <v>83522</v>
      </c>
      <c r="O32" s="45">
        <f t="shared" si="1"/>
        <v>11.984789783326159</v>
      </c>
      <c r="P32" s="10"/>
    </row>
    <row r="33" spans="1:119">
      <c r="A33" s="13"/>
      <c r="B33" s="39">
        <v>359</v>
      </c>
      <c r="C33" s="21" t="s">
        <v>43</v>
      </c>
      <c r="D33" s="46">
        <v>83522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83522</v>
      </c>
      <c r="O33" s="47">
        <f t="shared" si="1"/>
        <v>11.984789783326159</v>
      </c>
      <c r="P33" s="9"/>
    </row>
    <row r="34" spans="1:119" ht="15.75">
      <c r="A34" s="29" t="s">
        <v>4</v>
      </c>
      <c r="B34" s="30"/>
      <c r="C34" s="31"/>
      <c r="D34" s="32">
        <f t="shared" ref="D34:M34" si="10">SUM(D35:D37)</f>
        <v>427025</v>
      </c>
      <c r="E34" s="32">
        <f t="shared" si="10"/>
        <v>7906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3916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9"/>
        <v>438847</v>
      </c>
      <c r="O34" s="45">
        <f t="shared" si="1"/>
        <v>62.971301477973881</v>
      </c>
      <c r="P34" s="10"/>
    </row>
    <row r="35" spans="1:119">
      <c r="A35" s="12"/>
      <c r="B35" s="25">
        <v>361.1</v>
      </c>
      <c r="C35" s="20" t="s">
        <v>44</v>
      </c>
      <c r="D35" s="46">
        <v>2519</v>
      </c>
      <c r="E35" s="46">
        <v>409</v>
      </c>
      <c r="F35" s="46">
        <v>0</v>
      </c>
      <c r="G35" s="46">
        <v>0</v>
      </c>
      <c r="H35" s="46">
        <v>0</v>
      </c>
      <c r="I35" s="46">
        <v>2269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5197</v>
      </c>
      <c r="O35" s="47">
        <f t="shared" si="1"/>
        <v>0.74573109484861533</v>
      </c>
      <c r="P35" s="9"/>
    </row>
    <row r="36" spans="1:119">
      <c r="A36" s="12"/>
      <c r="B36" s="25">
        <v>366</v>
      </c>
      <c r="C36" s="20" t="s">
        <v>46</v>
      </c>
      <c r="D36" s="46">
        <v>45000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45000</v>
      </c>
      <c r="O36" s="47">
        <f t="shared" si="1"/>
        <v>6.4571674558760224</v>
      </c>
      <c r="P36" s="9"/>
    </row>
    <row r="37" spans="1:119">
      <c r="A37" s="12"/>
      <c r="B37" s="25">
        <v>369.9</v>
      </c>
      <c r="C37" s="20" t="s">
        <v>47</v>
      </c>
      <c r="D37" s="46">
        <v>379506</v>
      </c>
      <c r="E37" s="46">
        <v>7497</v>
      </c>
      <c r="F37" s="46">
        <v>0</v>
      </c>
      <c r="G37" s="46">
        <v>0</v>
      </c>
      <c r="H37" s="46">
        <v>0</v>
      </c>
      <c r="I37" s="46">
        <v>1647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388650</v>
      </c>
      <c r="O37" s="47">
        <f t="shared" si="1"/>
        <v>55.768402927249248</v>
      </c>
      <c r="P37" s="9"/>
    </row>
    <row r="38" spans="1:119" ht="15.75">
      <c r="A38" s="29" t="s">
        <v>35</v>
      </c>
      <c r="B38" s="30"/>
      <c r="C38" s="31"/>
      <c r="D38" s="32">
        <f t="shared" ref="D38:M38" si="11">SUM(D39:D39)</f>
        <v>197500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0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9"/>
        <v>197500</v>
      </c>
      <c r="O38" s="45">
        <f t="shared" si="1"/>
        <v>28.33979050078921</v>
      </c>
      <c r="P38" s="9"/>
    </row>
    <row r="39" spans="1:119" ht="15.75" thickBot="1">
      <c r="A39" s="12"/>
      <c r="B39" s="25">
        <v>381</v>
      </c>
      <c r="C39" s="20" t="s">
        <v>48</v>
      </c>
      <c r="D39" s="46">
        <v>197500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197500</v>
      </c>
      <c r="O39" s="47">
        <f t="shared" si="1"/>
        <v>28.33979050078921</v>
      </c>
      <c r="P39" s="9"/>
    </row>
    <row r="40" spans="1:119" ht="16.5" thickBot="1">
      <c r="A40" s="14" t="s">
        <v>41</v>
      </c>
      <c r="B40" s="23"/>
      <c r="C40" s="22"/>
      <c r="D40" s="15">
        <f t="shared" ref="D40:M40" si="12">SUM(D5,D16,D18,D25,D32,D34,D38)</f>
        <v>5859379</v>
      </c>
      <c r="E40" s="15">
        <f t="shared" si="12"/>
        <v>7906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5097186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9"/>
        <v>10964471</v>
      </c>
      <c r="O40" s="38">
        <f t="shared" si="1"/>
        <v>1573.3205624910318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20" t="s">
        <v>71</v>
      </c>
      <c r="M42" s="120"/>
      <c r="N42" s="120"/>
      <c r="O42" s="43">
        <v>6969</v>
      </c>
    </row>
    <row r="43" spans="1:119">
      <c r="A43" s="121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  <row r="44" spans="1:119" ht="15.75" customHeight="1" thickBot="1">
      <c r="A44" s="122" t="s">
        <v>66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67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49</v>
      </c>
      <c r="B3" s="110"/>
      <c r="C3" s="111"/>
      <c r="D3" s="130" t="s">
        <v>29</v>
      </c>
      <c r="E3" s="131"/>
      <c r="F3" s="131"/>
      <c r="G3" s="131"/>
      <c r="H3" s="132"/>
      <c r="I3" s="130" t="s">
        <v>30</v>
      </c>
      <c r="J3" s="132"/>
      <c r="K3" s="130" t="s">
        <v>32</v>
      </c>
      <c r="L3" s="132"/>
      <c r="M3" s="36"/>
      <c r="N3" s="37"/>
      <c r="O3" s="133" t="s">
        <v>54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31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2644190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2644190</v>
      </c>
      <c r="O5" s="33">
        <f t="shared" ref="O5:O41" si="1">(N5/O$43)</f>
        <v>381.77736066993936</v>
      </c>
      <c r="P5" s="6"/>
    </row>
    <row r="6" spans="1:133">
      <c r="A6" s="12"/>
      <c r="B6" s="25">
        <v>311</v>
      </c>
      <c r="C6" s="20" t="s">
        <v>3</v>
      </c>
      <c r="D6" s="46">
        <v>1108659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1108659</v>
      </c>
      <c r="O6" s="47">
        <f t="shared" si="1"/>
        <v>160.07204735778228</v>
      </c>
      <c r="P6" s="9"/>
    </row>
    <row r="7" spans="1:133">
      <c r="A7" s="12"/>
      <c r="B7" s="25">
        <v>312.10000000000002</v>
      </c>
      <c r="C7" s="20" t="s">
        <v>58</v>
      </c>
      <c r="D7" s="46">
        <v>221733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221733</v>
      </c>
      <c r="O7" s="47">
        <f t="shared" si="1"/>
        <v>32.014582731735487</v>
      </c>
      <c r="P7" s="9"/>
    </row>
    <row r="8" spans="1:133">
      <c r="A8" s="12"/>
      <c r="B8" s="25">
        <v>312.3</v>
      </c>
      <c r="C8" s="20" t="s">
        <v>11</v>
      </c>
      <c r="D8" s="46">
        <v>40080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40080</v>
      </c>
      <c r="O8" s="47">
        <f t="shared" si="1"/>
        <v>5.786889979786312</v>
      </c>
      <c r="P8" s="9"/>
    </row>
    <row r="9" spans="1:133">
      <c r="A9" s="12"/>
      <c r="B9" s="25">
        <v>312.60000000000002</v>
      </c>
      <c r="C9" s="20" t="s">
        <v>13</v>
      </c>
      <c r="D9" s="46">
        <v>467108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467108</v>
      </c>
      <c r="O9" s="47">
        <f t="shared" si="1"/>
        <v>67.442679757435755</v>
      </c>
      <c r="P9" s="9"/>
    </row>
    <row r="10" spans="1:133">
      <c r="A10" s="12"/>
      <c r="B10" s="25">
        <v>314.10000000000002</v>
      </c>
      <c r="C10" s="20" t="s">
        <v>14</v>
      </c>
      <c r="D10" s="46">
        <v>244366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244366</v>
      </c>
      <c r="O10" s="47">
        <f t="shared" si="1"/>
        <v>35.282414091827896</v>
      </c>
      <c r="P10" s="9"/>
    </row>
    <row r="11" spans="1:133">
      <c r="A11" s="12"/>
      <c r="B11" s="25">
        <v>314.3</v>
      </c>
      <c r="C11" s="20" t="s">
        <v>15</v>
      </c>
      <c r="D11" s="46">
        <v>194937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194937</v>
      </c>
      <c r="O11" s="47">
        <f t="shared" si="1"/>
        <v>28.145682933872365</v>
      </c>
      <c r="P11" s="9"/>
    </row>
    <row r="12" spans="1:133">
      <c r="A12" s="12"/>
      <c r="B12" s="25">
        <v>314.39999999999998</v>
      </c>
      <c r="C12" s="20" t="s">
        <v>16</v>
      </c>
      <c r="D12" s="46">
        <v>22098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22098</v>
      </c>
      <c r="O12" s="47">
        <f t="shared" si="1"/>
        <v>3.1905861969390701</v>
      </c>
      <c r="P12" s="9"/>
    </row>
    <row r="13" spans="1:133">
      <c r="A13" s="12"/>
      <c r="B13" s="25">
        <v>315</v>
      </c>
      <c r="C13" s="20" t="s">
        <v>17</v>
      </c>
      <c r="D13" s="46">
        <v>215235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215235</v>
      </c>
      <c r="O13" s="47">
        <f t="shared" si="1"/>
        <v>31.076378862258156</v>
      </c>
      <c r="P13" s="9"/>
    </row>
    <row r="14" spans="1:133">
      <c r="A14" s="12"/>
      <c r="B14" s="25">
        <v>316</v>
      </c>
      <c r="C14" s="20" t="s">
        <v>59</v>
      </c>
      <c r="D14" s="46">
        <v>10017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10017</v>
      </c>
      <c r="O14" s="47">
        <f t="shared" si="1"/>
        <v>1.4462893444989893</v>
      </c>
      <c r="P14" s="9"/>
    </row>
    <row r="15" spans="1:133">
      <c r="A15" s="12"/>
      <c r="B15" s="25">
        <v>319</v>
      </c>
      <c r="C15" s="20" t="s">
        <v>18</v>
      </c>
      <c r="D15" s="46">
        <v>119957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119957</v>
      </c>
      <c r="O15" s="47">
        <f t="shared" si="1"/>
        <v>17.31980941380306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SUM(D17:D17)</f>
        <v>597810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597810</v>
      </c>
      <c r="O16" s="45">
        <f t="shared" si="1"/>
        <v>86.313889691019341</v>
      </c>
      <c r="P16" s="10"/>
    </row>
    <row r="17" spans="1:16">
      <c r="A17" s="12"/>
      <c r="B17" s="25">
        <v>323.10000000000002</v>
      </c>
      <c r="C17" s="20" t="s">
        <v>60</v>
      </c>
      <c r="D17" s="46">
        <v>597810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597810</v>
      </c>
      <c r="O17" s="47">
        <f t="shared" si="1"/>
        <v>86.313889691019341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SUM(D19:D25)</f>
        <v>492959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126612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619571</v>
      </c>
      <c r="O18" s="45">
        <f t="shared" si="1"/>
        <v>89.455818654345947</v>
      </c>
      <c r="P18" s="10"/>
    </row>
    <row r="19" spans="1:16">
      <c r="A19" s="12"/>
      <c r="B19" s="25">
        <v>331.2</v>
      </c>
      <c r="C19" s="20" t="s">
        <v>63</v>
      </c>
      <c r="D19" s="46">
        <v>60000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60000</v>
      </c>
      <c r="O19" s="47">
        <f t="shared" si="1"/>
        <v>8.6630089517759163</v>
      </c>
      <c r="P19" s="9"/>
    </row>
    <row r="20" spans="1:16">
      <c r="A20" s="12"/>
      <c r="B20" s="25">
        <v>334.2</v>
      </c>
      <c r="C20" s="20" t="s">
        <v>21</v>
      </c>
      <c r="D20" s="46">
        <v>1136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1136</v>
      </c>
      <c r="O20" s="47">
        <f t="shared" si="1"/>
        <v>0.16401963615362403</v>
      </c>
      <c r="P20" s="9"/>
    </row>
    <row r="21" spans="1:16">
      <c r="A21" s="12"/>
      <c r="B21" s="25">
        <v>334.9</v>
      </c>
      <c r="C21" s="20" t="s">
        <v>23</v>
      </c>
      <c r="D21" s="46">
        <v>3711</v>
      </c>
      <c r="E21" s="46">
        <v>0</v>
      </c>
      <c r="F21" s="46">
        <v>0</v>
      </c>
      <c r="G21" s="46">
        <v>0</v>
      </c>
      <c r="H21" s="46">
        <v>0</v>
      </c>
      <c r="I21" s="46">
        <v>126612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130323</v>
      </c>
      <c r="O21" s="47">
        <f t="shared" si="1"/>
        <v>18.816488593704879</v>
      </c>
      <c r="P21" s="9"/>
    </row>
    <row r="22" spans="1:16">
      <c r="A22" s="12"/>
      <c r="B22" s="25">
        <v>335.12</v>
      </c>
      <c r="C22" s="20" t="s">
        <v>24</v>
      </c>
      <c r="D22" s="46">
        <v>157735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157735</v>
      </c>
      <c r="O22" s="47">
        <f t="shared" si="1"/>
        <v>22.774328616806237</v>
      </c>
      <c r="P22" s="9"/>
    </row>
    <row r="23" spans="1:16">
      <c r="A23" s="12"/>
      <c r="B23" s="25">
        <v>335.14</v>
      </c>
      <c r="C23" s="20" t="s">
        <v>25</v>
      </c>
      <c r="D23" s="46">
        <v>14769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14769</v>
      </c>
      <c r="O23" s="47">
        <f t="shared" si="1"/>
        <v>2.1323996534796419</v>
      </c>
      <c r="P23" s="9"/>
    </row>
    <row r="24" spans="1:16">
      <c r="A24" s="12"/>
      <c r="B24" s="25">
        <v>335.15</v>
      </c>
      <c r="C24" s="20" t="s">
        <v>26</v>
      </c>
      <c r="D24" s="46">
        <v>2716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2716</v>
      </c>
      <c r="O24" s="47">
        <f t="shared" si="1"/>
        <v>0.39214553855038986</v>
      </c>
      <c r="P24" s="9"/>
    </row>
    <row r="25" spans="1:16">
      <c r="A25" s="12"/>
      <c r="B25" s="25">
        <v>335.18</v>
      </c>
      <c r="C25" s="20" t="s">
        <v>27</v>
      </c>
      <c r="D25" s="46">
        <v>252892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252892</v>
      </c>
      <c r="O25" s="47">
        <f t="shared" si="1"/>
        <v>36.513427663875255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SUM(D27:D32)</f>
        <v>278499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4774831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5053330</v>
      </c>
      <c r="O26" s="45">
        <f t="shared" si="1"/>
        <v>729.61738377129655</v>
      </c>
      <c r="P26" s="10"/>
    </row>
    <row r="27" spans="1:16">
      <c r="A27" s="12"/>
      <c r="B27" s="25">
        <v>341.9</v>
      </c>
      <c r="C27" s="20" t="s">
        <v>36</v>
      </c>
      <c r="D27" s="46">
        <v>77234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77234</v>
      </c>
      <c r="O27" s="47">
        <f t="shared" si="1"/>
        <v>11.15131388969102</v>
      </c>
      <c r="P27" s="9"/>
    </row>
    <row r="28" spans="1:16">
      <c r="A28" s="12"/>
      <c r="B28" s="25">
        <v>342.1</v>
      </c>
      <c r="C28" s="20" t="s">
        <v>64</v>
      </c>
      <c r="D28" s="46">
        <v>173632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173632</v>
      </c>
      <c r="O28" s="47">
        <f t="shared" si="1"/>
        <v>25.069592838579265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1620001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1620001</v>
      </c>
      <c r="O29" s="47">
        <f t="shared" si="1"/>
        <v>233.90138608143229</v>
      </c>
      <c r="P29" s="9"/>
    </row>
    <row r="30" spans="1:16">
      <c r="A30" s="12"/>
      <c r="B30" s="25">
        <v>343.4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1675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1675</v>
      </c>
      <c r="O30" s="47">
        <f t="shared" si="1"/>
        <v>0.24184233323707768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3153155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3153155</v>
      </c>
      <c r="O31" s="47">
        <f t="shared" si="1"/>
        <v>455.26349985561654</v>
      </c>
      <c r="P31" s="9"/>
    </row>
    <row r="32" spans="1:16">
      <c r="A32" s="12"/>
      <c r="B32" s="25">
        <v>347.5</v>
      </c>
      <c r="C32" s="20" t="s">
        <v>40</v>
      </c>
      <c r="D32" s="46">
        <v>27633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27633</v>
      </c>
      <c r="O32" s="47">
        <f t="shared" si="1"/>
        <v>3.9897487727403984</v>
      </c>
      <c r="P32" s="9"/>
    </row>
    <row r="33" spans="1:119" ht="15.75">
      <c r="A33" s="29" t="s">
        <v>34</v>
      </c>
      <c r="B33" s="30"/>
      <c r="C33" s="31"/>
      <c r="D33" s="32">
        <f t="shared" ref="D33:M33" si="8">SUM(D34:D34)</f>
        <v>73798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1" si="9">SUM(D33:M33)</f>
        <v>73798</v>
      </c>
      <c r="O33" s="45">
        <f t="shared" si="1"/>
        <v>10.655212243719319</v>
      </c>
      <c r="P33" s="10"/>
    </row>
    <row r="34" spans="1:119">
      <c r="A34" s="13"/>
      <c r="B34" s="39">
        <v>359</v>
      </c>
      <c r="C34" s="21" t="s">
        <v>43</v>
      </c>
      <c r="D34" s="46">
        <v>73798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73798</v>
      </c>
      <c r="O34" s="47">
        <f t="shared" si="1"/>
        <v>10.655212243719319</v>
      </c>
      <c r="P34" s="9"/>
    </row>
    <row r="35" spans="1:119" ht="15.75">
      <c r="A35" s="29" t="s">
        <v>4</v>
      </c>
      <c r="B35" s="30"/>
      <c r="C35" s="31"/>
      <c r="D35" s="32">
        <f t="shared" ref="D35:M35" si="10">SUM(D36:D38)</f>
        <v>445483</v>
      </c>
      <c r="E35" s="32">
        <f t="shared" si="10"/>
        <v>21581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108840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575904</v>
      </c>
      <c r="O35" s="45">
        <f t="shared" si="1"/>
        <v>83.151025122725954</v>
      </c>
      <c r="P35" s="10"/>
    </row>
    <row r="36" spans="1:119">
      <c r="A36" s="12"/>
      <c r="B36" s="25">
        <v>361.1</v>
      </c>
      <c r="C36" s="20" t="s">
        <v>44</v>
      </c>
      <c r="D36" s="46">
        <v>2500</v>
      </c>
      <c r="E36" s="46">
        <v>12</v>
      </c>
      <c r="F36" s="46">
        <v>0</v>
      </c>
      <c r="G36" s="46">
        <v>0</v>
      </c>
      <c r="H36" s="46">
        <v>0</v>
      </c>
      <c r="I36" s="46">
        <v>4522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7034</v>
      </c>
      <c r="O36" s="47">
        <f t="shared" si="1"/>
        <v>1.0155934161131968</v>
      </c>
      <c r="P36" s="9"/>
    </row>
    <row r="37" spans="1:119">
      <c r="A37" s="12"/>
      <c r="B37" s="25">
        <v>366</v>
      </c>
      <c r="C37" s="20" t="s">
        <v>46</v>
      </c>
      <c r="D37" s="46">
        <v>180900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180900</v>
      </c>
      <c r="O37" s="47">
        <f t="shared" si="1"/>
        <v>26.11897198960439</v>
      </c>
      <c r="P37" s="9"/>
    </row>
    <row r="38" spans="1:119">
      <c r="A38" s="12"/>
      <c r="B38" s="25">
        <v>369.9</v>
      </c>
      <c r="C38" s="20" t="s">
        <v>47</v>
      </c>
      <c r="D38" s="46">
        <v>262083</v>
      </c>
      <c r="E38" s="46">
        <v>21569</v>
      </c>
      <c r="F38" s="46">
        <v>0</v>
      </c>
      <c r="G38" s="46">
        <v>0</v>
      </c>
      <c r="H38" s="46">
        <v>0</v>
      </c>
      <c r="I38" s="46">
        <v>104318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387970</v>
      </c>
      <c r="O38" s="47">
        <f t="shared" si="1"/>
        <v>56.016459717008374</v>
      </c>
      <c r="P38" s="9"/>
    </row>
    <row r="39" spans="1:119" ht="15.75">
      <c r="A39" s="29" t="s">
        <v>35</v>
      </c>
      <c r="B39" s="30"/>
      <c r="C39" s="31"/>
      <c r="D39" s="32">
        <f t="shared" ref="D39:M39" si="11">SUM(D40:D40)</f>
        <v>505710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0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9"/>
        <v>505710</v>
      </c>
      <c r="O39" s="45">
        <f t="shared" si="1"/>
        <v>73.016170950043318</v>
      </c>
      <c r="P39" s="9"/>
    </row>
    <row r="40" spans="1:119" ht="15.75" thickBot="1">
      <c r="A40" s="12"/>
      <c r="B40" s="25">
        <v>381</v>
      </c>
      <c r="C40" s="20" t="s">
        <v>48</v>
      </c>
      <c r="D40" s="46">
        <v>505710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505710</v>
      </c>
      <c r="O40" s="47">
        <f t="shared" si="1"/>
        <v>73.016170950043318</v>
      </c>
      <c r="P40" s="9"/>
    </row>
    <row r="41" spans="1:119" ht="16.5" thickBot="1">
      <c r="A41" s="14" t="s">
        <v>41</v>
      </c>
      <c r="B41" s="23"/>
      <c r="C41" s="22"/>
      <c r="D41" s="15">
        <f t="shared" ref="D41:M41" si="12">SUM(D5,D16,D18,D26,D33,D35,D39)</f>
        <v>5038449</v>
      </c>
      <c r="E41" s="15">
        <f t="shared" si="12"/>
        <v>21581</v>
      </c>
      <c r="F41" s="15">
        <f t="shared" si="12"/>
        <v>0</v>
      </c>
      <c r="G41" s="15">
        <f t="shared" si="12"/>
        <v>0</v>
      </c>
      <c r="H41" s="15">
        <f t="shared" si="12"/>
        <v>0</v>
      </c>
      <c r="I41" s="15">
        <f t="shared" si="12"/>
        <v>5010283</v>
      </c>
      <c r="J41" s="15">
        <f t="shared" si="12"/>
        <v>0</v>
      </c>
      <c r="K41" s="15">
        <f t="shared" si="12"/>
        <v>0</v>
      </c>
      <c r="L41" s="15">
        <f t="shared" si="12"/>
        <v>0</v>
      </c>
      <c r="M41" s="15">
        <f t="shared" si="12"/>
        <v>0</v>
      </c>
      <c r="N41" s="15">
        <f t="shared" si="9"/>
        <v>10070313</v>
      </c>
      <c r="O41" s="38">
        <f t="shared" si="1"/>
        <v>1453.9868611030897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20" t="s">
        <v>68</v>
      </c>
      <c r="M43" s="120"/>
      <c r="N43" s="120"/>
      <c r="O43" s="43">
        <v>6926</v>
      </c>
    </row>
    <row r="44" spans="1:119">
      <c r="A44" s="121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1:119" ht="15.75" customHeight="1" thickBot="1">
      <c r="A45" s="122" t="s">
        <v>66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2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57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49</v>
      </c>
      <c r="B3" s="110"/>
      <c r="C3" s="111"/>
      <c r="D3" s="130" t="s">
        <v>29</v>
      </c>
      <c r="E3" s="131"/>
      <c r="F3" s="131"/>
      <c r="G3" s="131"/>
      <c r="H3" s="132"/>
      <c r="I3" s="130" t="s">
        <v>30</v>
      </c>
      <c r="J3" s="132"/>
      <c r="K3" s="130" t="s">
        <v>32</v>
      </c>
      <c r="L3" s="132"/>
      <c r="M3" s="36"/>
      <c r="N3" s="37"/>
      <c r="O3" s="133" t="s">
        <v>54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31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SUM(D6:D15)</f>
        <v>2603054</v>
      </c>
      <c r="E5" s="27">
        <f t="shared" ref="E5:M5" si="0">SUM(E6:E15)</f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2603054</v>
      </c>
      <c r="O5" s="33">
        <f t="shared" ref="O5:O46" si="1">(N5/O$48)</f>
        <v>387.99433596661203</v>
      </c>
      <c r="P5" s="6"/>
    </row>
    <row r="6" spans="1:133">
      <c r="A6" s="12"/>
      <c r="B6" s="25">
        <v>311</v>
      </c>
      <c r="C6" s="20" t="s">
        <v>3</v>
      </c>
      <c r="D6" s="46">
        <v>1147064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1147064</v>
      </c>
      <c r="O6" s="47">
        <f t="shared" si="1"/>
        <v>170.97391563571321</v>
      </c>
      <c r="P6" s="9"/>
    </row>
    <row r="7" spans="1:133">
      <c r="A7" s="12"/>
      <c r="B7" s="25">
        <v>312.10000000000002</v>
      </c>
      <c r="C7" s="20" t="s">
        <v>58</v>
      </c>
      <c r="D7" s="46">
        <v>218500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218500</v>
      </c>
      <c r="O7" s="47">
        <f t="shared" si="1"/>
        <v>32.568191980921149</v>
      </c>
      <c r="P7" s="9"/>
    </row>
    <row r="8" spans="1:133">
      <c r="A8" s="12"/>
      <c r="B8" s="25">
        <v>312.3</v>
      </c>
      <c r="C8" s="20" t="s">
        <v>11</v>
      </c>
      <c r="D8" s="46">
        <v>38122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38122</v>
      </c>
      <c r="O8" s="47">
        <f t="shared" si="1"/>
        <v>5.6822179162319273</v>
      </c>
      <c r="P8" s="9"/>
    </row>
    <row r="9" spans="1:133">
      <c r="A9" s="12"/>
      <c r="B9" s="25">
        <v>312.60000000000002</v>
      </c>
      <c r="C9" s="20" t="s">
        <v>13</v>
      </c>
      <c r="D9" s="46">
        <v>446397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446397</v>
      </c>
      <c r="O9" s="47">
        <f t="shared" si="1"/>
        <v>66.537039797287221</v>
      </c>
      <c r="P9" s="9"/>
    </row>
    <row r="10" spans="1:133">
      <c r="A10" s="12"/>
      <c r="B10" s="25">
        <v>314.10000000000002</v>
      </c>
      <c r="C10" s="20" t="s">
        <v>14</v>
      </c>
      <c r="D10" s="46">
        <v>182460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182460</v>
      </c>
      <c r="O10" s="47">
        <f t="shared" si="1"/>
        <v>27.196303472946788</v>
      </c>
      <c r="P10" s="9"/>
    </row>
    <row r="11" spans="1:133">
      <c r="A11" s="12"/>
      <c r="B11" s="25">
        <v>314.3</v>
      </c>
      <c r="C11" s="20" t="s">
        <v>15</v>
      </c>
      <c r="D11" s="46">
        <v>173727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173727</v>
      </c>
      <c r="O11" s="47">
        <f t="shared" si="1"/>
        <v>25.894619168281412</v>
      </c>
      <c r="P11" s="9"/>
    </row>
    <row r="12" spans="1:133">
      <c r="A12" s="12"/>
      <c r="B12" s="25">
        <v>314.39999999999998</v>
      </c>
      <c r="C12" s="20" t="s">
        <v>16</v>
      </c>
      <c r="D12" s="46">
        <v>20611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20611</v>
      </c>
      <c r="O12" s="47">
        <f t="shared" si="1"/>
        <v>3.07214189894172</v>
      </c>
      <c r="P12" s="9"/>
    </row>
    <row r="13" spans="1:133">
      <c r="A13" s="12"/>
      <c r="B13" s="25">
        <v>315</v>
      </c>
      <c r="C13" s="20" t="s">
        <v>17</v>
      </c>
      <c r="D13" s="46">
        <v>189533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189533</v>
      </c>
      <c r="O13" s="47">
        <f t="shared" si="1"/>
        <v>28.250558950663287</v>
      </c>
      <c r="P13" s="9"/>
    </row>
    <row r="14" spans="1:133">
      <c r="A14" s="12"/>
      <c r="B14" s="25">
        <v>316</v>
      </c>
      <c r="C14" s="20" t="s">
        <v>59</v>
      </c>
      <c r="D14" s="46">
        <v>10226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10226</v>
      </c>
      <c r="O14" s="47">
        <f t="shared" si="1"/>
        <v>1.5242211954091518</v>
      </c>
      <c r="P14" s="9"/>
    </row>
    <row r="15" spans="1:133">
      <c r="A15" s="12"/>
      <c r="B15" s="25">
        <v>319</v>
      </c>
      <c r="C15" s="20" t="s">
        <v>18</v>
      </c>
      <c r="D15" s="46">
        <v>176414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176414</v>
      </c>
      <c r="O15" s="47">
        <f t="shared" si="1"/>
        <v>26.295125950216129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SUM(D17:D19)</f>
        <v>795829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795829</v>
      </c>
      <c r="O16" s="45">
        <f t="shared" si="1"/>
        <v>118.62110597704576</v>
      </c>
      <c r="P16" s="10"/>
    </row>
    <row r="17" spans="1:16">
      <c r="A17" s="12"/>
      <c r="B17" s="25">
        <v>323.10000000000002</v>
      </c>
      <c r="C17" s="20" t="s">
        <v>60</v>
      </c>
      <c r="D17" s="46">
        <v>530313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530313</v>
      </c>
      <c r="O17" s="47">
        <f t="shared" si="1"/>
        <v>79.045014160083468</v>
      </c>
      <c r="P17" s="9"/>
    </row>
    <row r="18" spans="1:16">
      <c r="A18" s="12"/>
      <c r="B18" s="25">
        <v>324.12</v>
      </c>
      <c r="C18" s="20" t="s">
        <v>61</v>
      </c>
      <c r="D18" s="46">
        <v>198910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198910</v>
      </c>
      <c r="O18" s="47">
        <f t="shared" si="1"/>
        <v>29.648233715904009</v>
      </c>
      <c r="P18" s="9"/>
    </row>
    <row r="19" spans="1:16">
      <c r="A19" s="12"/>
      <c r="B19" s="25">
        <v>324.61</v>
      </c>
      <c r="C19" s="20" t="s">
        <v>62</v>
      </c>
      <c r="D19" s="46">
        <v>66606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66606</v>
      </c>
      <c r="O19" s="47">
        <f t="shared" si="1"/>
        <v>9.9278581010582805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SUM(D21:D29)</f>
        <v>531132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531132</v>
      </c>
      <c r="O20" s="45">
        <f t="shared" si="1"/>
        <v>79.167088984945593</v>
      </c>
      <c r="P20" s="10"/>
    </row>
    <row r="21" spans="1:16">
      <c r="A21" s="12"/>
      <c r="B21" s="25">
        <v>331.2</v>
      </c>
      <c r="C21" s="20" t="s">
        <v>63</v>
      </c>
      <c r="D21" s="46">
        <v>60000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60000</v>
      </c>
      <c r="O21" s="47">
        <f t="shared" si="1"/>
        <v>8.9432106126099278</v>
      </c>
      <c r="P21" s="9"/>
    </row>
    <row r="22" spans="1:16">
      <c r="A22" s="12"/>
      <c r="B22" s="25">
        <v>334.2</v>
      </c>
      <c r="C22" s="20" t="s">
        <v>21</v>
      </c>
      <c r="D22" s="46">
        <v>20043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20043</v>
      </c>
      <c r="O22" s="47">
        <f t="shared" si="1"/>
        <v>2.9874795051423462</v>
      </c>
      <c r="P22" s="9"/>
    </row>
    <row r="23" spans="1:16">
      <c r="A23" s="12"/>
      <c r="B23" s="25">
        <v>334.7</v>
      </c>
      <c r="C23" s="20" t="s">
        <v>22</v>
      </c>
      <c r="D23" s="46">
        <v>34859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34859</v>
      </c>
      <c r="O23" s="47">
        <f t="shared" si="1"/>
        <v>5.195856312416157</v>
      </c>
      <c r="P23" s="9"/>
    </row>
    <row r="24" spans="1:16">
      <c r="A24" s="12"/>
      <c r="B24" s="25">
        <v>334.9</v>
      </c>
      <c r="C24" s="20" t="s">
        <v>23</v>
      </c>
      <c r="D24" s="46">
        <v>4110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4110</v>
      </c>
      <c r="O24" s="47">
        <f t="shared" si="1"/>
        <v>0.61260992696378003</v>
      </c>
      <c r="P24" s="9"/>
    </row>
    <row r="25" spans="1:16">
      <c r="A25" s="12"/>
      <c r="B25" s="25">
        <v>335.12</v>
      </c>
      <c r="C25" s="20" t="s">
        <v>24</v>
      </c>
      <c r="D25" s="46">
        <v>153267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153267</v>
      </c>
      <c r="O25" s="47">
        <f t="shared" si="1"/>
        <v>22.844984349381427</v>
      </c>
      <c r="P25" s="9"/>
    </row>
    <row r="26" spans="1:16">
      <c r="A26" s="12"/>
      <c r="B26" s="25">
        <v>335.14</v>
      </c>
      <c r="C26" s="20" t="s">
        <v>25</v>
      </c>
      <c r="D26" s="46">
        <v>15999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15999</v>
      </c>
      <c r="O26" s="47">
        <f t="shared" si="1"/>
        <v>2.3847071098524371</v>
      </c>
      <c r="P26" s="9"/>
    </row>
    <row r="27" spans="1:16">
      <c r="A27" s="12"/>
      <c r="B27" s="25">
        <v>335.15</v>
      </c>
      <c r="C27" s="20" t="s">
        <v>26</v>
      </c>
      <c r="D27" s="46">
        <v>2660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2660</v>
      </c>
      <c r="O27" s="47">
        <f t="shared" si="1"/>
        <v>0.39648233715904008</v>
      </c>
      <c r="P27" s="9"/>
    </row>
    <row r="28" spans="1:16">
      <c r="A28" s="12"/>
      <c r="B28" s="25">
        <v>335.18</v>
      </c>
      <c r="C28" s="20" t="s">
        <v>27</v>
      </c>
      <c r="D28" s="46">
        <v>239194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239194</v>
      </c>
      <c r="O28" s="47">
        <f t="shared" si="1"/>
        <v>35.652705321210313</v>
      </c>
      <c r="P28" s="9"/>
    </row>
    <row r="29" spans="1:16">
      <c r="A29" s="12"/>
      <c r="B29" s="25">
        <v>337.9</v>
      </c>
      <c r="C29" s="20" t="s">
        <v>28</v>
      </c>
      <c r="D29" s="46">
        <v>1000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1000</v>
      </c>
      <c r="O29" s="47">
        <f t="shared" si="1"/>
        <v>0.14905351021016544</v>
      </c>
      <c r="P29" s="9"/>
    </row>
    <row r="30" spans="1:16" ht="15.75">
      <c r="A30" s="29" t="s">
        <v>33</v>
      </c>
      <c r="B30" s="30"/>
      <c r="C30" s="31"/>
      <c r="D30" s="32">
        <f t="shared" ref="D30:M30" si="7">SUM(D31:D36)</f>
        <v>627625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5537730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6165355</v>
      </c>
      <c r="O30" s="45">
        <f t="shared" si="1"/>
        <v>918.96780444179456</v>
      </c>
      <c r="P30" s="10"/>
    </row>
    <row r="31" spans="1:16">
      <c r="A31" s="12"/>
      <c r="B31" s="25">
        <v>341.9</v>
      </c>
      <c r="C31" s="20" t="s">
        <v>36</v>
      </c>
      <c r="D31" s="46">
        <v>430802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8">SUM(D31:M31)</f>
        <v>430802</v>
      </c>
      <c r="O31" s="47">
        <f t="shared" si="1"/>
        <v>64.212550305559702</v>
      </c>
      <c r="P31" s="9"/>
    </row>
    <row r="32" spans="1:16">
      <c r="A32" s="12"/>
      <c r="B32" s="25">
        <v>342.1</v>
      </c>
      <c r="C32" s="20" t="s">
        <v>64</v>
      </c>
      <c r="D32" s="46">
        <v>160266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160266</v>
      </c>
      <c r="O32" s="47">
        <f t="shared" si="1"/>
        <v>23.888209867342376</v>
      </c>
      <c r="P32" s="9"/>
    </row>
    <row r="33" spans="1:119">
      <c r="A33" s="12"/>
      <c r="B33" s="25">
        <v>343.3</v>
      </c>
      <c r="C33" s="20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1607261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1607261</v>
      </c>
      <c r="O33" s="47">
        <f t="shared" si="1"/>
        <v>239.56789387390074</v>
      </c>
      <c r="P33" s="9"/>
    </row>
    <row r="34" spans="1:119">
      <c r="A34" s="12"/>
      <c r="B34" s="25">
        <v>343.4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784955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784955</v>
      </c>
      <c r="O34" s="47">
        <f t="shared" si="1"/>
        <v>117.00029810702043</v>
      </c>
      <c r="P34" s="9"/>
    </row>
    <row r="35" spans="1:119">
      <c r="A35" s="12"/>
      <c r="B35" s="25">
        <v>343.5</v>
      </c>
      <c r="C35" s="20" t="s">
        <v>39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3145514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3145514</v>
      </c>
      <c r="O35" s="47">
        <f t="shared" si="1"/>
        <v>468.84990311521835</v>
      </c>
      <c r="P35" s="9"/>
    </row>
    <row r="36" spans="1:119">
      <c r="A36" s="12"/>
      <c r="B36" s="25">
        <v>347.5</v>
      </c>
      <c r="C36" s="20" t="s">
        <v>40</v>
      </c>
      <c r="D36" s="46">
        <v>36557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36557</v>
      </c>
      <c r="O36" s="47">
        <f t="shared" si="1"/>
        <v>5.4489491727530179</v>
      </c>
      <c r="P36" s="9"/>
    </row>
    <row r="37" spans="1:119" ht="15.75">
      <c r="A37" s="29" t="s">
        <v>34</v>
      </c>
      <c r="B37" s="30"/>
      <c r="C37" s="31"/>
      <c r="D37" s="32">
        <f t="shared" ref="D37:M37" si="9">SUM(D38:D38)</f>
        <v>32584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6" si="10">SUM(D37:M37)</f>
        <v>32584</v>
      </c>
      <c r="O37" s="45">
        <f t="shared" si="1"/>
        <v>4.8567595766880309</v>
      </c>
      <c r="P37" s="10"/>
    </row>
    <row r="38" spans="1:119">
      <c r="A38" s="13"/>
      <c r="B38" s="39">
        <v>359</v>
      </c>
      <c r="C38" s="21" t="s">
        <v>43</v>
      </c>
      <c r="D38" s="46">
        <v>32584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32584</v>
      </c>
      <c r="O38" s="47">
        <f t="shared" si="1"/>
        <v>4.8567595766880309</v>
      </c>
      <c r="P38" s="9"/>
    </row>
    <row r="39" spans="1:119" ht="15.75">
      <c r="A39" s="29" t="s">
        <v>4</v>
      </c>
      <c r="B39" s="30"/>
      <c r="C39" s="31"/>
      <c r="D39" s="32">
        <f t="shared" ref="D39:M39" si="11">SUM(D40:D43)</f>
        <v>173588</v>
      </c>
      <c r="E39" s="32">
        <f t="shared" si="11"/>
        <v>6774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457148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0"/>
        <v>637510</v>
      </c>
      <c r="O39" s="45">
        <f t="shared" si="1"/>
        <v>95.023103294082574</v>
      </c>
      <c r="P39" s="10"/>
    </row>
    <row r="40" spans="1:119">
      <c r="A40" s="12"/>
      <c r="B40" s="25">
        <v>361.1</v>
      </c>
      <c r="C40" s="20" t="s">
        <v>44</v>
      </c>
      <c r="D40" s="46">
        <v>3606</v>
      </c>
      <c r="E40" s="46">
        <v>424</v>
      </c>
      <c r="F40" s="46">
        <v>0</v>
      </c>
      <c r="G40" s="46">
        <v>0</v>
      </c>
      <c r="H40" s="46">
        <v>0</v>
      </c>
      <c r="I40" s="46">
        <v>6966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10996</v>
      </c>
      <c r="O40" s="47">
        <f t="shared" si="1"/>
        <v>1.6389923982709793</v>
      </c>
      <c r="P40" s="9"/>
    </row>
    <row r="41" spans="1:119">
      <c r="A41" s="12"/>
      <c r="B41" s="25">
        <v>364</v>
      </c>
      <c r="C41" s="20" t="s">
        <v>45</v>
      </c>
      <c r="D41" s="46">
        <v>10500</v>
      </c>
      <c r="E41" s="46">
        <v>0</v>
      </c>
      <c r="F41" s="46">
        <v>0</v>
      </c>
      <c r="G41" s="46">
        <v>0</v>
      </c>
      <c r="H41" s="46">
        <v>0</v>
      </c>
      <c r="I41" s="46">
        <v>349983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360483</v>
      </c>
      <c r="O41" s="47">
        <f t="shared" si="1"/>
        <v>53.731256521091069</v>
      </c>
      <c r="P41" s="9"/>
    </row>
    <row r="42" spans="1:119">
      <c r="A42" s="12"/>
      <c r="B42" s="25">
        <v>366</v>
      </c>
      <c r="C42" s="20" t="s">
        <v>46</v>
      </c>
      <c r="D42" s="46">
        <v>90975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90975</v>
      </c>
      <c r="O42" s="47">
        <f t="shared" si="1"/>
        <v>13.560143091369802</v>
      </c>
      <c r="P42" s="9"/>
    </row>
    <row r="43" spans="1:119">
      <c r="A43" s="12"/>
      <c r="B43" s="25">
        <v>369.9</v>
      </c>
      <c r="C43" s="20" t="s">
        <v>47</v>
      </c>
      <c r="D43" s="46">
        <v>68507</v>
      </c>
      <c r="E43" s="46">
        <v>6350</v>
      </c>
      <c r="F43" s="46">
        <v>0</v>
      </c>
      <c r="G43" s="46">
        <v>0</v>
      </c>
      <c r="H43" s="46">
        <v>0</v>
      </c>
      <c r="I43" s="46">
        <v>100199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175056</v>
      </c>
      <c r="O43" s="47">
        <f t="shared" si="1"/>
        <v>26.092711283350724</v>
      </c>
      <c r="P43" s="9"/>
    </row>
    <row r="44" spans="1:119" ht="15.75">
      <c r="A44" s="29" t="s">
        <v>35</v>
      </c>
      <c r="B44" s="30"/>
      <c r="C44" s="31"/>
      <c r="D44" s="32">
        <f t="shared" ref="D44:M44" si="12">SUM(D45:D45)</f>
        <v>720243</v>
      </c>
      <c r="E44" s="32">
        <f t="shared" si="12"/>
        <v>0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0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0"/>
        <v>720243</v>
      </c>
      <c r="O44" s="45">
        <f t="shared" si="1"/>
        <v>107.35474735430019</v>
      </c>
      <c r="P44" s="9"/>
    </row>
    <row r="45" spans="1:119" ht="15.75" thickBot="1">
      <c r="A45" s="12"/>
      <c r="B45" s="25">
        <v>381</v>
      </c>
      <c r="C45" s="20" t="s">
        <v>48</v>
      </c>
      <c r="D45" s="46">
        <v>720243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720243</v>
      </c>
      <c r="O45" s="47">
        <f t="shared" si="1"/>
        <v>107.35474735430019</v>
      </c>
      <c r="P45" s="9"/>
    </row>
    <row r="46" spans="1:119" ht="16.5" thickBot="1">
      <c r="A46" s="14" t="s">
        <v>41</v>
      </c>
      <c r="B46" s="23"/>
      <c r="C46" s="22"/>
      <c r="D46" s="15">
        <f t="shared" ref="D46:M46" si="13">SUM(D5,D16,D20,D30,D37,D39,D44)</f>
        <v>5484055</v>
      </c>
      <c r="E46" s="15">
        <f t="shared" si="13"/>
        <v>6774</v>
      </c>
      <c r="F46" s="15">
        <f t="shared" si="13"/>
        <v>0</v>
      </c>
      <c r="G46" s="15">
        <f t="shared" si="13"/>
        <v>0</v>
      </c>
      <c r="H46" s="15">
        <f t="shared" si="13"/>
        <v>0</v>
      </c>
      <c r="I46" s="15">
        <f t="shared" si="13"/>
        <v>5994878</v>
      </c>
      <c r="J46" s="15">
        <f t="shared" si="13"/>
        <v>0</v>
      </c>
      <c r="K46" s="15">
        <f t="shared" si="13"/>
        <v>0</v>
      </c>
      <c r="L46" s="15">
        <f t="shared" si="13"/>
        <v>0</v>
      </c>
      <c r="M46" s="15">
        <f t="shared" si="13"/>
        <v>0</v>
      </c>
      <c r="N46" s="15">
        <f t="shared" si="10"/>
        <v>11485707</v>
      </c>
      <c r="O46" s="38">
        <f t="shared" si="1"/>
        <v>1711.9849455954688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20" t="s">
        <v>65</v>
      </c>
      <c r="M48" s="120"/>
      <c r="N48" s="120"/>
      <c r="O48" s="43">
        <v>6709</v>
      </c>
    </row>
    <row r="49" spans="1:15">
      <c r="A49" s="121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</row>
    <row r="50" spans="1:15" ht="15.75" thickBot="1">
      <c r="A50" s="122" t="s">
        <v>66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2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42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49</v>
      </c>
      <c r="B3" s="110"/>
      <c r="C3" s="111"/>
      <c r="D3" s="130" t="s">
        <v>29</v>
      </c>
      <c r="E3" s="131"/>
      <c r="F3" s="131"/>
      <c r="G3" s="131"/>
      <c r="H3" s="132"/>
      <c r="I3" s="130" t="s">
        <v>30</v>
      </c>
      <c r="J3" s="132"/>
      <c r="K3" s="130" t="s">
        <v>32</v>
      </c>
      <c r="L3" s="132"/>
      <c r="M3" s="36"/>
      <c r="N3" s="37"/>
      <c r="O3" s="133" t="s">
        <v>54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31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2954705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2954705</v>
      </c>
      <c r="O5" s="33">
        <f t="shared" ref="O5:O42" si="1">(N5/O$44)</f>
        <v>612.3740932642487</v>
      </c>
      <c r="P5" s="6"/>
    </row>
    <row r="6" spans="1:133">
      <c r="A6" s="12"/>
      <c r="B6" s="25">
        <v>311</v>
      </c>
      <c r="C6" s="20" t="s">
        <v>3</v>
      </c>
      <c r="D6" s="46">
        <v>1097301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1097301</v>
      </c>
      <c r="O6" s="47">
        <f t="shared" si="1"/>
        <v>227.41989637305699</v>
      </c>
      <c r="P6" s="9"/>
    </row>
    <row r="7" spans="1:133">
      <c r="A7" s="12"/>
      <c r="B7" s="25">
        <v>312.3</v>
      </c>
      <c r="C7" s="20" t="s">
        <v>11</v>
      </c>
      <c r="D7" s="46">
        <v>39032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39032</v>
      </c>
      <c r="O7" s="47">
        <f t="shared" si="1"/>
        <v>8.0895336787564762</v>
      </c>
      <c r="P7" s="9"/>
    </row>
    <row r="8" spans="1:133">
      <c r="A8" s="12"/>
      <c r="B8" s="25">
        <v>312.41000000000003</v>
      </c>
      <c r="C8" s="20" t="s">
        <v>12</v>
      </c>
      <c r="D8" s="46">
        <v>216130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216130</v>
      </c>
      <c r="O8" s="47">
        <f t="shared" si="1"/>
        <v>44.793782383419689</v>
      </c>
      <c r="P8" s="9"/>
    </row>
    <row r="9" spans="1:133">
      <c r="A9" s="12"/>
      <c r="B9" s="25">
        <v>312.60000000000002</v>
      </c>
      <c r="C9" s="20" t="s">
        <v>13</v>
      </c>
      <c r="D9" s="46">
        <v>436498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436498</v>
      </c>
      <c r="O9" s="47">
        <f t="shared" si="1"/>
        <v>90.46590673575129</v>
      </c>
      <c r="P9" s="9"/>
    </row>
    <row r="10" spans="1:133">
      <c r="A10" s="12"/>
      <c r="B10" s="25">
        <v>314.10000000000002</v>
      </c>
      <c r="C10" s="20" t="s">
        <v>14</v>
      </c>
      <c r="D10" s="46">
        <v>195069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195069</v>
      </c>
      <c r="O10" s="47">
        <f t="shared" si="1"/>
        <v>40.428808290155438</v>
      </c>
      <c r="P10" s="9"/>
    </row>
    <row r="11" spans="1:133">
      <c r="A11" s="12"/>
      <c r="B11" s="25">
        <v>314.3</v>
      </c>
      <c r="C11" s="20" t="s">
        <v>15</v>
      </c>
      <c r="D11" s="46">
        <v>156645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156645</v>
      </c>
      <c r="O11" s="47">
        <f t="shared" si="1"/>
        <v>32.465284974093265</v>
      </c>
      <c r="P11" s="9"/>
    </row>
    <row r="12" spans="1:133">
      <c r="A12" s="12"/>
      <c r="B12" s="25">
        <v>314.39999999999998</v>
      </c>
      <c r="C12" s="20" t="s">
        <v>16</v>
      </c>
      <c r="D12" s="46">
        <v>19533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19533</v>
      </c>
      <c r="O12" s="47">
        <f t="shared" si="1"/>
        <v>4.0482901554404149</v>
      </c>
      <c r="P12" s="9"/>
    </row>
    <row r="13" spans="1:133">
      <c r="A13" s="12"/>
      <c r="B13" s="25">
        <v>315</v>
      </c>
      <c r="C13" s="20" t="s">
        <v>17</v>
      </c>
      <c r="D13" s="46">
        <v>198252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198252</v>
      </c>
      <c r="O13" s="47">
        <f t="shared" si="1"/>
        <v>41.088497409326422</v>
      </c>
      <c r="P13" s="9"/>
    </row>
    <row r="14" spans="1:133">
      <c r="A14" s="12"/>
      <c r="B14" s="25">
        <v>319</v>
      </c>
      <c r="C14" s="20" t="s">
        <v>18</v>
      </c>
      <c r="D14" s="46">
        <v>596245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596245</v>
      </c>
      <c r="O14" s="47">
        <f t="shared" si="1"/>
        <v>123.5740932642487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SUM(D16:D16)</f>
        <v>9327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9327</v>
      </c>
      <c r="O15" s="45">
        <f t="shared" si="1"/>
        <v>1.9330569948186529</v>
      </c>
      <c r="P15" s="10"/>
    </row>
    <row r="16" spans="1:133">
      <c r="A16" s="12"/>
      <c r="B16" s="25">
        <v>322</v>
      </c>
      <c r="C16" s="20" t="s">
        <v>0</v>
      </c>
      <c r="D16" s="46">
        <v>9327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9327</v>
      </c>
      <c r="O16" s="47">
        <f t="shared" si="1"/>
        <v>1.9330569948186529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SUM(D18:D25)</f>
        <v>578282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578282</v>
      </c>
      <c r="O17" s="45">
        <f t="shared" si="1"/>
        <v>119.85119170984456</v>
      </c>
      <c r="P17" s="10"/>
    </row>
    <row r="18" spans="1:16">
      <c r="A18" s="12"/>
      <c r="B18" s="25">
        <v>334.2</v>
      </c>
      <c r="C18" s="20" t="s">
        <v>21</v>
      </c>
      <c r="D18" s="46">
        <v>27196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27196</v>
      </c>
      <c r="O18" s="47">
        <f t="shared" si="1"/>
        <v>5.6364766839378238</v>
      </c>
      <c r="P18" s="9"/>
    </row>
    <row r="19" spans="1:16">
      <c r="A19" s="12"/>
      <c r="B19" s="25">
        <v>334.7</v>
      </c>
      <c r="C19" s="20" t="s">
        <v>22</v>
      </c>
      <c r="D19" s="46">
        <v>100752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100752</v>
      </c>
      <c r="O19" s="47">
        <f t="shared" si="1"/>
        <v>20.881243523316062</v>
      </c>
      <c r="P19" s="9"/>
    </row>
    <row r="20" spans="1:16">
      <c r="A20" s="12"/>
      <c r="B20" s="25">
        <v>334.9</v>
      </c>
      <c r="C20" s="20" t="s">
        <v>23</v>
      </c>
      <c r="D20" s="46">
        <v>3720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3720</v>
      </c>
      <c r="O20" s="47">
        <f t="shared" si="1"/>
        <v>0.77098445595854925</v>
      </c>
      <c r="P20" s="9"/>
    </row>
    <row r="21" spans="1:16">
      <c r="A21" s="12"/>
      <c r="B21" s="25">
        <v>335.12</v>
      </c>
      <c r="C21" s="20" t="s">
        <v>24</v>
      </c>
      <c r="D21" s="46">
        <v>152218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152218</v>
      </c>
      <c r="O21" s="47">
        <f t="shared" si="1"/>
        <v>31.54777202072539</v>
      </c>
      <c r="P21" s="9"/>
    </row>
    <row r="22" spans="1:16">
      <c r="A22" s="12"/>
      <c r="B22" s="25">
        <v>335.14</v>
      </c>
      <c r="C22" s="20" t="s">
        <v>25</v>
      </c>
      <c r="D22" s="46">
        <v>16620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16620</v>
      </c>
      <c r="O22" s="47">
        <f t="shared" si="1"/>
        <v>3.444559585492228</v>
      </c>
      <c r="P22" s="9"/>
    </row>
    <row r="23" spans="1:16">
      <c r="A23" s="12"/>
      <c r="B23" s="25">
        <v>335.15</v>
      </c>
      <c r="C23" s="20" t="s">
        <v>26</v>
      </c>
      <c r="D23" s="46">
        <v>1494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1494</v>
      </c>
      <c r="O23" s="47">
        <f t="shared" si="1"/>
        <v>0.30963730569948189</v>
      </c>
      <c r="P23" s="9"/>
    </row>
    <row r="24" spans="1:16">
      <c r="A24" s="12"/>
      <c r="B24" s="25">
        <v>335.18</v>
      </c>
      <c r="C24" s="20" t="s">
        <v>27</v>
      </c>
      <c r="D24" s="46">
        <v>233417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233417</v>
      </c>
      <c r="O24" s="47">
        <f t="shared" si="1"/>
        <v>48.376580310880826</v>
      </c>
      <c r="P24" s="9"/>
    </row>
    <row r="25" spans="1:16">
      <c r="A25" s="12"/>
      <c r="B25" s="25">
        <v>337.9</v>
      </c>
      <c r="C25" s="20" t="s">
        <v>28</v>
      </c>
      <c r="D25" s="46">
        <v>42865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42" si="6">SUM(D25:M25)</f>
        <v>42865</v>
      </c>
      <c r="O25" s="47">
        <f t="shared" si="1"/>
        <v>8.8839378238341968</v>
      </c>
      <c r="P25" s="9"/>
    </row>
    <row r="26" spans="1:16" ht="15.75">
      <c r="A26" s="29" t="s">
        <v>33</v>
      </c>
      <c r="B26" s="30"/>
      <c r="C26" s="31"/>
      <c r="D26" s="32">
        <f t="shared" ref="D26:M26" si="7">SUM(D27:D32)</f>
        <v>992175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5177100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6"/>
        <v>6169275</v>
      </c>
      <c r="O26" s="45">
        <f t="shared" si="1"/>
        <v>1278.6062176165804</v>
      </c>
      <c r="P26" s="10"/>
    </row>
    <row r="27" spans="1:16">
      <c r="A27" s="12"/>
      <c r="B27" s="25">
        <v>341.9</v>
      </c>
      <c r="C27" s="20" t="s">
        <v>36</v>
      </c>
      <c r="D27" s="46">
        <v>812943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812943</v>
      </c>
      <c r="O27" s="47">
        <f t="shared" si="1"/>
        <v>168.48559585492228</v>
      </c>
      <c r="P27" s="9"/>
    </row>
    <row r="28" spans="1:16">
      <c r="A28" s="12"/>
      <c r="B28" s="25">
        <v>343.3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1462150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1462150</v>
      </c>
      <c r="O28" s="47">
        <f t="shared" si="1"/>
        <v>303.03626943005179</v>
      </c>
      <c r="P28" s="9"/>
    </row>
    <row r="29" spans="1:16">
      <c r="A29" s="12"/>
      <c r="B29" s="25">
        <v>343.4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800483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800483</v>
      </c>
      <c r="O29" s="47">
        <f t="shared" si="1"/>
        <v>165.90321243523317</v>
      </c>
      <c r="P29" s="9"/>
    </row>
    <row r="30" spans="1:16">
      <c r="A30" s="12"/>
      <c r="B30" s="25">
        <v>343.5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2914467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2914467</v>
      </c>
      <c r="O30" s="47">
        <f t="shared" si="1"/>
        <v>604.03461139896376</v>
      </c>
      <c r="P30" s="9"/>
    </row>
    <row r="31" spans="1:16">
      <c r="A31" s="12"/>
      <c r="B31" s="25">
        <v>347.5</v>
      </c>
      <c r="C31" s="20" t="s">
        <v>40</v>
      </c>
      <c r="D31" s="46">
        <v>24012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24012</v>
      </c>
      <c r="O31" s="47">
        <f t="shared" si="1"/>
        <v>4.9765803108808289</v>
      </c>
      <c r="P31" s="9"/>
    </row>
    <row r="32" spans="1:16">
      <c r="A32" s="12"/>
      <c r="B32" s="25">
        <v>349</v>
      </c>
      <c r="C32" s="20" t="s">
        <v>1</v>
      </c>
      <c r="D32" s="46">
        <v>155220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155220</v>
      </c>
      <c r="O32" s="47">
        <f t="shared" si="1"/>
        <v>32.169948186528501</v>
      </c>
      <c r="P32" s="9"/>
    </row>
    <row r="33" spans="1:119" ht="15.75">
      <c r="A33" s="29" t="s">
        <v>34</v>
      </c>
      <c r="B33" s="30"/>
      <c r="C33" s="31"/>
      <c r="D33" s="32">
        <f t="shared" ref="D33:M33" si="8">SUM(D34:D34)</f>
        <v>35934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6"/>
        <v>35934</v>
      </c>
      <c r="O33" s="45">
        <f t="shared" si="1"/>
        <v>7.4474611398963733</v>
      </c>
      <c r="P33" s="10"/>
    </row>
    <row r="34" spans="1:119">
      <c r="A34" s="13"/>
      <c r="B34" s="39">
        <v>359</v>
      </c>
      <c r="C34" s="21" t="s">
        <v>43</v>
      </c>
      <c r="D34" s="46">
        <v>35934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35934</v>
      </c>
      <c r="O34" s="47">
        <f t="shared" si="1"/>
        <v>7.4474611398963733</v>
      </c>
      <c r="P34" s="9"/>
    </row>
    <row r="35" spans="1:119" ht="15.75">
      <c r="A35" s="29" t="s">
        <v>4</v>
      </c>
      <c r="B35" s="30"/>
      <c r="C35" s="31"/>
      <c r="D35" s="32">
        <f t="shared" ref="D35:M35" si="9">SUM(D36:D39)</f>
        <v>445232</v>
      </c>
      <c r="E35" s="32">
        <f t="shared" si="9"/>
        <v>6702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594171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6"/>
        <v>1046105</v>
      </c>
      <c r="O35" s="45">
        <f t="shared" si="1"/>
        <v>216.80932642487048</v>
      </c>
      <c r="P35" s="10"/>
    </row>
    <row r="36" spans="1:119">
      <c r="A36" s="12"/>
      <c r="B36" s="25">
        <v>361.1</v>
      </c>
      <c r="C36" s="20" t="s">
        <v>44</v>
      </c>
      <c r="D36" s="46">
        <v>11747</v>
      </c>
      <c r="E36" s="46">
        <v>79</v>
      </c>
      <c r="F36" s="46">
        <v>0</v>
      </c>
      <c r="G36" s="46">
        <v>0</v>
      </c>
      <c r="H36" s="46">
        <v>0</v>
      </c>
      <c r="I36" s="46">
        <v>24215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36041</v>
      </c>
      <c r="O36" s="47">
        <f t="shared" si="1"/>
        <v>7.4696373056994823</v>
      </c>
      <c r="P36" s="9"/>
    </row>
    <row r="37" spans="1:119">
      <c r="A37" s="12"/>
      <c r="B37" s="25">
        <v>364</v>
      </c>
      <c r="C37" s="20" t="s">
        <v>45</v>
      </c>
      <c r="D37" s="46">
        <v>31033</v>
      </c>
      <c r="E37" s="46">
        <v>0</v>
      </c>
      <c r="F37" s="46">
        <v>0</v>
      </c>
      <c r="G37" s="46">
        <v>0</v>
      </c>
      <c r="H37" s="46">
        <v>0</v>
      </c>
      <c r="I37" s="46">
        <v>569956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600989</v>
      </c>
      <c r="O37" s="47">
        <f t="shared" si="1"/>
        <v>124.55730569948186</v>
      </c>
      <c r="P37" s="9"/>
    </row>
    <row r="38" spans="1:119">
      <c r="A38" s="12"/>
      <c r="B38" s="25">
        <v>366</v>
      </c>
      <c r="C38" s="20" t="s">
        <v>46</v>
      </c>
      <c r="D38" s="46">
        <v>197555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197555</v>
      </c>
      <c r="O38" s="47">
        <f t="shared" si="1"/>
        <v>40.944041450777199</v>
      </c>
      <c r="P38" s="9"/>
    </row>
    <row r="39" spans="1:119">
      <c r="A39" s="12"/>
      <c r="B39" s="25">
        <v>369.9</v>
      </c>
      <c r="C39" s="20" t="s">
        <v>47</v>
      </c>
      <c r="D39" s="46">
        <v>204897</v>
      </c>
      <c r="E39" s="46">
        <v>6623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211520</v>
      </c>
      <c r="O39" s="47">
        <f t="shared" si="1"/>
        <v>43.838341968911919</v>
      </c>
      <c r="P39" s="9"/>
    </row>
    <row r="40" spans="1:119" ht="15.75">
      <c r="A40" s="29" t="s">
        <v>35</v>
      </c>
      <c r="B40" s="30"/>
      <c r="C40" s="31"/>
      <c r="D40" s="32">
        <f t="shared" ref="D40:M40" si="10">SUM(D41:D41)</f>
        <v>700450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6"/>
        <v>700450</v>
      </c>
      <c r="O40" s="45">
        <f t="shared" si="1"/>
        <v>145.17098445595855</v>
      </c>
      <c r="P40" s="9"/>
    </row>
    <row r="41" spans="1:119" ht="15.75" thickBot="1">
      <c r="A41" s="12"/>
      <c r="B41" s="25">
        <v>381</v>
      </c>
      <c r="C41" s="20" t="s">
        <v>48</v>
      </c>
      <c r="D41" s="46">
        <v>700450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700450</v>
      </c>
      <c r="O41" s="47">
        <f t="shared" si="1"/>
        <v>145.17098445595855</v>
      </c>
      <c r="P41" s="9"/>
    </row>
    <row r="42" spans="1:119" ht="16.5" thickBot="1">
      <c r="A42" s="14" t="s">
        <v>41</v>
      </c>
      <c r="B42" s="23"/>
      <c r="C42" s="22"/>
      <c r="D42" s="15">
        <f t="shared" ref="D42:M42" si="11">SUM(D5,D15,D17,D26,D33,D35,D40)</f>
        <v>5716105</v>
      </c>
      <c r="E42" s="15">
        <f t="shared" si="11"/>
        <v>6702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5771271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6"/>
        <v>11494078</v>
      </c>
      <c r="O42" s="38">
        <f t="shared" si="1"/>
        <v>2382.1923316062175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20" t="s">
        <v>55</v>
      </c>
      <c r="M44" s="120"/>
      <c r="N44" s="120"/>
      <c r="O44" s="43">
        <v>4825</v>
      </c>
    </row>
    <row r="45" spans="1:119">
      <c r="A45" s="121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1:119" ht="15.75" thickBot="1">
      <c r="A46" s="122" t="s">
        <v>66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2"/>
    </row>
  </sheetData>
  <mergeCells count="10">
    <mergeCell ref="A46:O46"/>
    <mergeCell ref="A45:O45"/>
    <mergeCell ref="L44:N4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72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49</v>
      </c>
      <c r="B3" s="110"/>
      <c r="C3" s="111"/>
      <c r="D3" s="130" t="s">
        <v>29</v>
      </c>
      <c r="E3" s="131"/>
      <c r="F3" s="131"/>
      <c r="G3" s="131"/>
      <c r="H3" s="132"/>
      <c r="I3" s="130" t="s">
        <v>30</v>
      </c>
      <c r="J3" s="132"/>
      <c r="K3" s="130" t="s">
        <v>32</v>
      </c>
      <c r="L3" s="132"/>
      <c r="M3" s="36"/>
      <c r="N3" s="37"/>
      <c r="O3" s="133" t="s">
        <v>54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31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2910511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2910511</v>
      </c>
      <c r="O5" s="33">
        <f t="shared" ref="O5:O44" si="1">(N5/O$46)</f>
        <v>595.80573183213914</v>
      </c>
      <c r="P5" s="6"/>
    </row>
    <row r="6" spans="1:133">
      <c r="A6" s="12"/>
      <c r="B6" s="25">
        <v>311</v>
      </c>
      <c r="C6" s="20" t="s">
        <v>3</v>
      </c>
      <c r="D6" s="46">
        <v>1045112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1045112</v>
      </c>
      <c r="O6" s="47">
        <f t="shared" si="1"/>
        <v>213.94309109518935</v>
      </c>
      <c r="P6" s="9"/>
    </row>
    <row r="7" spans="1:133">
      <c r="A7" s="12"/>
      <c r="B7" s="25">
        <v>312.3</v>
      </c>
      <c r="C7" s="20" t="s">
        <v>11</v>
      </c>
      <c r="D7" s="46">
        <v>41847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41847</v>
      </c>
      <c r="O7" s="47">
        <f t="shared" si="1"/>
        <v>8.5664278403275329</v>
      </c>
      <c r="P7" s="9"/>
    </row>
    <row r="8" spans="1:133">
      <c r="A8" s="12"/>
      <c r="B8" s="25">
        <v>312.41000000000003</v>
      </c>
      <c r="C8" s="20" t="s">
        <v>12</v>
      </c>
      <c r="D8" s="46">
        <v>168196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168196</v>
      </c>
      <c r="O8" s="47">
        <f t="shared" si="1"/>
        <v>34.43111566018424</v>
      </c>
      <c r="P8" s="9"/>
    </row>
    <row r="9" spans="1:133">
      <c r="A9" s="12"/>
      <c r="B9" s="25">
        <v>312.60000000000002</v>
      </c>
      <c r="C9" s="20" t="s">
        <v>13</v>
      </c>
      <c r="D9" s="46">
        <v>461570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461570</v>
      </c>
      <c r="O9" s="47">
        <f t="shared" si="1"/>
        <v>94.487205731832134</v>
      </c>
      <c r="P9" s="9"/>
    </row>
    <row r="10" spans="1:133">
      <c r="A10" s="12"/>
      <c r="B10" s="25">
        <v>314.10000000000002</v>
      </c>
      <c r="C10" s="20" t="s">
        <v>14</v>
      </c>
      <c r="D10" s="46">
        <v>274173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274173</v>
      </c>
      <c r="O10" s="47">
        <f t="shared" si="1"/>
        <v>56.125486182190379</v>
      </c>
      <c r="P10" s="9"/>
    </row>
    <row r="11" spans="1:133">
      <c r="A11" s="12"/>
      <c r="B11" s="25">
        <v>314.3</v>
      </c>
      <c r="C11" s="20" t="s">
        <v>15</v>
      </c>
      <c r="D11" s="46">
        <v>135904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135904</v>
      </c>
      <c r="O11" s="47">
        <f t="shared" si="1"/>
        <v>27.820675537359264</v>
      </c>
      <c r="P11" s="9"/>
    </row>
    <row r="12" spans="1:133">
      <c r="A12" s="12"/>
      <c r="B12" s="25">
        <v>314.39999999999998</v>
      </c>
      <c r="C12" s="20" t="s">
        <v>16</v>
      </c>
      <c r="D12" s="46">
        <v>22351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22351</v>
      </c>
      <c r="O12" s="47">
        <f t="shared" si="1"/>
        <v>4.5754350051177068</v>
      </c>
      <c r="P12" s="9"/>
    </row>
    <row r="13" spans="1:133">
      <c r="A13" s="12"/>
      <c r="B13" s="25">
        <v>315</v>
      </c>
      <c r="C13" s="20" t="s">
        <v>17</v>
      </c>
      <c r="D13" s="46">
        <v>200192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200192</v>
      </c>
      <c r="O13" s="47">
        <f t="shared" si="1"/>
        <v>40.980962128966226</v>
      </c>
      <c r="P13" s="9"/>
    </row>
    <row r="14" spans="1:133">
      <c r="A14" s="12"/>
      <c r="B14" s="25">
        <v>319</v>
      </c>
      <c r="C14" s="20" t="s">
        <v>18</v>
      </c>
      <c r="D14" s="46">
        <v>561166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561166</v>
      </c>
      <c r="O14" s="47">
        <f t="shared" si="1"/>
        <v>114.87533265097237</v>
      </c>
      <c r="P14" s="9"/>
    </row>
    <row r="15" spans="1:133" ht="15.75">
      <c r="A15" s="29" t="s">
        <v>73</v>
      </c>
      <c r="B15" s="30"/>
      <c r="C15" s="31"/>
      <c r="D15" s="32">
        <f t="shared" ref="D15:M15" si="3">SUM(D16:D16)</f>
        <v>9821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9821</v>
      </c>
      <c r="O15" s="45">
        <f t="shared" si="1"/>
        <v>2.0104401228249742</v>
      </c>
      <c r="P15" s="10"/>
    </row>
    <row r="16" spans="1:133">
      <c r="A16" s="12"/>
      <c r="B16" s="25">
        <v>322</v>
      </c>
      <c r="C16" s="20" t="s">
        <v>0</v>
      </c>
      <c r="D16" s="46">
        <v>9821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9821</v>
      </c>
      <c r="O16" s="47">
        <f t="shared" si="1"/>
        <v>2.0104401228249742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SUM(D18:D25)</f>
        <v>543024</v>
      </c>
      <c r="E17" s="32">
        <f t="shared" si="4"/>
        <v>21339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564363</v>
      </c>
      <c r="O17" s="45">
        <f t="shared" si="1"/>
        <v>115.52978505629478</v>
      </c>
      <c r="P17" s="10"/>
    </row>
    <row r="18" spans="1:16">
      <c r="A18" s="12"/>
      <c r="B18" s="25">
        <v>331.5</v>
      </c>
      <c r="C18" s="20" t="s">
        <v>74</v>
      </c>
      <c r="D18" s="46">
        <v>0</v>
      </c>
      <c r="E18" s="46">
        <v>21339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21339</v>
      </c>
      <c r="O18" s="47">
        <f t="shared" si="1"/>
        <v>4.3682702149437054</v>
      </c>
      <c r="P18" s="9"/>
    </row>
    <row r="19" spans="1:16">
      <c r="A19" s="12"/>
      <c r="B19" s="25">
        <v>334.2</v>
      </c>
      <c r="C19" s="20" t="s">
        <v>21</v>
      </c>
      <c r="D19" s="46">
        <v>514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514</v>
      </c>
      <c r="O19" s="47">
        <f t="shared" si="1"/>
        <v>0.1052200614124872</v>
      </c>
      <c r="P19" s="9"/>
    </row>
    <row r="20" spans="1:16">
      <c r="A20" s="12"/>
      <c r="B20" s="25">
        <v>334.7</v>
      </c>
      <c r="C20" s="20" t="s">
        <v>22</v>
      </c>
      <c r="D20" s="46">
        <v>59300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59300</v>
      </c>
      <c r="O20" s="47">
        <f t="shared" si="1"/>
        <v>12.139201637666325</v>
      </c>
      <c r="P20" s="9"/>
    </row>
    <row r="21" spans="1:16">
      <c r="A21" s="12"/>
      <c r="B21" s="25">
        <v>335.12</v>
      </c>
      <c r="C21" s="20" t="s">
        <v>24</v>
      </c>
      <c r="D21" s="46">
        <v>154627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154627</v>
      </c>
      <c r="O21" s="47">
        <f t="shared" si="1"/>
        <v>31.653428863868985</v>
      </c>
      <c r="P21" s="9"/>
    </row>
    <row r="22" spans="1:16">
      <c r="A22" s="12"/>
      <c r="B22" s="25">
        <v>335.14</v>
      </c>
      <c r="C22" s="20" t="s">
        <v>25</v>
      </c>
      <c r="D22" s="46">
        <v>16465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16465</v>
      </c>
      <c r="O22" s="47">
        <f t="shared" si="1"/>
        <v>3.3705220061412486</v>
      </c>
      <c r="P22" s="9"/>
    </row>
    <row r="23" spans="1:16">
      <c r="A23" s="12"/>
      <c r="B23" s="25">
        <v>335.15</v>
      </c>
      <c r="C23" s="20" t="s">
        <v>26</v>
      </c>
      <c r="D23" s="46">
        <v>3079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3079</v>
      </c>
      <c r="O23" s="47">
        <f t="shared" si="1"/>
        <v>0.63029682702149437</v>
      </c>
      <c r="P23" s="9"/>
    </row>
    <row r="24" spans="1:16">
      <c r="A24" s="12"/>
      <c r="B24" s="25">
        <v>335.18</v>
      </c>
      <c r="C24" s="20" t="s">
        <v>27</v>
      </c>
      <c r="D24" s="46">
        <v>253603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253603</v>
      </c>
      <c r="O24" s="47">
        <f t="shared" si="1"/>
        <v>51.914636642784032</v>
      </c>
      <c r="P24" s="9"/>
    </row>
    <row r="25" spans="1:16">
      <c r="A25" s="12"/>
      <c r="B25" s="25">
        <v>337.9</v>
      </c>
      <c r="C25" s="20" t="s">
        <v>28</v>
      </c>
      <c r="D25" s="46">
        <v>55436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55436</v>
      </c>
      <c r="O25" s="47">
        <f t="shared" si="1"/>
        <v>11.348208802456499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SUM(D27:D32)</f>
        <v>930801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7462991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8393792</v>
      </c>
      <c r="O26" s="45">
        <f t="shared" si="1"/>
        <v>1718.278812691914</v>
      </c>
      <c r="P26" s="10"/>
    </row>
    <row r="27" spans="1:16">
      <c r="A27" s="12"/>
      <c r="B27" s="25">
        <v>341.9</v>
      </c>
      <c r="C27" s="20" t="s">
        <v>36</v>
      </c>
      <c r="D27" s="46">
        <v>747818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7">SUM(D27:M27)</f>
        <v>747818</v>
      </c>
      <c r="O27" s="47">
        <f t="shared" si="1"/>
        <v>153.08454452405323</v>
      </c>
      <c r="P27" s="9"/>
    </row>
    <row r="28" spans="1:16">
      <c r="A28" s="12"/>
      <c r="B28" s="25">
        <v>343.3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2192530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2192530</v>
      </c>
      <c r="O28" s="47">
        <f t="shared" si="1"/>
        <v>448.82906857727738</v>
      </c>
      <c r="P28" s="9"/>
    </row>
    <row r="29" spans="1:16">
      <c r="A29" s="12"/>
      <c r="B29" s="25">
        <v>343.4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819825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819825</v>
      </c>
      <c r="O29" s="47">
        <f t="shared" si="1"/>
        <v>167.82497441146367</v>
      </c>
      <c r="P29" s="9"/>
    </row>
    <row r="30" spans="1:16">
      <c r="A30" s="12"/>
      <c r="B30" s="25">
        <v>343.5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4450636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4450636</v>
      </c>
      <c r="O30" s="47">
        <f t="shared" si="1"/>
        <v>911.082088024565</v>
      </c>
      <c r="P30" s="9"/>
    </row>
    <row r="31" spans="1:16">
      <c r="A31" s="12"/>
      <c r="B31" s="25">
        <v>347.5</v>
      </c>
      <c r="C31" s="20" t="s">
        <v>40</v>
      </c>
      <c r="D31" s="46">
        <v>29958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29958</v>
      </c>
      <c r="O31" s="47">
        <f t="shared" si="1"/>
        <v>6.1326509723643809</v>
      </c>
      <c r="P31" s="9"/>
    </row>
    <row r="32" spans="1:16">
      <c r="A32" s="12"/>
      <c r="B32" s="25">
        <v>349</v>
      </c>
      <c r="C32" s="20" t="s">
        <v>1</v>
      </c>
      <c r="D32" s="46">
        <v>153025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153025</v>
      </c>
      <c r="O32" s="47">
        <f t="shared" si="1"/>
        <v>31.325486182190378</v>
      </c>
      <c r="P32" s="9"/>
    </row>
    <row r="33" spans="1:119" ht="15.75">
      <c r="A33" s="29" t="s">
        <v>34</v>
      </c>
      <c r="B33" s="30"/>
      <c r="C33" s="31"/>
      <c r="D33" s="32">
        <f t="shared" ref="D33:M33" si="8">SUM(D34:D34)</f>
        <v>46805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46805</v>
      </c>
      <c r="O33" s="45">
        <f t="shared" si="1"/>
        <v>9.5813715455475954</v>
      </c>
      <c r="P33" s="10"/>
    </row>
    <row r="34" spans="1:119">
      <c r="A34" s="13"/>
      <c r="B34" s="39">
        <v>359</v>
      </c>
      <c r="C34" s="21" t="s">
        <v>43</v>
      </c>
      <c r="D34" s="46">
        <v>46805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9">SUM(D34:M34)</f>
        <v>46805</v>
      </c>
      <c r="O34" s="47">
        <f t="shared" si="1"/>
        <v>9.5813715455475954</v>
      </c>
      <c r="P34" s="9"/>
    </row>
    <row r="35" spans="1:119" ht="15.75">
      <c r="A35" s="29" t="s">
        <v>4</v>
      </c>
      <c r="B35" s="30"/>
      <c r="C35" s="31"/>
      <c r="D35" s="32">
        <f t="shared" ref="D35:M35" si="10">SUM(D36:D40)</f>
        <v>677741</v>
      </c>
      <c r="E35" s="32">
        <f t="shared" si="10"/>
        <v>29420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422280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1129441</v>
      </c>
      <c r="O35" s="45">
        <f t="shared" si="1"/>
        <v>231.20593654042989</v>
      </c>
      <c r="P35" s="10"/>
    </row>
    <row r="36" spans="1:119">
      <c r="A36" s="12"/>
      <c r="B36" s="25">
        <v>361.1</v>
      </c>
      <c r="C36" s="20" t="s">
        <v>44</v>
      </c>
      <c r="D36" s="46">
        <v>22948</v>
      </c>
      <c r="E36" s="46">
        <v>508</v>
      </c>
      <c r="F36" s="46">
        <v>0</v>
      </c>
      <c r="G36" s="46">
        <v>0</v>
      </c>
      <c r="H36" s="46">
        <v>0</v>
      </c>
      <c r="I36" s="46">
        <v>64102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87558</v>
      </c>
      <c r="O36" s="47">
        <f t="shared" si="1"/>
        <v>17.923848515864893</v>
      </c>
      <c r="P36" s="9"/>
    </row>
    <row r="37" spans="1:119">
      <c r="A37" s="12"/>
      <c r="B37" s="25">
        <v>363.29</v>
      </c>
      <c r="C37" s="20" t="s">
        <v>75</v>
      </c>
      <c r="D37" s="46">
        <v>67864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67864</v>
      </c>
      <c r="O37" s="47">
        <f t="shared" si="1"/>
        <v>13.892323439099284</v>
      </c>
      <c r="P37" s="9"/>
    </row>
    <row r="38" spans="1:119">
      <c r="A38" s="12"/>
      <c r="B38" s="25">
        <v>364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358178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358178</v>
      </c>
      <c r="O38" s="47">
        <f t="shared" si="1"/>
        <v>73.322006141248721</v>
      </c>
      <c r="P38" s="9"/>
    </row>
    <row r="39" spans="1:119">
      <c r="A39" s="12"/>
      <c r="B39" s="25">
        <v>366</v>
      </c>
      <c r="C39" s="20" t="s">
        <v>46</v>
      </c>
      <c r="D39" s="46">
        <v>199960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199960</v>
      </c>
      <c r="O39" s="47">
        <f t="shared" si="1"/>
        <v>40.933469805527125</v>
      </c>
      <c r="P39" s="9"/>
    </row>
    <row r="40" spans="1:119">
      <c r="A40" s="12"/>
      <c r="B40" s="25">
        <v>369.9</v>
      </c>
      <c r="C40" s="20" t="s">
        <v>47</v>
      </c>
      <c r="D40" s="46">
        <v>386969</v>
      </c>
      <c r="E40" s="46">
        <v>28912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415881</v>
      </c>
      <c r="O40" s="47">
        <f t="shared" si="1"/>
        <v>85.134288638689867</v>
      </c>
      <c r="P40" s="9"/>
    </row>
    <row r="41" spans="1:119" ht="15.75">
      <c r="A41" s="29" t="s">
        <v>35</v>
      </c>
      <c r="B41" s="30"/>
      <c r="C41" s="31"/>
      <c r="D41" s="32">
        <f t="shared" ref="D41:M41" si="11">SUM(D42:D43)</f>
        <v>1161938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1161938</v>
      </c>
      <c r="O41" s="45">
        <f t="shared" si="1"/>
        <v>237.85834186284544</v>
      </c>
      <c r="P41" s="9"/>
    </row>
    <row r="42" spans="1:119">
      <c r="A42" s="12"/>
      <c r="B42" s="25">
        <v>381</v>
      </c>
      <c r="C42" s="20" t="s">
        <v>48</v>
      </c>
      <c r="D42" s="46">
        <v>1145503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1145503</v>
      </c>
      <c r="O42" s="47">
        <f t="shared" si="1"/>
        <v>234.49396110542477</v>
      </c>
      <c r="P42" s="9"/>
    </row>
    <row r="43" spans="1:119" ht="15.75" thickBot="1">
      <c r="A43" s="12"/>
      <c r="B43" s="25">
        <v>383</v>
      </c>
      <c r="C43" s="20" t="s">
        <v>76</v>
      </c>
      <c r="D43" s="46">
        <v>16435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16435</v>
      </c>
      <c r="O43" s="47">
        <f t="shared" si="1"/>
        <v>3.3643807574206757</v>
      </c>
      <c r="P43" s="9"/>
    </row>
    <row r="44" spans="1:119" ht="16.5" thickBot="1">
      <c r="A44" s="14" t="s">
        <v>41</v>
      </c>
      <c r="B44" s="23"/>
      <c r="C44" s="22"/>
      <c r="D44" s="15">
        <f t="shared" ref="D44:M44" si="12">SUM(D5,D15,D17,D26,D33,D35,D41)</f>
        <v>6280641</v>
      </c>
      <c r="E44" s="15">
        <f t="shared" si="12"/>
        <v>50759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7885271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9"/>
        <v>14216671</v>
      </c>
      <c r="O44" s="38">
        <f t="shared" si="1"/>
        <v>2910.2704196519958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20" t="s">
        <v>77</v>
      </c>
      <c r="M46" s="120"/>
      <c r="N46" s="120"/>
      <c r="O46" s="43">
        <v>4885</v>
      </c>
    </row>
    <row r="47" spans="1:119">
      <c r="A47" s="121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1:119" ht="15.75" customHeight="1" thickBot="1">
      <c r="A48" s="122" t="s">
        <v>66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2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3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/>
      <c r="Q1" s="7"/>
      <c r="R1"/>
    </row>
    <row r="2" spans="1:134" ht="24" thickBot="1">
      <c r="A2" s="126" t="s">
        <v>136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  <c r="Q2" s="7"/>
      <c r="R2"/>
    </row>
    <row r="3" spans="1:134" ht="18" customHeight="1">
      <c r="A3" s="129" t="s">
        <v>49</v>
      </c>
      <c r="B3" s="110"/>
      <c r="C3" s="111"/>
      <c r="D3" s="130" t="s">
        <v>29</v>
      </c>
      <c r="E3" s="131"/>
      <c r="F3" s="131"/>
      <c r="G3" s="131"/>
      <c r="H3" s="132"/>
      <c r="I3" s="130" t="s">
        <v>30</v>
      </c>
      <c r="J3" s="132"/>
      <c r="K3" s="130" t="s">
        <v>32</v>
      </c>
      <c r="L3" s="131"/>
      <c r="M3" s="132"/>
      <c r="N3" s="36"/>
      <c r="O3" s="37"/>
      <c r="P3" s="133" t="s">
        <v>124</v>
      </c>
      <c r="Q3" s="11"/>
      <c r="R3"/>
    </row>
    <row r="4" spans="1:134" ht="32.25" customHeight="1" thickBot="1">
      <c r="A4" s="112"/>
      <c r="B4" s="113"/>
      <c r="C4" s="114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125</v>
      </c>
      <c r="N4" s="35" t="s">
        <v>10</v>
      </c>
      <c r="O4" s="35" t="s">
        <v>126</v>
      </c>
      <c r="P4" s="11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127</v>
      </c>
      <c r="B5" s="26"/>
      <c r="C5" s="26"/>
      <c r="D5" s="27">
        <f t="shared" ref="D5:N5" si="0">SUM(D6:D13)</f>
        <v>16401448</v>
      </c>
      <c r="E5" s="27">
        <f t="shared" si="0"/>
        <v>369830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16771278</v>
      </c>
      <c r="P5" s="33">
        <f t="shared" ref="P5:P48" si="1">(O5/P$50)</f>
        <v>679.52181840282003</v>
      </c>
      <c r="Q5" s="6"/>
    </row>
    <row r="6" spans="1:134">
      <c r="A6" s="12"/>
      <c r="B6" s="25">
        <v>311</v>
      </c>
      <c r="C6" s="20" t="s">
        <v>3</v>
      </c>
      <c r="D6" s="46">
        <v>9513015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9513015</v>
      </c>
      <c r="P6" s="47">
        <f t="shared" si="1"/>
        <v>385.43879907621249</v>
      </c>
      <c r="Q6" s="9"/>
    </row>
    <row r="7" spans="1:134">
      <c r="A7" s="12"/>
      <c r="B7" s="25">
        <v>312.43</v>
      </c>
      <c r="C7" s="20" t="s">
        <v>128</v>
      </c>
      <c r="D7" s="46">
        <v>521727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521727</v>
      </c>
      <c r="P7" s="47">
        <f t="shared" si="1"/>
        <v>21.138811231311536</v>
      </c>
      <c r="Q7" s="9"/>
    </row>
    <row r="8" spans="1:134">
      <c r="A8" s="12"/>
      <c r="B8" s="25">
        <v>314.10000000000002</v>
      </c>
      <c r="C8" s="20" t="s">
        <v>14</v>
      </c>
      <c r="D8" s="46">
        <v>1865719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1865719</v>
      </c>
      <c r="P8" s="47">
        <f t="shared" si="1"/>
        <v>75.593330902313525</v>
      </c>
      <c r="Q8" s="9"/>
    </row>
    <row r="9" spans="1:134">
      <c r="A9" s="12"/>
      <c r="B9" s="25">
        <v>314.3</v>
      </c>
      <c r="C9" s="20" t="s">
        <v>15</v>
      </c>
      <c r="D9" s="46">
        <v>604513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604513</v>
      </c>
      <c r="P9" s="47">
        <f t="shared" si="1"/>
        <v>24.493051335035048</v>
      </c>
      <c r="Q9" s="9"/>
    </row>
    <row r="10" spans="1:134">
      <c r="A10" s="12"/>
      <c r="B10" s="25">
        <v>314.39999999999998</v>
      </c>
      <c r="C10" s="20" t="s">
        <v>16</v>
      </c>
      <c r="D10" s="46">
        <v>338162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338162</v>
      </c>
      <c r="P10" s="47">
        <f t="shared" si="1"/>
        <v>13.701308698999231</v>
      </c>
      <c r="Q10" s="9"/>
    </row>
    <row r="11" spans="1:134">
      <c r="A11" s="12"/>
      <c r="B11" s="25">
        <v>314.8</v>
      </c>
      <c r="C11" s="20" t="s">
        <v>116</v>
      </c>
      <c r="D11" s="46">
        <v>57925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57925</v>
      </c>
      <c r="P11" s="47">
        <f t="shared" si="1"/>
        <v>2.3469470442850775</v>
      </c>
      <c r="Q11" s="9"/>
    </row>
    <row r="12" spans="1:134">
      <c r="A12" s="12"/>
      <c r="B12" s="25">
        <v>315.10000000000002</v>
      </c>
      <c r="C12" s="20" t="s">
        <v>130</v>
      </c>
      <c r="D12" s="46">
        <v>499413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499413</v>
      </c>
      <c r="P12" s="47">
        <f t="shared" si="1"/>
        <v>20.234714962926947</v>
      </c>
      <c r="Q12" s="9"/>
    </row>
    <row r="13" spans="1:134">
      <c r="A13" s="12"/>
      <c r="B13" s="25">
        <v>319.89999999999998</v>
      </c>
      <c r="C13" s="20" t="s">
        <v>18</v>
      </c>
      <c r="D13" s="46">
        <v>3000974</v>
      </c>
      <c r="E13" s="46">
        <v>369830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3370804</v>
      </c>
      <c r="P13" s="47">
        <f t="shared" si="1"/>
        <v>136.57485515173616</v>
      </c>
      <c r="Q13" s="9"/>
    </row>
    <row r="14" spans="1:134" ht="15.75">
      <c r="A14" s="29" t="s">
        <v>19</v>
      </c>
      <c r="B14" s="30"/>
      <c r="C14" s="31"/>
      <c r="D14" s="32">
        <f t="shared" ref="D14:N14" si="3">SUM(D15:D21)</f>
        <v>3468025</v>
      </c>
      <c r="E14" s="32">
        <f t="shared" si="3"/>
        <v>1657274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5125299</v>
      </c>
      <c r="P14" s="45">
        <f t="shared" si="1"/>
        <v>207.66172359304727</v>
      </c>
      <c r="Q14" s="10"/>
    </row>
    <row r="15" spans="1:134">
      <c r="A15" s="12"/>
      <c r="B15" s="25">
        <v>323.10000000000002</v>
      </c>
      <c r="C15" s="20" t="s">
        <v>60</v>
      </c>
      <c r="D15" s="46">
        <v>2081370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2081370</v>
      </c>
      <c r="P15" s="47">
        <f t="shared" si="1"/>
        <v>84.330861796523635</v>
      </c>
      <c r="Q15" s="9"/>
    </row>
    <row r="16" spans="1:134">
      <c r="A16" s="12"/>
      <c r="B16" s="25">
        <v>323.3</v>
      </c>
      <c r="C16" s="20" t="s">
        <v>117</v>
      </c>
      <c r="D16" s="46">
        <v>652287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652287</v>
      </c>
      <c r="P16" s="47">
        <f t="shared" si="1"/>
        <v>26.428710343989305</v>
      </c>
      <c r="Q16" s="9"/>
    </row>
    <row r="17" spans="1:17">
      <c r="A17" s="12"/>
      <c r="B17" s="25">
        <v>323.39999999999998</v>
      </c>
      <c r="C17" s="20" t="s">
        <v>118</v>
      </c>
      <c r="D17" s="46">
        <v>303178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303178</v>
      </c>
      <c r="P17" s="47">
        <f t="shared" si="1"/>
        <v>12.283862080142621</v>
      </c>
      <c r="Q17" s="9"/>
    </row>
    <row r="18" spans="1:17">
      <c r="A18" s="12"/>
      <c r="B18" s="25">
        <v>323.7</v>
      </c>
      <c r="C18" s="20" t="s">
        <v>119</v>
      </c>
      <c r="D18" s="46">
        <v>431190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431190</v>
      </c>
      <c r="P18" s="47">
        <f t="shared" si="1"/>
        <v>17.470523884769662</v>
      </c>
      <c r="Q18" s="9"/>
    </row>
    <row r="19" spans="1:17">
      <c r="A19" s="12"/>
      <c r="B19" s="25">
        <v>324.11</v>
      </c>
      <c r="C19" s="20" t="s">
        <v>105</v>
      </c>
      <c r="D19" s="46">
        <v>0</v>
      </c>
      <c r="E19" s="46">
        <v>1090255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1090255</v>
      </c>
      <c r="P19" s="47">
        <f t="shared" si="1"/>
        <v>44.173858433612899</v>
      </c>
      <c r="Q19" s="9"/>
    </row>
    <row r="20" spans="1:17">
      <c r="A20" s="12"/>
      <c r="B20" s="25">
        <v>324.12</v>
      </c>
      <c r="C20" s="20" t="s">
        <v>61</v>
      </c>
      <c r="D20" s="46">
        <v>0</v>
      </c>
      <c r="E20" s="46">
        <v>326002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326002</v>
      </c>
      <c r="P20" s="47">
        <f t="shared" si="1"/>
        <v>13.208622016936104</v>
      </c>
      <c r="Q20" s="9"/>
    </row>
    <row r="21" spans="1:17">
      <c r="A21" s="12"/>
      <c r="B21" s="25">
        <v>324.61</v>
      </c>
      <c r="C21" s="20" t="s">
        <v>62</v>
      </c>
      <c r="D21" s="46">
        <v>0</v>
      </c>
      <c r="E21" s="46">
        <v>241017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241017</v>
      </c>
      <c r="P21" s="47">
        <f t="shared" si="1"/>
        <v>9.7652850370730526</v>
      </c>
      <c r="Q21" s="9"/>
    </row>
    <row r="22" spans="1:17" ht="15.75">
      <c r="A22" s="29" t="s">
        <v>132</v>
      </c>
      <c r="B22" s="30"/>
      <c r="C22" s="31"/>
      <c r="D22" s="32">
        <f t="shared" ref="D22:N22" si="5">SUM(D23:D29)</f>
        <v>2169276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197034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2366310</v>
      </c>
      <c r="P22" s="45">
        <f t="shared" si="1"/>
        <v>95.875774887565328</v>
      </c>
      <c r="Q22" s="10"/>
    </row>
    <row r="23" spans="1:17">
      <c r="A23" s="12"/>
      <c r="B23" s="25">
        <v>334.31</v>
      </c>
      <c r="C23" s="20" t="s">
        <v>102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197034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7" si="6">SUM(D23:N23)</f>
        <v>197034</v>
      </c>
      <c r="P23" s="47">
        <f t="shared" si="1"/>
        <v>7.9832259632916012</v>
      </c>
      <c r="Q23" s="9"/>
    </row>
    <row r="24" spans="1:17">
      <c r="A24" s="12"/>
      <c r="B24" s="25">
        <v>335.125</v>
      </c>
      <c r="C24" s="20" t="s">
        <v>133</v>
      </c>
      <c r="D24" s="46">
        <v>628684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628684</v>
      </c>
      <c r="P24" s="47">
        <f t="shared" si="1"/>
        <v>25.472387666626151</v>
      </c>
      <c r="Q24" s="9"/>
    </row>
    <row r="25" spans="1:17">
      <c r="A25" s="12"/>
      <c r="B25" s="25">
        <v>335.14</v>
      </c>
      <c r="C25" s="20" t="s">
        <v>81</v>
      </c>
      <c r="D25" s="46">
        <v>16438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16438</v>
      </c>
      <c r="P25" s="47">
        <f t="shared" si="1"/>
        <v>0.66601839471658364</v>
      </c>
      <c r="Q25" s="9"/>
    </row>
    <row r="26" spans="1:17">
      <c r="A26" s="12"/>
      <c r="B26" s="25">
        <v>335.15</v>
      </c>
      <c r="C26" s="20" t="s">
        <v>82</v>
      </c>
      <c r="D26" s="46">
        <v>7462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7462</v>
      </c>
      <c r="P26" s="47">
        <f t="shared" si="1"/>
        <v>0.30233783071998704</v>
      </c>
      <c r="Q26" s="9"/>
    </row>
    <row r="27" spans="1:17">
      <c r="A27" s="12"/>
      <c r="B27" s="25">
        <v>335.18</v>
      </c>
      <c r="C27" s="20" t="s">
        <v>134</v>
      </c>
      <c r="D27" s="46">
        <v>1478361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1478361</v>
      </c>
      <c r="P27" s="47">
        <f t="shared" si="1"/>
        <v>59.898748024796404</v>
      </c>
      <c r="Q27" s="9"/>
    </row>
    <row r="28" spans="1:17">
      <c r="A28" s="12"/>
      <c r="B28" s="25">
        <v>335.48</v>
      </c>
      <c r="C28" s="20" t="s">
        <v>137</v>
      </c>
      <c r="D28" s="46">
        <v>32748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" si="7">SUM(D28:N28)</f>
        <v>32748</v>
      </c>
      <c r="P28" s="47">
        <f t="shared" si="1"/>
        <v>1.3268506138325027</v>
      </c>
      <c r="Q28" s="9"/>
    </row>
    <row r="29" spans="1:17">
      <c r="A29" s="12"/>
      <c r="B29" s="25">
        <v>339</v>
      </c>
      <c r="C29" s="20" t="s">
        <v>120</v>
      </c>
      <c r="D29" s="46">
        <v>5583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5583</v>
      </c>
      <c r="P29" s="47">
        <f t="shared" si="1"/>
        <v>0.2262063935821077</v>
      </c>
      <c r="Q29" s="9"/>
    </row>
    <row r="30" spans="1:17" ht="15.75">
      <c r="A30" s="29" t="s">
        <v>33</v>
      </c>
      <c r="B30" s="30"/>
      <c r="C30" s="31"/>
      <c r="D30" s="32">
        <f t="shared" ref="D30:N30" si="8">SUM(D31:D36)</f>
        <v>955321</v>
      </c>
      <c r="E30" s="32">
        <f t="shared" si="8"/>
        <v>2100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13741446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>SUM(D30:N30)</f>
        <v>14698867</v>
      </c>
      <c r="P30" s="45">
        <f t="shared" si="1"/>
        <v>595.553948381346</v>
      </c>
      <c r="Q30" s="10"/>
    </row>
    <row r="31" spans="1:17">
      <c r="A31" s="12"/>
      <c r="B31" s="25">
        <v>341.3</v>
      </c>
      <c r="C31" s="20" t="s">
        <v>98</v>
      </c>
      <c r="D31" s="46">
        <v>844762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6" si="9">SUM(D31:N31)</f>
        <v>844762</v>
      </c>
      <c r="P31" s="47">
        <f t="shared" si="1"/>
        <v>34.227219318504112</v>
      </c>
      <c r="Q31" s="9"/>
    </row>
    <row r="32" spans="1:17">
      <c r="A32" s="12"/>
      <c r="B32" s="25">
        <v>341.9</v>
      </c>
      <c r="C32" s="20" t="s">
        <v>84</v>
      </c>
      <c r="D32" s="46">
        <v>25584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25584</v>
      </c>
      <c r="P32" s="47">
        <f t="shared" si="1"/>
        <v>1.0365868481828127</v>
      </c>
      <c r="Q32" s="9"/>
    </row>
    <row r="33" spans="1:120">
      <c r="A33" s="12"/>
      <c r="B33" s="25">
        <v>343.3</v>
      </c>
      <c r="C33" s="20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5089183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5089183</v>
      </c>
      <c r="P33" s="47">
        <f t="shared" si="1"/>
        <v>206.19841173372231</v>
      </c>
      <c r="Q33" s="9"/>
    </row>
    <row r="34" spans="1:120">
      <c r="A34" s="12"/>
      <c r="B34" s="25">
        <v>343.5</v>
      </c>
      <c r="C34" s="20" t="s">
        <v>39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8652263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8652263</v>
      </c>
      <c r="P34" s="47">
        <f t="shared" si="1"/>
        <v>350.56371297759409</v>
      </c>
      <c r="Q34" s="9"/>
    </row>
    <row r="35" spans="1:120">
      <c r="A35" s="12"/>
      <c r="B35" s="25">
        <v>343.8</v>
      </c>
      <c r="C35" s="20" t="s">
        <v>108</v>
      </c>
      <c r="D35" s="46">
        <v>0</v>
      </c>
      <c r="E35" s="46">
        <v>2100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2100</v>
      </c>
      <c r="P35" s="47">
        <f t="shared" si="1"/>
        <v>8.5085693448401598E-2</v>
      </c>
      <c r="Q35" s="9"/>
    </row>
    <row r="36" spans="1:120">
      <c r="A36" s="12"/>
      <c r="B36" s="25">
        <v>347.5</v>
      </c>
      <c r="C36" s="20" t="s">
        <v>40</v>
      </c>
      <c r="D36" s="46">
        <v>84975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84975</v>
      </c>
      <c r="P36" s="47">
        <f t="shared" si="1"/>
        <v>3.4429318098942505</v>
      </c>
      <c r="Q36" s="9"/>
    </row>
    <row r="37" spans="1:120" ht="15.75">
      <c r="A37" s="29" t="s">
        <v>34</v>
      </c>
      <c r="B37" s="30"/>
      <c r="C37" s="31"/>
      <c r="D37" s="32">
        <f t="shared" ref="D37:N37" si="10">SUM(D38:D39)</f>
        <v>31978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10"/>
        <v>0</v>
      </c>
      <c r="O37" s="32">
        <f>SUM(D37:N37)</f>
        <v>31978</v>
      </c>
      <c r="P37" s="45">
        <f t="shared" si="1"/>
        <v>1.2956525262347556</v>
      </c>
      <c r="Q37" s="10"/>
    </row>
    <row r="38" spans="1:120">
      <c r="A38" s="13"/>
      <c r="B38" s="39">
        <v>351.3</v>
      </c>
      <c r="C38" s="21" t="s">
        <v>90</v>
      </c>
      <c r="D38" s="46">
        <v>30153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39" si="11">SUM(D38:N38)</f>
        <v>30153</v>
      </c>
      <c r="P38" s="47">
        <f t="shared" si="1"/>
        <v>1.2217090069284064</v>
      </c>
      <c r="Q38" s="9"/>
    </row>
    <row r="39" spans="1:120">
      <c r="A39" s="13"/>
      <c r="B39" s="39">
        <v>359</v>
      </c>
      <c r="C39" s="21" t="s">
        <v>43</v>
      </c>
      <c r="D39" s="46">
        <v>1825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1825</v>
      </c>
      <c r="P39" s="47">
        <f t="shared" si="1"/>
        <v>7.3943519306349015E-2</v>
      </c>
      <c r="Q39" s="9"/>
    </row>
    <row r="40" spans="1:120" ht="15.75">
      <c r="A40" s="29" t="s">
        <v>4</v>
      </c>
      <c r="B40" s="30"/>
      <c r="C40" s="31"/>
      <c r="D40" s="32">
        <f t="shared" ref="D40:N40" si="12">SUM(D41:D42)</f>
        <v>173075</v>
      </c>
      <c r="E40" s="32">
        <f t="shared" si="12"/>
        <v>29098</v>
      </c>
      <c r="F40" s="32">
        <f t="shared" si="12"/>
        <v>0</v>
      </c>
      <c r="G40" s="32">
        <f t="shared" si="12"/>
        <v>47174</v>
      </c>
      <c r="H40" s="32">
        <f t="shared" si="12"/>
        <v>0</v>
      </c>
      <c r="I40" s="32">
        <f t="shared" si="12"/>
        <v>35323</v>
      </c>
      <c r="J40" s="32">
        <f t="shared" si="12"/>
        <v>0</v>
      </c>
      <c r="K40" s="32">
        <f t="shared" si="12"/>
        <v>0</v>
      </c>
      <c r="L40" s="32">
        <f t="shared" si="12"/>
        <v>0</v>
      </c>
      <c r="M40" s="32">
        <f t="shared" si="12"/>
        <v>0</v>
      </c>
      <c r="N40" s="32">
        <f t="shared" si="12"/>
        <v>0</v>
      </c>
      <c r="O40" s="32">
        <f>SUM(D40:N40)</f>
        <v>284670</v>
      </c>
      <c r="P40" s="45">
        <f t="shared" si="1"/>
        <v>11.53397350188404</v>
      </c>
      <c r="Q40" s="10"/>
    </row>
    <row r="41" spans="1:120">
      <c r="A41" s="12"/>
      <c r="B41" s="25">
        <v>361.1</v>
      </c>
      <c r="C41" s="20" t="s">
        <v>44</v>
      </c>
      <c r="D41" s="46">
        <v>85938</v>
      </c>
      <c r="E41" s="46">
        <v>11972</v>
      </c>
      <c r="F41" s="46">
        <v>0</v>
      </c>
      <c r="G41" s="46">
        <v>47174</v>
      </c>
      <c r="H41" s="46">
        <v>0</v>
      </c>
      <c r="I41" s="46">
        <v>21941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167025</v>
      </c>
      <c r="P41" s="47">
        <f t="shared" si="1"/>
        <v>6.767351403913942</v>
      </c>
      <c r="Q41" s="9"/>
    </row>
    <row r="42" spans="1:120">
      <c r="A42" s="12"/>
      <c r="B42" s="25">
        <v>369.9</v>
      </c>
      <c r="C42" s="20" t="s">
        <v>47</v>
      </c>
      <c r="D42" s="46">
        <v>87137</v>
      </c>
      <c r="E42" s="46">
        <v>17126</v>
      </c>
      <c r="F42" s="46">
        <v>0</v>
      </c>
      <c r="G42" s="46">
        <v>0</v>
      </c>
      <c r="H42" s="46">
        <v>0</v>
      </c>
      <c r="I42" s="46">
        <v>13382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7" si="13">SUM(D42:N42)</f>
        <v>117645</v>
      </c>
      <c r="P42" s="47">
        <f t="shared" si="1"/>
        <v>4.7666220979700986</v>
      </c>
      <c r="Q42" s="9"/>
    </row>
    <row r="43" spans="1:120" ht="15.75">
      <c r="A43" s="29" t="s">
        <v>35</v>
      </c>
      <c r="B43" s="30"/>
      <c r="C43" s="31"/>
      <c r="D43" s="32">
        <f t="shared" ref="D43:N43" si="14">SUM(D44:D47)</f>
        <v>591313</v>
      </c>
      <c r="E43" s="32">
        <f t="shared" si="14"/>
        <v>186470</v>
      </c>
      <c r="F43" s="32">
        <f t="shared" si="14"/>
        <v>0</v>
      </c>
      <c r="G43" s="32">
        <f t="shared" si="14"/>
        <v>18650000</v>
      </c>
      <c r="H43" s="32">
        <f t="shared" si="14"/>
        <v>0</v>
      </c>
      <c r="I43" s="32">
        <f t="shared" si="14"/>
        <v>0</v>
      </c>
      <c r="J43" s="32">
        <f t="shared" si="14"/>
        <v>0</v>
      </c>
      <c r="K43" s="32">
        <f t="shared" si="14"/>
        <v>0</v>
      </c>
      <c r="L43" s="32">
        <f t="shared" si="14"/>
        <v>0</v>
      </c>
      <c r="M43" s="32">
        <f t="shared" si="14"/>
        <v>0</v>
      </c>
      <c r="N43" s="32">
        <f t="shared" si="14"/>
        <v>0</v>
      </c>
      <c r="O43" s="32">
        <f t="shared" si="13"/>
        <v>19427783</v>
      </c>
      <c r="P43" s="45">
        <f t="shared" si="1"/>
        <v>787.15542320003237</v>
      </c>
      <c r="Q43" s="9"/>
    </row>
    <row r="44" spans="1:120">
      <c r="A44" s="12"/>
      <c r="B44" s="25">
        <v>381</v>
      </c>
      <c r="C44" s="20" t="s">
        <v>48</v>
      </c>
      <c r="D44" s="46">
        <v>422800</v>
      </c>
      <c r="E44" s="46">
        <v>185870</v>
      </c>
      <c r="F44" s="46">
        <v>0</v>
      </c>
      <c r="G44" s="46">
        <v>18650000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19258670</v>
      </c>
      <c r="P44" s="47">
        <f t="shared" si="1"/>
        <v>780.30347230663267</v>
      </c>
      <c r="Q44" s="9"/>
    </row>
    <row r="45" spans="1:120">
      <c r="A45" s="12"/>
      <c r="B45" s="25">
        <v>383.2</v>
      </c>
      <c r="C45" s="20" t="s">
        <v>140</v>
      </c>
      <c r="D45" s="46">
        <v>0</v>
      </c>
      <c r="E45" s="46">
        <v>600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600</v>
      </c>
      <c r="P45" s="47">
        <f t="shared" si="1"/>
        <v>2.4310198128114743E-2</v>
      </c>
      <c r="Q45" s="9"/>
    </row>
    <row r="46" spans="1:120">
      <c r="A46" s="12"/>
      <c r="B46" s="25">
        <v>388.1</v>
      </c>
      <c r="C46" s="20" t="s">
        <v>94</v>
      </c>
      <c r="D46" s="46">
        <v>9972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9972</v>
      </c>
      <c r="P46" s="47">
        <f t="shared" si="1"/>
        <v>0.40403549288926704</v>
      </c>
      <c r="Q46" s="9"/>
    </row>
    <row r="47" spans="1:120" ht="15.75" thickBot="1">
      <c r="A47" s="48"/>
      <c r="B47" s="49">
        <v>392</v>
      </c>
      <c r="C47" s="20" t="s">
        <v>138</v>
      </c>
      <c r="D47" s="46">
        <v>158541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158541</v>
      </c>
      <c r="P47" s="47">
        <f t="shared" si="1"/>
        <v>6.4236052023823991</v>
      </c>
      <c r="Q47" s="9"/>
    </row>
    <row r="48" spans="1:120" ht="16.5" thickBot="1">
      <c r="A48" s="14" t="s">
        <v>41</v>
      </c>
      <c r="B48" s="23"/>
      <c r="C48" s="22"/>
      <c r="D48" s="15">
        <f t="shared" ref="D48:N48" si="15">SUM(D5,D14,D22,D30,D37,D40,D43)</f>
        <v>23790436</v>
      </c>
      <c r="E48" s="15">
        <f t="shared" si="15"/>
        <v>2244772</v>
      </c>
      <c r="F48" s="15">
        <f t="shared" si="15"/>
        <v>0</v>
      </c>
      <c r="G48" s="15">
        <f t="shared" si="15"/>
        <v>18697174</v>
      </c>
      <c r="H48" s="15">
        <f t="shared" si="15"/>
        <v>0</v>
      </c>
      <c r="I48" s="15">
        <f t="shared" si="15"/>
        <v>13973803</v>
      </c>
      <c r="J48" s="15">
        <f t="shared" si="15"/>
        <v>0</v>
      </c>
      <c r="K48" s="15">
        <f t="shared" si="15"/>
        <v>0</v>
      </c>
      <c r="L48" s="15">
        <f t="shared" si="15"/>
        <v>0</v>
      </c>
      <c r="M48" s="15">
        <f t="shared" si="15"/>
        <v>0</v>
      </c>
      <c r="N48" s="15">
        <f t="shared" si="15"/>
        <v>0</v>
      </c>
      <c r="O48" s="15">
        <f>SUM(D48:N48)</f>
        <v>58706185</v>
      </c>
      <c r="P48" s="38">
        <f t="shared" si="1"/>
        <v>2378.5983144929296</v>
      </c>
      <c r="Q48" s="6"/>
      <c r="R48" s="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</row>
    <row r="49" spans="1:16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9"/>
    </row>
    <row r="50" spans="1:16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120" t="s">
        <v>139</v>
      </c>
      <c r="N50" s="120"/>
      <c r="O50" s="120"/>
      <c r="P50" s="43">
        <v>24681</v>
      </c>
    </row>
    <row r="51" spans="1:16">
      <c r="A51" s="121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9"/>
    </row>
    <row r="52" spans="1:16" ht="15.75" customHeight="1" thickBot="1">
      <c r="A52" s="122" t="s">
        <v>66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2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3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/>
      <c r="Q1" s="7"/>
      <c r="R1"/>
    </row>
    <row r="2" spans="1:134" ht="24" thickBot="1">
      <c r="A2" s="126" t="s">
        <v>123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  <c r="Q2" s="7"/>
      <c r="R2"/>
    </row>
    <row r="3" spans="1:134" ht="18" customHeight="1">
      <c r="A3" s="129" t="s">
        <v>49</v>
      </c>
      <c r="B3" s="110"/>
      <c r="C3" s="111"/>
      <c r="D3" s="130" t="s">
        <v>29</v>
      </c>
      <c r="E3" s="131"/>
      <c r="F3" s="131"/>
      <c r="G3" s="131"/>
      <c r="H3" s="132"/>
      <c r="I3" s="130" t="s">
        <v>30</v>
      </c>
      <c r="J3" s="132"/>
      <c r="K3" s="130" t="s">
        <v>32</v>
      </c>
      <c r="L3" s="131"/>
      <c r="M3" s="132"/>
      <c r="N3" s="36"/>
      <c r="O3" s="37"/>
      <c r="P3" s="133" t="s">
        <v>124</v>
      </c>
      <c r="Q3" s="11"/>
      <c r="R3"/>
    </row>
    <row r="4" spans="1:134" ht="32.25" customHeight="1" thickBot="1">
      <c r="A4" s="112"/>
      <c r="B4" s="113"/>
      <c r="C4" s="114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125</v>
      </c>
      <c r="N4" s="35" t="s">
        <v>10</v>
      </c>
      <c r="O4" s="35" t="s">
        <v>126</v>
      </c>
      <c r="P4" s="11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127</v>
      </c>
      <c r="B5" s="26"/>
      <c r="C5" s="26"/>
      <c r="D5" s="27">
        <f t="shared" ref="D5:N5" si="0">SUM(D6:D15)</f>
        <v>12421090</v>
      </c>
      <c r="E5" s="27">
        <f t="shared" si="0"/>
        <v>219900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12640990</v>
      </c>
      <c r="P5" s="33">
        <f t="shared" ref="P5:P50" si="1">(O5/P$52)</f>
        <v>604.57171552919795</v>
      </c>
      <c r="Q5" s="6"/>
    </row>
    <row r="6" spans="1:134">
      <c r="A6" s="12"/>
      <c r="B6" s="25">
        <v>311</v>
      </c>
      <c r="C6" s="20" t="s">
        <v>3</v>
      </c>
      <c r="D6" s="46">
        <v>7251791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7251791</v>
      </c>
      <c r="P6" s="47">
        <f t="shared" si="1"/>
        <v>346.82629489693431</v>
      </c>
      <c r="Q6" s="9"/>
    </row>
    <row r="7" spans="1:134">
      <c r="A7" s="12"/>
      <c r="B7" s="25">
        <v>312.3</v>
      </c>
      <c r="C7" s="20" t="s">
        <v>11</v>
      </c>
      <c r="D7" s="46">
        <v>91009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91009</v>
      </c>
      <c r="P7" s="47">
        <f t="shared" si="1"/>
        <v>4.352623272275097</v>
      </c>
      <c r="Q7" s="9"/>
    </row>
    <row r="8" spans="1:134">
      <c r="A8" s="12"/>
      <c r="B8" s="25">
        <v>312.43</v>
      </c>
      <c r="C8" s="20" t="s">
        <v>128</v>
      </c>
      <c r="D8" s="46">
        <v>420338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420338</v>
      </c>
      <c r="P8" s="47">
        <f t="shared" si="1"/>
        <v>20.103209144387584</v>
      </c>
      <c r="Q8" s="9"/>
    </row>
    <row r="9" spans="1:134">
      <c r="A9" s="12"/>
      <c r="B9" s="25">
        <v>312.63</v>
      </c>
      <c r="C9" s="20" t="s">
        <v>129</v>
      </c>
      <c r="D9" s="46">
        <v>1918021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1918021</v>
      </c>
      <c r="P9" s="47">
        <f t="shared" si="1"/>
        <v>91.731837964512891</v>
      </c>
      <c r="Q9" s="9"/>
    </row>
    <row r="10" spans="1:134">
      <c r="A10" s="12"/>
      <c r="B10" s="25">
        <v>314.10000000000002</v>
      </c>
      <c r="C10" s="20" t="s">
        <v>14</v>
      </c>
      <c r="D10" s="46">
        <v>1594859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1594859</v>
      </c>
      <c r="P10" s="47">
        <f t="shared" si="1"/>
        <v>76.276196853029802</v>
      </c>
      <c r="Q10" s="9"/>
    </row>
    <row r="11" spans="1:134">
      <c r="A11" s="12"/>
      <c r="B11" s="25">
        <v>314.3</v>
      </c>
      <c r="C11" s="20" t="s">
        <v>15</v>
      </c>
      <c r="D11" s="46">
        <v>556455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556455</v>
      </c>
      <c r="P11" s="47">
        <f t="shared" si="1"/>
        <v>26.613180926873596</v>
      </c>
      <c r="Q11" s="9"/>
    </row>
    <row r="12" spans="1:134">
      <c r="A12" s="12"/>
      <c r="B12" s="25">
        <v>314.39999999999998</v>
      </c>
      <c r="C12" s="20" t="s">
        <v>16</v>
      </c>
      <c r="D12" s="46">
        <v>211291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211291</v>
      </c>
      <c r="P12" s="47">
        <f t="shared" si="1"/>
        <v>10.105265675068152</v>
      </c>
      <c r="Q12" s="9"/>
    </row>
    <row r="13" spans="1:134">
      <c r="A13" s="12"/>
      <c r="B13" s="25">
        <v>314.8</v>
      </c>
      <c r="C13" s="20" t="s">
        <v>116</v>
      </c>
      <c r="D13" s="46">
        <v>43701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43701</v>
      </c>
      <c r="P13" s="47">
        <f t="shared" si="1"/>
        <v>2.0900569132909275</v>
      </c>
      <c r="Q13" s="9"/>
    </row>
    <row r="14" spans="1:134">
      <c r="A14" s="12"/>
      <c r="B14" s="25">
        <v>315.10000000000002</v>
      </c>
      <c r="C14" s="20" t="s">
        <v>130</v>
      </c>
      <c r="D14" s="46">
        <v>333625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333625</v>
      </c>
      <c r="P14" s="47">
        <f t="shared" si="1"/>
        <v>15.956047634989718</v>
      </c>
      <c r="Q14" s="9"/>
    </row>
    <row r="15" spans="1:134">
      <c r="A15" s="12"/>
      <c r="B15" s="25">
        <v>319.89999999999998</v>
      </c>
      <c r="C15" s="20" t="s">
        <v>18</v>
      </c>
      <c r="D15" s="46">
        <v>0</v>
      </c>
      <c r="E15" s="46">
        <v>219900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219900</v>
      </c>
      <c r="P15" s="47">
        <f t="shared" si="1"/>
        <v>10.51700224783586</v>
      </c>
      <c r="Q15" s="9"/>
    </row>
    <row r="16" spans="1:134" ht="15.75">
      <c r="A16" s="29" t="s">
        <v>19</v>
      </c>
      <c r="B16" s="30"/>
      <c r="C16" s="31"/>
      <c r="D16" s="32">
        <f t="shared" ref="D16:N16" si="3">SUM(D17:D24)</f>
        <v>2568777</v>
      </c>
      <c r="E16" s="32">
        <f t="shared" si="3"/>
        <v>1601165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4169942</v>
      </c>
      <c r="P16" s="45">
        <f t="shared" si="1"/>
        <v>199.43287579511215</v>
      </c>
      <c r="Q16" s="10"/>
    </row>
    <row r="17" spans="1:17">
      <c r="A17" s="12"/>
      <c r="B17" s="25">
        <v>323.10000000000002</v>
      </c>
      <c r="C17" s="20" t="s">
        <v>60</v>
      </c>
      <c r="D17" s="46">
        <v>1612074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4">SUM(D17:N17)</f>
        <v>1612074</v>
      </c>
      <c r="P17" s="47">
        <f t="shared" si="1"/>
        <v>77.099526519680524</v>
      </c>
      <c r="Q17" s="9"/>
    </row>
    <row r="18" spans="1:17">
      <c r="A18" s="12"/>
      <c r="B18" s="25">
        <v>323.3</v>
      </c>
      <c r="C18" s="20" t="s">
        <v>117</v>
      </c>
      <c r="D18" s="46">
        <v>433133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433133</v>
      </c>
      <c r="P18" s="47">
        <f t="shared" si="1"/>
        <v>20.715146587593861</v>
      </c>
      <c r="Q18" s="9"/>
    </row>
    <row r="19" spans="1:17">
      <c r="A19" s="12"/>
      <c r="B19" s="25">
        <v>323.39999999999998</v>
      </c>
      <c r="C19" s="20" t="s">
        <v>118</v>
      </c>
      <c r="D19" s="46">
        <v>203173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203173</v>
      </c>
      <c r="P19" s="47">
        <f t="shared" si="1"/>
        <v>9.7170118130948389</v>
      </c>
      <c r="Q19" s="9"/>
    </row>
    <row r="20" spans="1:17">
      <c r="A20" s="12"/>
      <c r="B20" s="25">
        <v>323.7</v>
      </c>
      <c r="C20" s="20" t="s">
        <v>119</v>
      </c>
      <c r="D20" s="46">
        <v>320397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320397</v>
      </c>
      <c r="P20" s="47">
        <f t="shared" si="1"/>
        <v>15.323401406093071</v>
      </c>
      <c r="Q20" s="9"/>
    </row>
    <row r="21" spans="1:17">
      <c r="A21" s="12"/>
      <c r="B21" s="25">
        <v>324.11</v>
      </c>
      <c r="C21" s="20" t="s">
        <v>105</v>
      </c>
      <c r="D21" s="46">
        <v>0</v>
      </c>
      <c r="E21" s="46">
        <v>1218719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1218719</v>
      </c>
      <c r="P21" s="47">
        <f t="shared" si="1"/>
        <v>58.286814290496913</v>
      </c>
      <c r="Q21" s="9"/>
    </row>
    <row r="22" spans="1:17">
      <c r="A22" s="12"/>
      <c r="B22" s="25">
        <v>324.12</v>
      </c>
      <c r="C22" s="20" t="s">
        <v>61</v>
      </c>
      <c r="D22" s="46">
        <v>0</v>
      </c>
      <c r="E22" s="46">
        <v>123058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123058</v>
      </c>
      <c r="P22" s="47">
        <f t="shared" si="1"/>
        <v>5.885408197426945</v>
      </c>
      <c r="Q22" s="9"/>
    </row>
    <row r="23" spans="1:17">
      <c r="A23" s="12"/>
      <c r="B23" s="25">
        <v>324.22000000000003</v>
      </c>
      <c r="C23" s="20" t="s">
        <v>131</v>
      </c>
      <c r="D23" s="46">
        <v>0</v>
      </c>
      <c r="E23" s="46">
        <v>545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545</v>
      </c>
      <c r="P23" s="47">
        <f t="shared" si="1"/>
        <v>2.6065330718829213E-2</v>
      </c>
      <c r="Q23" s="9"/>
    </row>
    <row r="24" spans="1:17">
      <c r="A24" s="12"/>
      <c r="B24" s="25">
        <v>324.61</v>
      </c>
      <c r="C24" s="20" t="s">
        <v>62</v>
      </c>
      <c r="D24" s="46">
        <v>0</v>
      </c>
      <c r="E24" s="46">
        <v>258843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258843</v>
      </c>
      <c r="P24" s="47">
        <f t="shared" si="1"/>
        <v>12.379501650007175</v>
      </c>
      <c r="Q24" s="9"/>
    </row>
    <row r="25" spans="1:17" ht="15.75">
      <c r="A25" s="29" t="s">
        <v>132</v>
      </c>
      <c r="B25" s="30"/>
      <c r="C25" s="31"/>
      <c r="D25" s="32">
        <f t="shared" ref="D25:N25" si="5">SUM(D26:D32)</f>
        <v>1453942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118750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1572692</v>
      </c>
      <c r="P25" s="45">
        <f t="shared" si="1"/>
        <v>75.21603137404945</v>
      </c>
      <c r="Q25" s="10"/>
    </row>
    <row r="26" spans="1:17">
      <c r="A26" s="12"/>
      <c r="B26" s="25">
        <v>331.5</v>
      </c>
      <c r="C26" s="20" t="s">
        <v>74</v>
      </c>
      <c r="D26" s="46">
        <v>8215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1" si="6">SUM(D26:N26)</f>
        <v>8215</v>
      </c>
      <c r="P26" s="47">
        <f t="shared" si="1"/>
        <v>0.39289301257831555</v>
      </c>
      <c r="Q26" s="9"/>
    </row>
    <row r="27" spans="1:17">
      <c r="A27" s="12"/>
      <c r="B27" s="25">
        <v>334.31</v>
      </c>
      <c r="C27" s="20" t="s">
        <v>102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118750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118750</v>
      </c>
      <c r="P27" s="47">
        <f t="shared" si="1"/>
        <v>5.6793725190109523</v>
      </c>
      <c r="Q27" s="9"/>
    </row>
    <row r="28" spans="1:17">
      <c r="A28" s="12"/>
      <c r="B28" s="25">
        <v>335.125</v>
      </c>
      <c r="C28" s="20" t="s">
        <v>133</v>
      </c>
      <c r="D28" s="46">
        <v>374021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374021</v>
      </c>
      <c r="P28" s="47">
        <f t="shared" si="1"/>
        <v>17.888038643646276</v>
      </c>
      <c r="Q28" s="9"/>
    </row>
    <row r="29" spans="1:17">
      <c r="A29" s="12"/>
      <c r="B29" s="25">
        <v>335.14</v>
      </c>
      <c r="C29" s="20" t="s">
        <v>81</v>
      </c>
      <c r="D29" s="46">
        <v>14062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14062</v>
      </c>
      <c r="P29" s="47">
        <f t="shared" si="1"/>
        <v>0.67253335884069065</v>
      </c>
      <c r="Q29" s="9"/>
    </row>
    <row r="30" spans="1:17">
      <c r="A30" s="12"/>
      <c r="B30" s="25">
        <v>335.15</v>
      </c>
      <c r="C30" s="20" t="s">
        <v>82</v>
      </c>
      <c r="D30" s="46">
        <v>7731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7731</v>
      </c>
      <c r="P30" s="47">
        <f t="shared" si="1"/>
        <v>0.36974508584819932</v>
      </c>
      <c r="Q30" s="9"/>
    </row>
    <row r="31" spans="1:17">
      <c r="A31" s="12"/>
      <c r="B31" s="25">
        <v>335.18</v>
      </c>
      <c r="C31" s="20" t="s">
        <v>134</v>
      </c>
      <c r="D31" s="46">
        <v>980007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980007</v>
      </c>
      <c r="P31" s="47">
        <f t="shared" si="1"/>
        <v>46.870103783059925</v>
      </c>
      <c r="Q31" s="9"/>
    </row>
    <row r="32" spans="1:17">
      <c r="A32" s="12"/>
      <c r="B32" s="25">
        <v>339</v>
      </c>
      <c r="C32" s="20" t="s">
        <v>120</v>
      </c>
      <c r="D32" s="46">
        <v>69906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50" si="7">SUM(D32:N32)</f>
        <v>69906</v>
      </c>
      <c r="P32" s="47">
        <f t="shared" si="1"/>
        <v>3.3433449710650915</v>
      </c>
      <c r="Q32" s="9"/>
    </row>
    <row r="33" spans="1:17" ht="15.75">
      <c r="A33" s="29" t="s">
        <v>33</v>
      </c>
      <c r="B33" s="30"/>
      <c r="C33" s="31"/>
      <c r="D33" s="32">
        <f t="shared" ref="D33:N33" si="8">SUM(D34:D38)</f>
        <v>636477</v>
      </c>
      <c r="E33" s="32">
        <f t="shared" si="8"/>
        <v>1050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12685169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 t="shared" si="7"/>
        <v>13322696</v>
      </c>
      <c r="P33" s="45">
        <f t="shared" si="1"/>
        <v>637.17518771820744</v>
      </c>
      <c r="Q33" s="10"/>
    </row>
    <row r="34" spans="1:17">
      <c r="A34" s="12"/>
      <c r="B34" s="25">
        <v>341.3</v>
      </c>
      <c r="C34" s="20" t="s">
        <v>98</v>
      </c>
      <c r="D34" s="46">
        <v>585796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585796</v>
      </c>
      <c r="P34" s="47">
        <f t="shared" si="1"/>
        <v>28.016452245444544</v>
      </c>
      <c r="Q34" s="9"/>
    </row>
    <row r="35" spans="1:17">
      <c r="A35" s="12"/>
      <c r="B35" s="25">
        <v>343.3</v>
      </c>
      <c r="C35" s="20" t="s">
        <v>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4776504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4776504</v>
      </c>
      <c r="P35" s="47">
        <f t="shared" si="1"/>
        <v>228.44248888038643</v>
      </c>
      <c r="Q35" s="9"/>
    </row>
    <row r="36" spans="1:17">
      <c r="A36" s="12"/>
      <c r="B36" s="25">
        <v>343.5</v>
      </c>
      <c r="C36" s="20" t="s">
        <v>39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7908665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7908665</v>
      </c>
      <c r="P36" s="47">
        <f t="shared" si="1"/>
        <v>378.24214453106316</v>
      </c>
      <c r="Q36" s="9"/>
    </row>
    <row r="37" spans="1:17">
      <c r="A37" s="12"/>
      <c r="B37" s="25">
        <v>343.8</v>
      </c>
      <c r="C37" s="20" t="s">
        <v>108</v>
      </c>
      <c r="D37" s="46">
        <v>0</v>
      </c>
      <c r="E37" s="46">
        <v>1050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1050</v>
      </c>
      <c r="P37" s="47">
        <f t="shared" si="1"/>
        <v>5.0217609641781048E-2</v>
      </c>
      <c r="Q37" s="9"/>
    </row>
    <row r="38" spans="1:17">
      <c r="A38" s="12"/>
      <c r="B38" s="25">
        <v>347.5</v>
      </c>
      <c r="C38" s="20" t="s">
        <v>40</v>
      </c>
      <c r="D38" s="46">
        <v>50681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50681</v>
      </c>
      <c r="P38" s="47">
        <f t="shared" si="1"/>
        <v>2.4238844516715292</v>
      </c>
      <c r="Q38" s="9"/>
    </row>
    <row r="39" spans="1:17" ht="15.75">
      <c r="A39" s="29" t="s">
        <v>34</v>
      </c>
      <c r="B39" s="30"/>
      <c r="C39" s="31"/>
      <c r="D39" s="32">
        <f t="shared" ref="D39:N39" si="9">SUM(D40:D41)</f>
        <v>37385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 t="shared" si="7"/>
        <v>37385</v>
      </c>
      <c r="P39" s="45">
        <f t="shared" si="1"/>
        <v>1.7879860347218901</v>
      </c>
      <c r="Q39" s="10"/>
    </row>
    <row r="40" spans="1:17">
      <c r="A40" s="13"/>
      <c r="B40" s="39">
        <v>351.3</v>
      </c>
      <c r="C40" s="21" t="s">
        <v>90</v>
      </c>
      <c r="D40" s="46">
        <v>24447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24447</v>
      </c>
      <c r="P40" s="47">
        <f t="shared" si="1"/>
        <v>1.1692094313453536</v>
      </c>
      <c r="Q40" s="9"/>
    </row>
    <row r="41" spans="1:17">
      <c r="A41" s="13"/>
      <c r="B41" s="39">
        <v>359</v>
      </c>
      <c r="C41" s="21" t="s">
        <v>43</v>
      </c>
      <c r="D41" s="46">
        <v>12938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12938</v>
      </c>
      <c r="P41" s="47">
        <f t="shared" si="1"/>
        <v>0.61877660337653639</v>
      </c>
      <c r="Q41" s="9"/>
    </row>
    <row r="42" spans="1:17" ht="15.75">
      <c r="A42" s="29" t="s">
        <v>4</v>
      </c>
      <c r="B42" s="30"/>
      <c r="C42" s="31"/>
      <c r="D42" s="32">
        <f t="shared" ref="D42:N42" si="10">SUM(D43:D46)</f>
        <v>107157</v>
      </c>
      <c r="E42" s="32">
        <f t="shared" si="10"/>
        <v>6827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33296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 t="shared" si="7"/>
        <v>147280</v>
      </c>
      <c r="P42" s="45">
        <f t="shared" si="1"/>
        <v>7.0438567124204887</v>
      </c>
      <c r="Q42" s="10"/>
    </row>
    <row r="43" spans="1:17">
      <c r="A43" s="12"/>
      <c r="B43" s="25">
        <v>361.1</v>
      </c>
      <c r="C43" s="20" t="s">
        <v>44</v>
      </c>
      <c r="D43" s="46">
        <v>2816</v>
      </c>
      <c r="E43" s="46">
        <v>546</v>
      </c>
      <c r="F43" s="46">
        <v>0</v>
      </c>
      <c r="G43" s="46">
        <v>0</v>
      </c>
      <c r="H43" s="46">
        <v>0</v>
      </c>
      <c r="I43" s="46">
        <v>7055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7"/>
        <v>10417</v>
      </c>
      <c r="P43" s="47">
        <f t="shared" si="1"/>
        <v>0.49820651394136495</v>
      </c>
      <c r="Q43" s="9"/>
    </row>
    <row r="44" spans="1:17">
      <c r="A44" s="12"/>
      <c r="B44" s="25">
        <v>366</v>
      </c>
      <c r="C44" s="20" t="s">
        <v>46</v>
      </c>
      <c r="D44" s="46">
        <v>0</v>
      </c>
      <c r="E44" s="46">
        <v>1950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7"/>
        <v>1950</v>
      </c>
      <c r="P44" s="47">
        <f t="shared" si="1"/>
        <v>9.3261275049021958E-2</v>
      </c>
      <c r="Q44" s="9"/>
    </row>
    <row r="45" spans="1:17">
      <c r="A45" s="12"/>
      <c r="B45" s="25">
        <v>367</v>
      </c>
      <c r="C45" s="20" t="s">
        <v>107</v>
      </c>
      <c r="D45" s="46">
        <v>0</v>
      </c>
      <c r="E45" s="46">
        <v>1800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7"/>
        <v>1800</v>
      </c>
      <c r="P45" s="47">
        <f t="shared" si="1"/>
        <v>8.6087330814481805E-2</v>
      </c>
      <c r="Q45" s="9"/>
    </row>
    <row r="46" spans="1:17">
      <c r="A46" s="12"/>
      <c r="B46" s="25">
        <v>369.9</v>
      </c>
      <c r="C46" s="20" t="s">
        <v>47</v>
      </c>
      <c r="D46" s="46">
        <v>104341</v>
      </c>
      <c r="E46" s="46">
        <v>2531</v>
      </c>
      <c r="F46" s="46">
        <v>0</v>
      </c>
      <c r="G46" s="46">
        <v>0</v>
      </c>
      <c r="H46" s="46">
        <v>0</v>
      </c>
      <c r="I46" s="46">
        <v>26241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7"/>
        <v>133113</v>
      </c>
      <c r="P46" s="47">
        <f t="shared" si="1"/>
        <v>6.3663015926156197</v>
      </c>
      <c r="Q46" s="9"/>
    </row>
    <row r="47" spans="1:17" ht="15.75">
      <c r="A47" s="29" t="s">
        <v>35</v>
      </c>
      <c r="B47" s="30"/>
      <c r="C47" s="31"/>
      <c r="D47" s="32">
        <f t="shared" ref="D47:N47" si="11">SUM(D48:D49)</f>
        <v>563170</v>
      </c>
      <c r="E47" s="32">
        <f t="shared" si="11"/>
        <v>156812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1"/>
        <v>0</v>
      </c>
      <c r="O47" s="32">
        <f t="shared" si="7"/>
        <v>719982</v>
      </c>
      <c r="P47" s="45">
        <f t="shared" si="1"/>
        <v>34.434071452484574</v>
      </c>
      <c r="Q47" s="9"/>
    </row>
    <row r="48" spans="1:17">
      <c r="A48" s="12"/>
      <c r="B48" s="25">
        <v>381</v>
      </c>
      <c r="C48" s="20" t="s">
        <v>48</v>
      </c>
      <c r="D48" s="46">
        <v>542080</v>
      </c>
      <c r="E48" s="46">
        <v>156812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7"/>
        <v>698892</v>
      </c>
      <c r="P48" s="47">
        <f t="shared" si="1"/>
        <v>33.425414893108233</v>
      </c>
      <c r="Q48" s="9"/>
    </row>
    <row r="49" spans="1:120" ht="15.75" thickBot="1">
      <c r="A49" s="12"/>
      <c r="B49" s="25">
        <v>388.1</v>
      </c>
      <c r="C49" s="20" t="s">
        <v>94</v>
      </c>
      <c r="D49" s="46">
        <v>21090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7"/>
        <v>21090</v>
      </c>
      <c r="P49" s="47">
        <f t="shared" si="1"/>
        <v>1.008656559376345</v>
      </c>
      <c r="Q49" s="9"/>
    </row>
    <row r="50" spans="1:120" ht="16.5" thickBot="1">
      <c r="A50" s="14" t="s">
        <v>41</v>
      </c>
      <c r="B50" s="23"/>
      <c r="C50" s="22"/>
      <c r="D50" s="15">
        <f t="shared" ref="D50:N50" si="12">SUM(D5,D16,D25,D33,D39,D42,D47)</f>
        <v>17787998</v>
      </c>
      <c r="E50" s="15">
        <f t="shared" si="12"/>
        <v>1985754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12837215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 t="shared" si="12"/>
        <v>0</v>
      </c>
      <c r="O50" s="15">
        <f t="shared" si="7"/>
        <v>32610967</v>
      </c>
      <c r="P50" s="38">
        <f t="shared" si="1"/>
        <v>1559.6617246161941</v>
      </c>
      <c r="Q50" s="6"/>
      <c r="R50" s="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</row>
    <row r="51" spans="1:120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9"/>
    </row>
    <row r="52" spans="1:120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120" t="s">
        <v>135</v>
      </c>
      <c r="N52" s="120"/>
      <c r="O52" s="120"/>
      <c r="P52" s="43">
        <v>20909</v>
      </c>
    </row>
    <row r="53" spans="1:120">
      <c r="A53" s="121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9"/>
    </row>
    <row r="54" spans="1:120" ht="15.75" customHeight="1" thickBot="1">
      <c r="A54" s="122" t="s">
        <v>66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2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114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49</v>
      </c>
      <c r="B3" s="110"/>
      <c r="C3" s="111"/>
      <c r="D3" s="130" t="s">
        <v>29</v>
      </c>
      <c r="E3" s="131"/>
      <c r="F3" s="131"/>
      <c r="G3" s="131"/>
      <c r="H3" s="132"/>
      <c r="I3" s="130" t="s">
        <v>30</v>
      </c>
      <c r="J3" s="132"/>
      <c r="K3" s="130" t="s">
        <v>32</v>
      </c>
      <c r="L3" s="132"/>
      <c r="M3" s="36"/>
      <c r="N3" s="37"/>
      <c r="O3" s="133" t="s">
        <v>54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31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9418358</v>
      </c>
      <c r="E5" s="27">
        <f t="shared" si="0"/>
        <v>142020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9560378</v>
      </c>
      <c r="O5" s="33">
        <f t="shared" ref="O5:O36" si="1">(N5/O$57)</f>
        <v>550.90342284199608</v>
      </c>
      <c r="P5" s="6"/>
    </row>
    <row r="6" spans="1:133">
      <c r="A6" s="12"/>
      <c r="B6" s="25">
        <v>311</v>
      </c>
      <c r="C6" s="20" t="s">
        <v>3</v>
      </c>
      <c r="D6" s="46">
        <v>5390218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5390218</v>
      </c>
      <c r="O6" s="47">
        <f t="shared" si="1"/>
        <v>310.60378010833239</v>
      </c>
      <c r="P6" s="9"/>
    </row>
    <row r="7" spans="1:133">
      <c r="A7" s="12"/>
      <c r="B7" s="25">
        <v>312.3</v>
      </c>
      <c r="C7" s="20" t="s">
        <v>11</v>
      </c>
      <c r="D7" s="46">
        <v>96362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96362</v>
      </c>
      <c r="O7" s="47">
        <f t="shared" si="1"/>
        <v>5.5527255964042874</v>
      </c>
      <c r="P7" s="9"/>
    </row>
    <row r="8" spans="1:133">
      <c r="A8" s="12"/>
      <c r="B8" s="25">
        <v>312.42</v>
      </c>
      <c r="C8" s="20" t="s">
        <v>115</v>
      </c>
      <c r="D8" s="46">
        <v>382208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382208</v>
      </c>
      <c r="O8" s="47">
        <f t="shared" si="1"/>
        <v>22.024201913103607</v>
      </c>
      <c r="P8" s="9"/>
    </row>
    <row r="9" spans="1:133">
      <c r="A9" s="12"/>
      <c r="B9" s="25">
        <v>312.60000000000002</v>
      </c>
      <c r="C9" s="20" t="s">
        <v>13</v>
      </c>
      <c r="D9" s="46">
        <v>1290349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1290349</v>
      </c>
      <c r="O9" s="47">
        <f t="shared" si="1"/>
        <v>74.354558026967851</v>
      </c>
      <c r="P9" s="9"/>
    </row>
    <row r="10" spans="1:133">
      <c r="A10" s="12"/>
      <c r="B10" s="25">
        <v>314.10000000000002</v>
      </c>
      <c r="C10" s="20" t="s">
        <v>14</v>
      </c>
      <c r="D10" s="46">
        <v>1313042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1313042</v>
      </c>
      <c r="O10" s="47">
        <f t="shared" si="1"/>
        <v>75.662210441396795</v>
      </c>
      <c r="P10" s="9"/>
    </row>
    <row r="11" spans="1:133">
      <c r="A11" s="12"/>
      <c r="B11" s="25">
        <v>314.3</v>
      </c>
      <c r="C11" s="20" t="s">
        <v>15</v>
      </c>
      <c r="D11" s="46">
        <v>482537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482537</v>
      </c>
      <c r="O11" s="47">
        <f t="shared" si="1"/>
        <v>27.805520341131729</v>
      </c>
      <c r="P11" s="9"/>
    </row>
    <row r="12" spans="1:133">
      <c r="A12" s="12"/>
      <c r="B12" s="25">
        <v>314.39999999999998</v>
      </c>
      <c r="C12" s="20" t="s">
        <v>16</v>
      </c>
      <c r="D12" s="46">
        <v>149305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149305</v>
      </c>
      <c r="O12" s="47">
        <f t="shared" si="1"/>
        <v>8.6034919903192346</v>
      </c>
      <c r="P12" s="9"/>
    </row>
    <row r="13" spans="1:133">
      <c r="A13" s="12"/>
      <c r="B13" s="25">
        <v>314.8</v>
      </c>
      <c r="C13" s="20" t="s">
        <v>116</v>
      </c>
      <c r="D13" s="46">
        <v>35178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35178</v>
      </c>
      <c r="O13" s="47">
        <f t="shared" si="1"/>
        <v>2.0270830932349893</v>
      </c>
      <c r="P13" s="9"/>
    </row>
    <row r="14" spans="1:133">
      <c r="A14" s="12"/>
      <c r="B14" s="25">
        <v>315</v>
      </c>
      <c r="C14" s="20" t="s">
        <v>79</v>
      </c>
      <c r="D14" s="46">
        <v>279159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279159</v>
      </c>
      <c r="O14" s="47">
        <f t="shared" si="1"/>
        <v>16.086147285928316</v>
      </c>
      <c r="P14" s="9"/>
    </row>
    <row r="15" spans="1:133">
      <c r="A15" s="12"/>
      <c r="B15" s="25">
        <v>319</v>
      </c>
      <c r="C15" s="20" t="s">
        <v>18</v>
      </c>
      <c r="D15" s="46">
        <v>0</v>
      </c>
      <c r="E15" s="46">
        <v>142020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142020</v>
      </c>
      <c r="O15" s="47">
        <f t="shared" si="1"/>
        <v>8.1837040451769045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SUM(D17:D23)</f>
        <v>1935217</v>
      </c>
      <c r="E16" s="32">
        <f t="shared" si="3"/>
        <v>1096834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3032051</v>
      </c>
      <c r="O16" s="45">
        <f t="shared" si="1"/>
        <v>174.71770197072721</v>
      </c>
      <c r="P16" s="10"/>
    </row>
    <row r="17" spans="1:16">
      <c r="A17" s="12"/>
      <c r="B17" s="25">
        <v>323.10000000000002</v>
      </c>
      <c r="C17" s="20" t="s">
        <v>60</v>
      </c>
      <c r="D17" s="46">
        <v>1314009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1314009</v>
      </c>
      <c r="O17" s="47">
        <f t="shared" si="1"/>
        <v>75.717932465137721</v>
      </c>
      <c r="P17" s="9"/>
    </row>
    <row r="18" spans="1:16">
      <c r="A18" s="12"/>
      <c r="B18" s="25">
        <v>323.3</v>
      </c>
      <c r="C18" s="20" t="s">
        <v>117</v>
      </c>
      <c r="D18" s="46">
        <v>251153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251153</v>
      </c>
      <c r="O18" s="47">
        <f t="shared" si="1"/>
        <v>14.472340670738735</v>
      </c>
      <c r="P18" s="9"/>
    </row>
    <row r="19" spans="1:16">
      <c r="A19" s="12"/>
      <c r="B19" s="25">
        <v>323.39999999999998</v>
      </c>
      <c r="C19" s="20" t="s">
        <v>118</v>
      </c>
      <c r="D19" s="46">
        <v>125318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125318</v>
      </c>
      <c r="O19" s="47">
        <f t="shared" si="1"/>
        <v>7.2212746340901237</v>
      </c>
      <c r="P19" s="9"/>
    </row>
    <row r="20" spans="1:16">
      <c r="A20" s="12"/>
      <c r="B20" s="25">
        <v>323.7</v>
      </c>
      <c r="C20" s="20" t="s">
        <v>119</v>
      </c>
      <c r="D20" s="46">
        <v>244737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244737</v>
      </c>
      <c r="O20" s="47">
        <f t="shared" si="1"/>
        <v>14.10262763627982</v>
      </c>
      <c r="P20" s="9"/>
    </row>
    <row r="21" spans="1:16">
      <c r="A21" s="12"/>
      <c r="B21" s="25">
        <v>324.11</v>
      </c>
      <c r="C21" s="20" t="s">
        <v>105</v>
      </c>
      <c r="D21" s="46">
        <v>0</v>
      </c>
      <c r="E21" s="46">
        <v>760909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760909</v>
      </c>
      <c r="O21" s="47">
        <f t="shared" si="1"/>
        <v>43.846317851792094</v>
      </c>
      <c r="P21" s="9"/>
    </row>
    <row r="22" spans="1:16">
      <c r="A22" s="12"/>
      <c r="B22" s="25">
        <v>324.12</v>
      </c>
      <c r="C22" s="20" t="s">
        <v>61</v>
      </c>
      <c r="D22" s="46">
        <v>0</v>
      </c>
      <c r="E22" s="46">
        <v>173812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173812</v>
      </c>
      <c r="O22" s="47">
        <f t="shared" si="1"/>
        <v>10.015673619914716</v>
      </c>
      <c r="P22" s="9"/>
    </row>
    <row r="23" spans="1:16">
      <c r="A23" s="12"/>
      <c r="B23" s="25">
        <v>324.61</v>
      </c>
      <c r="C23" s="20" t="s">
        <v>62</v>
      </c>
      <c r="D23" s="46">
        <v>0</v>
      </c>
      <c r="E23" s="46">
        <v>162113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162113</v>
      </c>
      <c r="O23" s="47">
        <f t="shared" si="1"/>
        <v>9.3415350927740004</v>
      </c>
      <c r="P23" s="9"/>
    </row>
    <row r="24" spans="1:16" ht="15.75">
      <c r="A24" s="29" t="s">
        <v>20</v>
      </c>
      <c r="B24" s="30"/>
      <c r="C24" s="31"/>
      <c r="D24" s="32">
        <f t="shared" ref="D24:M24" si="5">SUM(D25:D32)</f>
        <v>1607713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159216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ref="N24:N33" si="6">SUM(D24:M24)</f>
        <v>1766929</v>
      </c>
      <c r="O24" s="45">
        <f t="shared" si="1"/>
        <v>101.81681456724674</v>
      </c>
      <c r="P24" s="10"/>
    </row>
    <row r="25" spans="1:16">
      <c r="A25" s="12"/>
      <c r="B25" s="25">
        <v>331.5</v>
      </c>
      <c r="C25" s="20" t="s">
        <v>74</v>
      </c>
      <c r="D25" s="46">
        <v>2581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2581</v>
      </c>
      <c r="O25" s="47">
        <f t="shared" si="1"/>
        <v>0.14872651838192924</v>
      </c>
      <c r="P25" s="9"/>
    </row>
    <row r="26" spans="1:16">
      <c r="A26" s="12"/>
      <c r="B26" s="25">
        <v>334.31</v>
      </c>
      <c r="C26" s="20" t="s">
        <v>102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159216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159216</v>
      </c>
      <c r="O26" s="47">
        <f t="shared" si="1"/>
        <v>9.1745995159617379</v>
      </c>
      <c r="P26" s="9"/>
    </row>
    <row r="27" spans="1:16">
      <c r="A27" s="12"/>
      <c r="B27" s="25">
        <v>334.5</v>
      </c>
      <c r="C27" s="20" t="s">
        <v>70</v>
      </c>
      <c r="D27" s="46">
        <v>648551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648551</v>
      </c>
      <c r="O27" s="47">
        <f t="shared" si="1"/>
        <v>37.371845107756137</v>
      </c>
      <c r="P27" s="9"/>
    </row>
    <row r="28" spans="1:16">
      <c r="A28" s="12"/>
      <c r="B28" s="25">
        <v>335.12</v>
      </c>
      <c r="C28" s="20" t="s">
        <v>80</v>
      </c>
      <c r="D28" s="46">
        <v>232553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232553</v>
      </c>
      <c r="O28" s="47">
        <f t="shared" si="1"/>
        <v>13.4005416618647</v>
      </c>
      <c r="P28" s="9"/>
    </row>
    <row r="29" spans="1:16">
      <c r="A29" s="12"/>
      <c r="B29" s="25">
        <v>335.14</v>
      </c>
      <c r="C29" s="20" t="s">
        <v>81</v>
      </c>
      <c r="D29" s="46">
        <v>15146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15146</v>
      </c>
      <c r="O29" s="47">
        <f t="shared" si="1"/>
        <v>0.87276708539817904</v>
      </c>
      <c r="P29" s="9"/>
    </row>
    <row r="30" spans="1:16">
      <c r="A30" s="12"/>
      <c r="B30" s="25">
        <v>335.15</v>
      </c>
      <c r="C30" s="20" t="s">
        <v>82</v>
      </c>
      <c r="D30" s="46">
        <v>5923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5923</v>
      </c>
      <c r="O30" s="47">
        <f t="shared" si="1"/>
        <v>0.3413045983634897</v>
      </c>
      <c r="P30" s="9"/>
    </row>
    <row r="31" spans="1:16">
      <c r="A31" s="12"/>
      <c r="B31" s="25">
        <v>335.18</v>
      </c>
      <c r="C31" s="20" t="s">
        <v>83</v>
      </c>
      <c r="D31" s="46">
        <v>677904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677904</v>
      </c>
      <c r="O31" s="47">
        <f t="shared" si="1"/>
        <v>39.063270715685142</v>
      </c>
      <c r="P31" s="9"/>
    </row>
    <row r="32" spans="1:16">
      <c r="A32" s="12"/>
      <c r="B32" s="25">
        <v>339</v>
      </c>
      <c r="C32" s="20" t="s">
        <v>120</v>
      </c>
      <c r="D32" s="46">
        <v>25055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25055</v>
      </c>
      <c r="O32" s="47">
        <f t="shared" si="1"/>
        <v>1.4437593638354269</v>
      </c>
      <c r="P32" s="9"/>
    </row>
    <row r="33" spans="1:16" ht="15.75">
      <c r="A33" s="29" t="s">
        <v>33</v>
      </c>
      <c r="B33" s="30"/>
      <c r="C33" s="31"/>
      <c r="D33" s="32">
        <f t="shared" ref="D33:M33" si="7">SUM(D34:D39)</f>
        <v>545921</v>
      </c>
      <c r="E33" s="32">
        <f t="shared" si="7"/>
        <v>5050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11258771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6"/>
        <v>11809742</v>
      </c>
      <c r="O33" s="45">
        <f t="shared" si="1"/>
        <v>680.51988014290657</v>
      </c>
      <c r="P33" s="10"/>
    </row>
    <row r="34" spans="1:16">
      <c r="A34" s="12"/>
      <c r="B34" s="25">
        <v>341.3</v>
      </c>
      <c r="C34" s="20" t="s">
        <v>98</v>
      </c>
      <c r="D34" s="46">
        <v>487460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8">SUM(D34:M34)</f>
        <v>487460</v>
      </c>
      <c r="O34" s="47">
        <f t="shared" si="1"/>
        <v>28.089201336867582</v>
      </c>
      <c r="P34" s="9"/>
    </row>
    <row r="35" spans="1:16">
      <c r="A35" s="12"/>
      <c r="B35" s="25">
        <v>343.3</v>
      </c>
      <c r="C35" s="20" t="s">
        <v>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4361165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4361165</v>
      </c>
      <c r="O35" s="47">
        <f t="shared" si="1"/>
        <v>251.30603895355537</v>
      </c>
      <c r="P35" s="9"/>
    </row>
    <row r="36" spans="1:16">
      <c r="A36" s="12"/>
      <c r="B36" s="25">
        <v>343.5</v>
      </c>
      <c r="C36" s="20" t="s">
        <v>39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6828622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6828622</v>
      </c>
      <c r="O36" s="47">
        <f t="shared" si="1"/>
        <v>393.48980062233488</v>
      </c>
      <c r="P36" s="9"/>
    </row>
    <row r="37" spans="1:16">
      <c r="A37" s="12"/>
      <c r="B37" s="25">
        <v>343.6</v>
      </c>
      <c r="C37" s="20" t="s">
        <v>88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68984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68984</v>
      </c>
      <c r="O37" s="47">
        <f t="shared" ref="O37:O55" si="9">(N37/O$57)</f>
        <v>3.975106603664861</v>
      </c>
      <c r="P37" s="9"/>
    </row>
    <row r="38" spans="1:16">
      <c r="A38" s="12"/>
      <c r="B38" s="25">
        <v>343.8</v>
      </c>
      <c r="C38" s="20" t="s">
        <v>108</v>
      </c>
      <c r="D38" s="46">
        <v>0</v>
      </c>
      <c r="E38" s="46">
        <v>5050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5050</v>
      </c>
      <c r="O38" s="47">
        <f t="shared" si="9"/>
        <v>0.29099919326956319</v>
      </c>
      <c r="P38" s="9"/>
    </row>
    <row r="39" spans="1:16">
      <c r="A39" s="12"/>
      <c r="B39" s="25">
        <v>347.5</v>
      </c>
      <c r="C39" s="20" t="s">
        <v>40</v>
      </c>
      <c r="D39" s="46">
        <v>58461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58461</v>
      </c>
      <c r="O39" s="47">
        <f t="shared" si="9"/>
        <v>3.3687334332142447</v>
      </c>
      <c r="P39" s="9"/>
    </row>
    <row r="40" spans="1:16" ht="15.75">
      <c r="A40" s="29" t="s">
        <v>34</v>
      </c>
      <c r="B40" s="30"/>
      <c r="C40" s="31"/>
      <c r="D40" s="32">
        <f t="shared" ref="D40:M40" si="10">SUM(D41:D42)</f>
        <v>37020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5" si="11">SUM(D40:M40)</f>
        <v>37020</v>
      </c>
      <c r="O40" s="45">
        <f t="shared" si="9"/>
        <v>2.1332257692750951</v>
      </c>
      <c r="P40" s="10"/>
    </row>
    <row r="41" spans="1:16">
      <c r="A41" s="13"/>
      <c r="B41" s="39">
        <v>351.3</v>
      </c>
      <c r="C41" s="21" t="s">
        <v>90</v>
      </c>
      <c r="D41" s="46">
        <v>16674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16674</v>
      </c>
      <c r="O41" s="47">
        <f t="shared" si="9"/>
        <v>0.96081595021320731</v>
      </c>
      <c r="P41" s="9"/>
    </row>
    <row r="42" spans="1:16">
      <c r="A42" s="13"/>
      <c r="B42" s="39">
        <v>359</v>
      </c>
      <c r="C42" s="21" t="s">
        <v>43</v>
      </c>
      <c r="D42" s="46">
        <v>20346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20346</v>
      </c>
      <c r="O42" s="47">
        <f t="shared" si="9"/>
        <v>1.1724098190618877</v>
      </c>
      <c r="P42" s="9"/>
    </row>
    <row r="43" spans="1:16" ht="15.75">
      <c r="A43" s="29" t="s">
        <v>4</v>
      </c>
      <c r="B43" s="30"/>
      <c r="C43" s="31"/>
      <c r="D43" s="32">
        <f t="shared" ref="D43:M43" si="12">SUM(D44:D48)</f>
        <v>237817</v>
      </c>
      <c r="E43" s="32">
        <f t="shared" si="12"/>
        <v>36432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74783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1"/>
        <v>349032</v>
      </c>
      <c r="O43" s="45">
        <f t="shared" si="9"/>
        <v>20.112481272329145</v>
      </c>
      <c r="P43" s="10"/>
    </row>
    <row r="44" spans="1:16">
      <c r="A44" s="12"/>
      <c r="B44" s="25">
        <v>361.1</v>
      </c>
      <c r="C44" s="20" t="s">
        <v>44</v>
      </c>
      <c r="D44" s="46">
        <v>112568</v>
      </c>
      <c r="E44" s="46">
        <v>11401</v>
      </c>
      <c r="F44" s="46">
        <v>0</v>
      </c>
      <c r="G44" s="46">
        <v>0</v>
      </c>
      <c r="H44" s="46">
        <v>0</v>
      </c>
      <c r="I44" s="46">
        <v>59563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183532</v>
      </c>
      <c r="O44" s="47">
        <f t="shared" si="9"/>
        <v>10.575775037455342</v>
      </c>
      <c r="P44" s="9"/>
    </row>
    <row r="45" spans="1:16">
      <c r="A45" s="12"/>
      <c r="B45" s="25">
        <v>364</v>
      </c>
      <c r="C45" s="20" t="s">
        <v>91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966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966</v>
      </c>
      <c r="O45" s="47">
        <f t="shared" si="9"/>
        <v>5.5664400138296648E-2</v>
      </c>
      <c r="P45" s="9"/>
    </row>
    <row r="46" spans="1:16">
      <c r="A46" s="12"/>
      <c r="B46" s="25">
        <v>366</v>
      </c>
      <c r="C46" s="20" t="s">
        <v>46</v>
      </c>
      <c r="D46" s="46">
        <v>0</v>
      </c>
      <c r="E46" s="46">
        <v>580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580</v>
      </c>
      <c r="O46" s="47">
        <f t="shared" si="9"/>
        <v>3.342168952402904E-2</v>
      </c>
      <c r="P46" s="9"/>
    </row>
    <row r="47" spans="1:16">
      <c r="A47" s="12"/>
      <c r="B47" s="25">
        <v>367</v>
      </c>
      <c r="C47" s="20" t="s">
        <v>107</v>
      </c>
      <c r="D47" s="46">
        <v>0</v>
      </c>
      <c r="E47" s="46">
        <v>1500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1500</v>
      </c>
      <c r="O47" s="47">
        <f t="shared" si="9"/>
        <v>8.6435403941454422E-2</v>
      </c>
      <c r="P47" s="9"/>
    </row>
    <row r="48" spans="1:16">
      <c r="A48" s="12"/>
      <c r="B48" s="25">
        <v>369.9</v>
      </c>
      <c r="C48" s="20" t="s">
        <v>47</v>
      </c>
      <c r="D48" s="46">
        <v>125249</v>
      </c>
      <c r="E48" s="46">
        <v>22951</v>
      </c>
      <c r="F48" s="46">
        <v>0</v>
      </c>
      <c r="G48" s="46">
        <v>0</v>
      </c>
      <c r="H48" s="46">
        <v>0</v>
      </c>
      <c r="I48" s="46">
        <v>14254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162454</v>
      </c>
      <c r="O48" s="47">
        <f t="shared" si="9"/>
        <v>9.3611847412700246</v>
      </c>
      <c r="P48" s="9"/>
    </row>
    <row r="49" spans="1:119" ht="15.75">
      <c r="A49" s="29" t="s">
        <v>35</v>
      </c>
      <c r="B49" s="30"/>
      <c r="C49" s="31"/>
      <c r="D49" s="32">
        <f t="shared" ref="D49:M49" si="13">SUM(D50:D54)</f>
        <v>7346013</v>
      </c>
      <c r="E49" s="32">
        <f t="shared" si="13"/>
        <v>200019</v>
      </c>
      <c r="F49" s="32">
        <f t="shared" si="13"/>
        <v>0</v>
      </c>
      <c r="G49" s="32">
        <f t="shared" si="13"/>
        <v>0</v>
      </c>
      <c r="H49" s="32">
        <f t="shared" si="13"/>
        <v>0</v>
      </c>
      <c r="I49" s="32">
        <f t="shared" si="13"/>
        <v>434705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 t="shared" si="11"/>
        <v>7980737</v>
      </c>
      <c r="O49" s="45">
        <f t="shared" si="9"/>
        <v>459.87881756367409</v>
      </c>
      <c r="P49" s="9"/>
    </row>
    <row r="50" spans="1:119">
      <c r="A50" s="12"/>
      <c r="B50" s="25">
        <v>381</v>
      </c>
      <c r="C50" s="20" t="s">
        <v>48</v>
      </c>
      <c r="D50" s="46">
        <v>1747242</v>
      </c>
      <c r="E50" s="46">
        <v>200019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1947261</v>
      </c>
      <c r="O50" s="47">
        <f t="shared" si="9"/>
        <v>112.20819407629365</v>
      </c>
      <c r="P50" s="9"/>
    </row>
    <row r="51" spans="1:119">
      <c r="A51" s="12"/>
      <c r="B51" s="25">
        <v>383</v>
      </c>
      <c r="C51" s="20" t="s">
        <v>76</v>
      </c>
      <c r="D51" s="46">
        <v>141014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141014</v>
      </c>
      <c r="O51" s="47">
        <f t="shared" si="9"/>
        <v>8.1257347009335028</v>
      </c>
      <c r="P51" s="9"/>
    </row>
    <row r="52" spans="1:119">
      <c r="A52" s="12"/>
      <c r="B52" s="25">
        <v>385</v>
      </c>
      <c r="C52" s="20" t="s">
        <v>121</v>
      </c>
      <c r="D52" s="46">
        <v>5423999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5423999</v>
      </c>
      <c r="O52" s="47">
        <f t="shared" si="9"/>
        <v>312.55036302869655</v>
      </c>
      <c r="P52" s="9"/>
    </row>
    <row r="53" spans="1:119">
      <c r="A53" s="12"/>
      <c r="B53" s="25">
        <v>388.1</v>
      </c>
      <c r="C53" s="20" t="s">
        <v>94</v>
      </c>
      <c r="D53" s="46">
        <v>33758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33758</v>
      </c>
      <c r="O53" s="47">
        <f t="shared" si="9"/>
        <v>1.9452575775037455</v>
      </c>
      <c r="P53" s="9"/>
    </row>
    <row r="54" spans="1:119" ht="15.75" thickBot="1">
      <c r="A54" s="12"/>
      <c r="B54" s="25">
        <v>389.5</v>
      </c>
      <c r="C54" s="20" t="s">
        <v>99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434705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434705</v>
      </c>
      <c r="O54" s="47">
        <f t="shared" si="9"/>
        <v>25.049268180246628</v>
      </c>
      <c r="P54" s="9"/>
    </row>
    <row r="55" spans="1:119" ht="16.5" thickBot="1">
      <c r="A55" s="14" t="s">
        <v>41</v>
      </c>
      <c r="B55" s="23"/>
      <c r="C55" s="22"/>
      <c r="D55" s="15">
        <f t="shared" ref="D55:M55" si="14">SUM(D5,D16,D24,D33,D40,D43,D49)</f>
        <v>21128059</v>
      </c>
      <c r="E55" s="15">
        <f t="shared" si="14"/>
        <v>1480355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11927475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0</v>
      </c>
      <c r="N55" s="15">
        <f t="shared" si="11"/>
        <v>34535889</v>
      </c>
      <c r="O55" s="38">
        <f t="shared" si="9"/>
        <v>1990.082344128155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20" t="s">
        <v>122</v>
      </c>
      <c r="M57" s="120"/>
      <c r="N57" s="120"/>
      <c r="O57" s="43">
        <v>17354</v>
      </c>
    </row>
    <row r="58" spans="1:119">
      <c r="A58" s="121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9"/>
    </row>
    <row r="59" spans="1:119" ht="15.75" customHeight="1" thickBot="1">
      <c r="A59" s="122" t="s">
        <v>66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2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110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49</v>
      </c>
      <c r="B3" s="110"/>
      <c r="C3" s="111"/>
      <c r="D3" s="130" t="s">
        <v>29</v>
      </c>
      <c r="E3" s="131"/>
      <c r="F3" s="131"/>
      <c r="G3" s="131"/>
      <c r="H3" s="132"/>
      <c r="I3" s="130" t="s">
        <v>30</v>
      </c>
      <c r="J3" s="132"/>
      <c r="K3" s="130" t="s">
        <v>32</v>
      </c>
      <c r="L3" s="132"/>
      <c r="M3" s="36"/>
      <c r="N3" s="37"/>
      <c r="O3" s="133" t="s">
        <v>54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31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8707864</v>
      </c>
      <c r="E5" s="27">
        <f t="shared" si="0"/>
        <v>88494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8796358</v>
      </c>
      <c r="O5" s="33">
        <f t="shared" ref="O5:O46" si="1">(N5/O$48)</f>
        <v>694.5407027240426</v>
      </c>
      <c r="P5" s="6"/>
    </row>
    <row r="6" spans="1:133">
      <c r="A6" s="12"/>
      <c r="B6" s="25">
        <v>311</v>
      </c>
      <c r="C6" s="20" t="s">
        <v>3</v>
      </c>
      <c r="D6" s="46">
        <v>3833352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3833352</v>
      </c>
      <c r="O6" s="47">
        <f t="shared" si="1"/>
        <v>302.67287801026453</v>
      </c>
      <c r="P6" s="9"/>
    </row>
    <row r="7" spans="1:133">
      <c r="A7" s="12"/>
      <c r="B7" s="25">
        <v>312.10000000000002</v>
      </c>
      <c r="C7" s="20" t="s">
        <v>58</v>
      </c>
      <c r="D7" s="46">
        <v>373503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373503</v>
      </c>
      <c r="O7" s="47">
        <f t="shared" si="1"/>
        <v>29.490959336754837</v>
      </c>
      <c r="P7" s="9"/>
    </row>
    <row r="8" spans="1:133">
      <c r="A8" s="12"/>
      <c r="B8" s="25">
        <v>312.3</v>
      </c>
      <c r="C8" s="20" t="s">
        <v>11</v>
      </c>
      <c r="D8" s="46">
        <v>81005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81005</v>
      </c>
      <c r="O8" s="47">
        <f t="shared" si="1"/>
        <v>6.3959731543624159</v>
      </c>
      <c r="P8" s="9"/>
    </row>
    <row r="9" spans="1:133">
      <c r="A9" s="12"/>
      <c r="B9" s="25">
        <v>312.60000000000002</v>
      </c>
      <c r="C9" s="20" t="s">
        <v>13</v>
      </c>
      <c r="D9" s="46">
        <v>1134639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1134639</v>
      </c>
      <c r="O9" s="47">
        <f t="shared" si="1"/>
        <v>89.588551125148044</v>
      </c>
      <c r="P9" s="9"/>
    </row>
    <row r="10" spans="1:133">
      <c r="A10" s="12"/>
      <c r="B10" s="25">
        <v>314.10000000000002</v>
      </c>
      <c r="C10" s="20" t="s">
        <v>14</v>
      </c>
      <c r="D10" s="46">
        <v>2146530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2146530</v>
      </c>
      <c r="O10" s="47">
        <f t="shared" si="1"/>
        <v>169.48519542045005</v>
      </c>
      <c r="P10" s="9"/>
    </row>
    <row r="11" spans="1:133">
      <c r="A11" s="12"/>
      <c r="B11" s="25">
        <v>314.3</v>
      </c>
      <c r="C11" s="20" t="s">
        <v>15</v>
      </c>
      <c r="D11" s="46">
        <v>476039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476039</v>
      </c>
      <c r="O11" s="47">
        <f t="shared" si="1"/>
        <v>37.58697196999605</v>
      </c>
      <c r="P11" s="9"/>
    </row>
    <row r="12" spans="1:133">
      <c r="A12" s="12"/>
      <c r="B12" s="25">
        <v>314.39999999999998</v>
      </c>
      <c r="C12" s="20" t="s">
        <v>16</v>
      </c>
      <c r="D12" s="46">
        <v>209101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209101</v>
      </c>
      <c r="O12" s="47">
        <f t="shared" si="1"/>
        <v>16.510146071851558</v>
      </c>
      <c r="P12" s="9"/>
    </row>
    <row r="13" spans="1:133">
      <c r="A13" s="12"/>
      <c r="B13" s="25">
        <v>314.89999999999998</v>
      </c>
      <c r="C13" s="20" t="s">
        <v>97</v>
      </c>
      <c r="D13" s="46">
        <v>233353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233353</v>
      </c>
      <c r="O13" s="47">
        <f t="shared" si="1"/>
        <v>18.4250296091591</v>
      </c>
      <c r="P13" s="9"/>
    </row>
    <row r="14" spans="1:133">
      <c r="A14" s="12"/>
      <c r="B14" s="25">
        <v>315</v>
      </c>
      <c r="C14" s="20" t="s">
        <v>79</v>
      </c>
      <c r="D14" s="46">
        <v>220342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220342</v>
      </c>
      <c r="O14" s="47">
        <f t="shared" si="1"/>
        <v>17.397710225029609</v>
      </c>
      <c r="P14" s="9"/>
    </row>
    <row r="15" spans="1:133">
      <c r="A15" s="12"/>
      <c r="B15" s="25">
        <v>319</v>
      </c>
      <c r="C15" s="20" t="s">
        <v>18</v>
      </c>
      <c r="D15" s="46">
        <v>0</v>
      </c>
      <c r="E15" s="46">
        <v>88494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88494</v>
      </c>
      <c r="O15" s="47">
        <f t="shared" si="1"/>
        <v>6.9872878010264508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SUM(D17:D18)</f>
        <v>0</v>
      </c>
      <c r="E16" s="32">
        <f t="shared" si="3"/>
        <v>1449783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1449783</v>
      </c>
      <c r="O16" s="45">
        <f t="shared" si="1"/>
        <v>114.47161468614291</v>
      </c>
      <c r="P16" s="10"/>
    </row>
    <row r="17" spans="1:16">
      <c r="A17" s="12"/>
      <c r="B17" s="25">
        <v>324.11</v>
      </c>
      <c r="C17" s="20" t="s">
        <v>105</v>
      </c>
      <c r="D17" s="46">
        <v>0</v>
      </c>
      <c r="E17" s="46">
        <v>1448433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1448433</v>
      </c>
      <c r="O17" s="47">
        <f t="shared" si="1"/>
        <v>114.36502171338334</v>
      </c>
      <c r="P17" s="9"/>
    </row>
    <row r="18" spans="1:16">
      <c r="A18" s="12"/>
      <c r="B18" s="25">
        <v>367</v>
      </c>
      <c r="C18" s="20" t="s">
        <v>107</v>
      </c>
      <c r="D18" s="46">
        <v>0</v>
      </c>
      <c r="E18" s="46">
        <v>1350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1350</v>
      </c>
      <c r="O18" s="47">
        <f t="shared" si="1"/>
        <v>0.10659297275957363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SUM(D20:D25)</f>
        <v>1048701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1048701</v>
      </c>
      <c r="O19" s="45">
        <f t="shared" si="1"/>
        <v>82.803079352546391</v>
      </c>
      <c r="P19" s="10"/>
    </row>
    <row r="20" spans="1:16">
      <c r="A20" s="12"/>
      <c r="B20" s="25">
        <v>331.5</v>
      </c>
      <c r="C20" s="20" t="s">
        <v>74</v>
      </c>
      <c r="D20" s="46">
        <v>157707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157707</v>
      </c>
      <c r="O20" s="47">
        <f t="shared" si="1"/>
        <v>12.45219107777339</v>
      </c>
      <c r="P20" s="9"/>
    </row>
    <row r="21" spans="1:16">
      <c r="A21" s="12"/>
      <c r="B21" s="25">
        <v>334.5</v>
      </c>
      <c r="C21" s="20" t="s">
        <v>70</v>
      </c>
      <c r="D21" s="46">
        <v>24079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24079</v>
      </c>
      <c r="O21" s="47">
        <f t="shared" si="1"/>
        <v>1.9012238452427952</v>
      </c>
      <c r="P21" s="9"/>
    </row>
    <row r="22" spans="1:16">
      <c r="A22" s="12"/>
      <c r="B22" s="25">
        <v>335.12</v>
      </c>
      <c r="C22" s="20" t="s">
        <v>80</v>
      </c>
      <c r="D22" s="46">
        <v>232804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232804</v>
      </c>
      <c r="O22" s="47">
        <f t="shared" si="1"/>
        <v>18.381681800236873</v>
      </c>
      <c r="P22" s="9"/>
    </row>
    <row r="23" spans="1:16">
      <c r="A23" s="12"/>
      <c r="B23" s="25">
        <v>335.14</v>
      </c>
      <c r="C23" s="20" t="s">
        <v>81</v>
      </c>
      <c r="D23" s="46">
        <v>16102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16102</v>
      </c>
      <c r="O23" s="47">
        <f t="shared" si="1"/>
        <v>1.2713778128701145</v>
      </c>
      <c r="P23" s="9"/>
    </row>
    <row r="24" spans="1:16">
      <c r="A24" s="12"/>
      <c r="B24" s="25">
        <v>335.16</v>
      </c>
      <c r="C24" s="20" t="s">
        <v>111</v>
      </c>
      <c r="D24" s="46">
        <v>7443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7443</v>
      </c>
      <c r="O24" s="47">
        <f t="shared" si="1"/>
        <v>0.58768258981444932</v>
      </c>
      <c r="P24" s="9"/>
    </row>
    <row r="25" spans="1:16">
      <c r="A25" s="12"/>
      <c r="B25" s="25">
        <v>335.18</v>
      </c>
      <c r="C25" s="20" t="s">
        <v>83</v>
      </c>
      <c r="D25" s="46">
        <v>610566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610566</v>
      </c>
      <c r="O25" s="47">
        <f t="shared" si="1"/>
        <v>48.208922226608763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SUM(D27:D32)</f>
        <v>548658</v>
      </c>
      <c r="E26" s="32">
        <f t="shared" si="6"/>
        <v>350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10169476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10718484</v>
      </c>
      <c r="O26" s="45">
        <f t="shared" si="1"/>
        <v>846.30746150809318</v>
      </c>
      <c r="P26" s="10"/>
    </row>
    <row r="27" spans="1:16">
      <c r="A27" s="12"/>
      <c r="B27" s="25">
        <v>341.2</v>
      </c>
      <c r="C27" s="20" t="s">
        <v>112</v>
      </c>
      <c r="D27" s="46">
        <v>423579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423579</v>
      </c>
      <c r="O27" s="47">
        <f t="shared" si="1"/>
        <v>33.444848006316619</v>
      </c>
      <c r="P27" s="9"/>
    </row>
    <row r="28" spans="1:16">
      <c r="A28" s="12"/>
      <c r="B28" s="25">
        <v>343.3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3631381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3631381</v>
      </c>
      <c r="O28" s="47">
        <f t="shared" si="1"/>
        <v>286.72570075009872</v>
      </c>
      <c r="P28" s="9"/>
    </row>
    <row r="29" spans="1:16">
      <c r="A29" s="12"/>
      <c r="B29" s="25">
        <v>343.5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6480876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6480876</v>
      </c>
      <c r="O29" s="47">
        <f t="shared" si="1"/>
        <v>511.71543624161075</v>
      </c>
      <c r="P29" s="9"/>
    </row>
    <row r="30" spans="1:16">
      <c r="A30" s="12"/>
      <c r="B30" s="25">
        <v>343.6</v>
      </c>
      <c r="C30" s="20" t="s">
        <v>88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57219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57219</v>
      </c>
      <c r="O30" s="47">
        <f t="shared" si="1"/>
        <v>4.5178839320963284</v>
      </c>
      <c r="P30" s="9"/>
    </row>
    <row r="31" spans="1:16">
      <c r="A31" s="12"/>
      <c r="B31" s="25">
        <v>343.8</v>
      </c>
      <c r="C31" s="20" t="s">
        <v>108</v>
      </c>
      <c r="D31" s="46">
        <v>0</v>
      </c>
      <c r="E31" s="46">
        <v>350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350</v>
      </c>
      <c r="O31" s="47">
        <f t="shared" si="1"/>
        <v>2.763521515988946E-2</v>
      </c>
      <c r="P31" s="9"/>
    </row>
    <row r="32" spans="1:16">
      <c r="A32" s="12"/>
      <c r="B32" s="25">
        <v>347.5</v>
      </c>
      <c r="C32" s="20" t="s">
        <v>40</v>
      </c>
      <c r="D32" s="46">
        <v>125079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125079</v>
      </c>
      <c r="O32" s="47">
        <f t="shared" si="1"/>
        <v>9.8759573628108956</v>
      </c>
      <c r="P32" s="9"/>
    </row>
    <row r="33" spans="1:119" ht="15.75">
      <c r="A33" s="29" t="s">
        <v>34</v>
      </c>
      <c r="B33" s="30"/>
      <c r="C33" s="31"/>
      <c r="D33" s="32">
        <f t="shared" ref="D33:M33" si="8">SUM(D34:D35)</f>
        <v>18180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6" si="9">SUM(D33:M33)</f>
        <v>18180</v>
      </c>
      <c r="O33" s="45">
        <f t="shared" si="1"/>
        <v>1.4354520331622582</v>
      </c>
      <c r="P33" s="10"/>
    </row>
    <row r="34" spans="1:119">
      <c r="A34" s="13"/>
      <c r="B34" s="39">
        <v>351.3</v>
      </c>
      <c r="C34" s="21" t="s">
        <v>90</v>
      </c>
      <c r="D34" s="46">
        <v>13608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13608</v>
      </c>
      <c r="O34" s="47">
        <f t="shared" si="1"/>
        <v>1.0744571654165023</v>
      </c>
      <c r="P34" s="9"/>
    </row>
    <row r="35" spans="1:119">
      <c r="A35" s="13"/>
      <c r="B35" s="39">
        <v>359</v>
      </c>
      <c r="C35" s="21" t="s">
        <v>43</v>
      </c>
      <c r="D35" s="46">
        <v>4572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4572</v>
      </c>
      <c r="O35" s="47">
        <f t="shared" si="1"/>
        <v>0.36099486774575601</v>
      </c>
      <c r="P35" s="9"/>
    </row>
    <row r="36" spans="1:119" ht="15.75">
      <c r="A36" s="29" t="s">
        <v>4</v>
      </c>
      <c r="B36" s="30"/>
      <c r="C36" s="31"/>
      <c r="D36" s="32">
        <f t="shared" ref="D36:M36" si="10">SUM(D37:D40)</f>
        <v>534479</v>
      </c>
      <c r="E36" s="32">
        <f t="shared" si="10"/>
        <v>26164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75516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636159</v>
      </c>
      <c r="O36" s="45">
        <f t="shared" si="1"/>
        <v>50.229688116857481</v>
      </c>
      <c r="P36" s="10"/>
    </row>
    <row r="37" spans="1:119">
      <c r="A37" s="12"/>
      <c r="B37" s="25">
        <v>361.1</v>
      </c>
      <c r="C37" s="20" t="s">
        <v>44</v>
      </c>
      <c r="D37" s="46">
        <v>121355</v>
      </c>
      <c r="E37" s="46">
        <v>1449</v>
      </c>
      <c r="F37" s="46">
        <v>0</v>
      </c>
      <c r="G37" s="46">
        <v>0</v>
      </c>
      <c r="H37" s="46">
        <v>0</v>
      </c>
      <c r="I37" s="46">
        <v>65970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188774</v>
      </c>
      <c r="O37" s="47">
        <f t="shared" si="1"/>
        <v>14.90517173312278</v>
      </c>
      <c r="P37" s="9"/>
    </row>
    <row r="38" spans="1:119">
      <c r="A38" s="12"/>
      <c r="B38" s="25">
        <v>364</v>
      </c>
      <c r="C38" s="20" t="s">
        <v>91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8310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8310</v>
      </c>
      <c r="O38" s="47">
        <f t="shared" si="1"/>
        <v>0.65613896565337548</v>
      </c>
      <c r="P38" s="9"/>
    </row>
    <row r="39" spans="1:119">
      <c r="A39" s="12"/>
      <c r="B39" s="25">
        <v>366</v>
      </c>
      <c r="C39" s="20" t="s">
        <v>46</v>
      </c>
      <c r="D39" s="46">
        <v>0</v>
      </c>
      <c r="E39" s="46">
        <v>1690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1690</v>
      </c>
      <c r="O39" s="47">
        <f t="shared" si="1"/>
        <v>0.13343861034346624</v>
      </c>
      <c r="P39" s="9"/>
    </row>
    <row r="40" spans="1:119">
      <c r="A40" s="12"/>
      <c r="B40" s="25">
        <v>369.9</v>
      </c>
      <c r="C40" s="20" t="s">
        <v>47</v>
      </c>
      <c r="D40" s="46">
        <v>413124</v>
      </c>
      <c r="E40" s="46">
        <v>23025</v>
      </c>
      <c r="F40" s="46">
        <v>0</v>
      </c>
      <c r="G40" s="46">
        <v>0</v>
      </c>
      <c r="H40" s="46">
        <v>0</v>
      </c>
      <c r="I40" s="46">
        <v>1236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437385</v>
      </c>
      <c r="O40" s="47">
        <f t="shared" si="1"/>
        <v>34.534938807737859</v>
      </c>
      <c r="P40" s="9"/>
    </row>
    <row r="41" spans="1:119" ht="15.75">
      <c r="A41" s="29" t="s">
        <v>35</v>
      </c>
      <c r="B41" s="30"/>
      <c r="C41" s="31"/>
      <c r="D41" s="32">
        <f t="shared" ref="D41:M41" si="11">SUM(D42:D45)</f>
        <v>11529935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1950926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13480861</v>
      </c>
      <c r="O41" s="45">
        <f t="shared" si="1"/>
        <v>1064.418555073036</v>
      </c>
      <c r="P41" s="9"/>
    </row>
    <row r="42" spans="1:119">
      <c r="A42" s="12"/>
      <c r="B42" s="25">
        <v>381</v>
      </c>
      <c r="C42" s="20" t="s">
        <v>48</v>
      </c>
      <c r="D42" s="46">
        <v>1223980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1223980</v>
      </c>
      <c r="O42" s="47">
        <f t="shared" si="1"/>
        <v>96.642716146861432</v>
      </c>
      <c r="P42" s="9"/>
    </row>
    <row r="43" spans="1:119">
      <c r="A43" s="12"/>
      <c r="B43" s="25">
        <v>384</v>
      </c>
      <c r="C43" s="20" t="s">
        <v>85</v>
      </c>
      <c r="D43" s="46">
        <v>7272319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7272319</v>
      </c>
      <c r="O43" s="47">
        <f t="shared" si="1"/>
        <v>574.20600078957762</v>
      </c>
      <c r="P43" s="9"/>
    </row>
    <row r="44" spans="1:119">
      <c r="A44" s="12"/>
      <c r="B44" s="25">
        <v>388.1</v>
      </c>
      <c r="C44" s="20" t="s">
        <v>94</v>
      </c>
      <c r="D44" s="46">
        <v>3033636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3033636</v>
      </c>
      <c r="O44" s="47">
        <f t="shared" si="1"/>
        <v>239.52909593367548</v>
      </c>
      <c r="P44" s="9"/>
    </row>
    <row r="45" spans="1:119" ht="15.75" thickBot="1">
      <c r="A45" s="12"/>
      <c r="B45" s="25">
        <v>389.5</v>
      </c>
      <c r="C45" s="20" t="s">
        <v>99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1950926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1950926</v>
      </c>
      <c r="O45" s="47">
        <f t="shared" si="1"/>
        <v>154.04074220292145</v>
      </c>
      <c r="P45" s="9"/>
    </row>
    <row r="46" spans="1:119" ht="16.5" thickBot="1">
      <c r="A46" s="14" t="s">
        <v>41</v>
      </c>
      <c r="B46" s="23"/>
      <c r="C46" s="22"/>
      <c r="D46" s="15">
        <f t="shared" ref="D46:M46" si="12">SUM(D5,D16,D19,D26,D33,D36,D41)</f>
        <v>22387817</v>
      </c>
      <c r="E46" s="15">
        <f t="shared" si="12"/>
        <v>1564791</v>
      </c>
      <c r="F46" s="15">
        <f t="shared" si="12"/>
        <v>0</v>
      </c>
      <c r="G46" s="15">
        <f t="shared" si="12"/>
        <v>0</v>
      </c>
      <c r="H46" s="15">
        <f t="shared" si="12"/>
        <v>0</v>
      </c>
      <c r="I46" s="15">
        <f t="shared" si="12"/>
        <v>12195918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9"/>
        <v>36148526</v>
      </c>
      <c r="O46" s="38">
        <f t="shared" si="1"/>
        <v>2854.2065534938806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20" t="s">
        <v>113</v>
      </c>
      <c r="M48" s="120"/>
      <c r="N48" s="120"/>
      <c r="O48" s="43">
        <v>12665</v>
      </c>
    </row>
    <row r="49" spans="1:15">
      <c r="A49" s="121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</row>
    <row r="50" spans="1:15" ht="15.75" customHeight="1" thickBot="1">
      <c r="A50" s="122" t="s">
        <v>66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2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104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49</v>
      </c>
      <c r="B3" s="110"/>
      <c r="C3" s="111"/>
      <c r="D3" s="130" t="s">
        <v>29</v>
      </c>
      <c r="E3" s="131"/>
      <c r="F3" s="131"/>
      <c r="G3" s="131"/>
      <c r="H3" s="132"/>
      <c r="I3" s="130" t="s">
        <v>30</v>
      </c>
      <c r="J3" s="132"/>
      <c r="K3" s="130" t="s">
        <v>32</v>
      </c>
      <c r="L3" s="132"/>
      <c r="M3" s="36"/>
      <c r="N3" s="37"/>
      <c r="O3" s="133" t="s">
        <v>54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31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7351397</v>
      </c>
      <c r="E5" s="27">
        <f t="shared" si="0"/>
        <v>87814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7439211</v>
      </c>
      <c r="O5" s="33">
        <f t="shared" ref="O5:O46" si="1">(N5/O$48)</f>
        <v>782.16917253706231</v>
      </c>
      <c r="P5" s="6"/>
    </row>
    <row r="6" spans="1:133">
      <c r="A6" s="12"/>
      <c r="B6" s="25">
        <v>311</v>
      </c>
      <c r="C6" s="20" t="s">
        <v>3</v>
      </c>
      <c r="D6" s="46">
        <v>3075851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3075851</v>
      </c>
      <c r="O6" s="47">
        <f t="shared" si="1"/>
        <v>323.39932709494269</v>
      </c>
      <c r="P6" s="9"/>
    </row>
    <row r="7" spans="1:133">
      <c r="A7" s="12"/>
      <c r="B7" s="25">
        <v>312.10000000000002</v>
      </c>
      <c r="C7" s="20" t="s">
        <v>58</v>
      </c>
      <c r="D7" s="46">
        <v>395265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395265</v>
      </c>
      <c r="O7" s="47">
        <f t="shared" si="1"/>
        <v>41.558721480391128</v>
      </c>
      <c r="P7" s="9"/>
    </row>
    <row r="8" spans="1:133">
      <c r="A8" s="12"/>
      <c r="B8" s="25">
        <v>312.3</v>
      </c>
      <c r="C8" s="20" t="s">
        <v>11</v>
      </c>
      <c r="D8" s="46">
        <v>82935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82935</v>
      </c>
      <c r="O8" s="47">
        <f t="shared" si="1"/>
        <v>8.7199032698980137</v>
      </c>
      <c r="P8" s="9"/>
    </row>
    <row r="9" spans="1:133">
      <c r="A9" s="12"/>
      <c r="B9" s="25">
        <v>312.60000000000002</v>
      </c>
      <c r="C9" s="20" t="s">
        <v>13</v>
      </c>
      <c r="D9" s="46">
        <v>1033585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1033585</v>
      </c>
      <c r="O9" s="47">
        <f t="shared" si="1"/>
        <v>108.67258963305646</v>
      </c>
      <c r="P9" s="9"/>
    </row>
    <row r="10" spans="1:133">
      <c r="A10" s="12"/>
      <c r="B10" s="25">
        <v>314.10000000000002</v>
      </c>
      <c r="C10" s="20" t="s">
        <v>14</v>
      </c>
      <c r="D10" s="46">
        <v>1766756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1766756</v>
      </c>
      <c r="O10" s="47">
        <f t="shared" si="1"/>
        <v>185.7592261591841</v>
      </c>
      <c r="P10" s="9"/>
    </row>
    <row r="11" spans="1:133">
      <c r="A11" s="12"/>
      <c r="B11" s="25">
        <v>314.3</v>
      </c>
      <c r="C11" s="20" t="s">
        <v>15</v>
      </c>
      <c r="D11" s="46">
        <v>468227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468227</v>
      </c>
      <c r="O11" s="47">
        <f t="shared" si="1"/>
        <v>49.230049416465143</v>
      </c>
      <c r="P11" s="9"/>
    </row>
    <row r="12" spans="1:133">
      <c r="A12" s="12"/>
      <c r="B12" s="25">
        <v>314.39999999999998</v>
      </c>
      <c r="C12" s="20" t="s">
        <v>16</v>
      </c>
      <c r="D12" s="46">
        <v>164814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164814</v>
      </c>
      <c r="O12" s="47">
        <f t="shared" si="1"/>
        <v>17.328777205341183</v>
      </c>
      <c r="P12" s="9"/>
    </row>
    <row r="13" spans="1:133">
      <c r="A13" s="12"/>
      <c r="B13" s="25">
        <v>314.89999999999998</v>
      </c>
      <c r="C13" s="20" t="s">
        <v>97</v>
      </c>
      <c r="D13" s="46">
        <v>141351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141351</v>
      </c>
      <c r="O13" s="47">
        <f t="shared" si="1"/>
        <v>14.861844180422668</v>
      </c>
      <c r="P13" s="9"/>
    </row>
    <row r="14" spans="1:133">
      <c r="A14" s="12"/>
      <c r="B14" s="25">
        <v>315</v>
      </c>
      <c r="C14" s="20" t="s">
        <v>79</v>
      </c>
      <c r="D14" s="46">
        <v>222613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222613</v>
      </c>
      <c r="O14" s="47">
        <f t="shared" si="1"/>
        <v>23.405845862685311</v>
      </c>
      <c r="P14" s="9"/>
    </row>
    <row r="15" spans="1:133">
      <c r="A15" s="12"/>
      <c r="B15" s="25">
        <v>319</v>
      </c>
      <c r="C15" s="20" t="s">
        <v>18</v>
      </c>
      <c r="D15" s="46">
        <v>0</v>
      </c>
      <c r="E15" s="46">
        <v>87814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87814</v>
      </c>
      <c r="O15" s="47">
        <f t="shared" si="1"/>
        <v>9.232888234675638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SUM(D17:D21)</f>
        <v>0</v>
      </c>
      <c r="E16" s="32">
        <f t="shared" si="3"/>
        <v>1391276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9" si="4">SUM(D16:M16)</f>
        <v>1391276</v>
      </c>
      <c r="O16" s="45">
        <f t="shared" si="1"/>
        <v>146.2807275785932</v>
      </c>
      <c r="P16" s="10"/>
    </row>
    <row r="17" spans="1:16">
      <c r="A17" s="12"/>
      <c r="B17" s="25">
        <v>324.11</v>
      </c>
      <c r="C17" s="20" t="s">
        <v>105</v>
      </c>
      <c r="D17" s="46">
        <v>0</v>
      </c>
      <c r="E17" s="46">
        <v>525054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525054</v>
      </c>
      <c r="O17" s="47">
        <f t="shared" si="1"/>
        <v>55.204920618231519</v>
      </c>
      <c r="P17" s="9"/>
    </row>
    <row r="18" spans="1:16">
      <c r="A18" s="12"/>
      <c r="B18" s="25">
        <v>324.12</v>
      </c>
      <c r="C18" s="20" t="s">
        <v>61</v>
      </c>
      <c r="D18" s="46">
        <v>0</v>
      </c>
      <c r="E18" s="46">
        <v>341359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341359</v>
      </c>
      <c r="O18" s="47">
        <f t="shared" si="1"/>
        <v>35.890968352434022</v>
      </c>
      <c r="P18" s="9"/>
    </row>
    <row r="19" spans="1:16">
      <c r="A19" s="12"/>
      <c r="B19" s="25">
        <v>324.61</v>
      </c>
      <c r="C19" s="20" t="s">
        <v>62</v>
      </c>
      <c r="D19" s="46">
        <v>0</v>
      </c>
      <c r="E19" s="46">
        <v>451319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451319</v>
      </c>
      <c r="O19" s="47">
        <f t="shared" si="1"/>
        <v>47.452318368205233</v>
      </c>
      <c r="P19" s="9"/>
    </row>
    <row r="20" spans="1:16">
      <c r="A20" s="12"/>
      <c r="B20" s="25">
        <v>324.62</v>
      </c>
      <c r="C20" s="20" t="s">
        <v>106</v>
      </c>
      <c r="D20" s="46">
        <v>0</v>
      </c>
      <c r="E20" s="46">
        <v>72044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72044</v>
      </c>
      <c r="O20" s="47">
        <f t="shared" si="1"/>
        <v>7.5748081169172536</v>
      </c>
      <c r="P20" s="9"/>
    </row>
    <row r="21" spans="1:16">
      <c r="A21" s="12"/>
      <c r="B21" s="25">
        <v>367</v>
      </c>
      <c r="C21" s="20" t="s">
        <v>107</v>
      </c>
      <c r="D21" s="46">
        <v>0</v>
      </c>
      <c r="E21" s="46">
        <v>1500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1500</v>
      </c>
      <c r="O21" s="47">
        <f t="shared" si="1"/>
        <v>0.15771212280517297</v>
      </c>
      <c r="P21" s="9"/>
    </row>
    <row r="22" spans="1:16" ht="15.75">
      <c r="A22" s="29" t="s">
        <v>20</v>
      </c>
      <c r="B22" s="30"/>
      <c r="C22" s="31"/>
      <c r="D22" s="32">
        <f t="shared" ref="D22:M22" si="5">SUM(D23:D28)</f>
        <v>830956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944967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1775923</v>
      </c>
      <c r="O22" s="45">
        <f t="shared" si="1"/>
        <v>186.7230575123541</v>
      </c>
      <c r="P22" s="10"/>
    </row>
    <row r="23" spans="1:16">
      <c r="A23" s="12"/>
      <c r="B23" s="25">
        <v>331.5</v>
      </c>
      <c r="C23" s="20" t="s">
        <v>74</v>
      </c>
      <c r="D23" s="46">
        <v>10000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10000</v>
      </c>
      <c r="O23" s="47">
        <f t="shared" si="1"/>
        <v>1.0514141520344864</v>
      </c>
      <c r="P23" s="9"/>
    </row>
    <row r="24" spans="1:16">
      <c r="A24" s="12"/>
      <c r="B24" s="25">
        <v>334.31</v>
      </c>
      <c r="C24" s="20" t="s">
        <v>102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944967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944967</v>
      </c>
      <c r="O24" s="47">
        <f t="shared" si="1"/>
        <v>99.355167700557246</v>
      </c>
      <c r="P24" s="9"/>
    </row>
    <row r="25" spans="1:16">
      <c r="A25" s="12"/>
      <c r="B25" s="25">
        <v>335.12</v>
      </c>
      <c r="C25" s="20" t="s">
        <v>80</v>
      </c>
      <c r="D25" s="46">
        <v>231912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231912</v>
      </c>
      <c r="O25" s="47">
        <f t="shared" si="1"/>
        <v>24.383555882662179</v>
      </c>
      <c r="P25" s="9"/>
    </row>
    <row r="26" spans="1:16">
      <c r="A26" s="12"/>
      <c r="B26" s="25">
        <v>335.14</v>
      </c>
      <c r="C26" s="20" t="s">
        <v>81</v>
      </c>
      <c r="D26" s="46">
        <v>15658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15658</v>
      </c>
      <c r="O26" s="47">
        <f t="shared" si="1"/>
        <v>1.6463042792555989</v>
      </c>
      <c r="P26" s="9"/>
    </row>
    <row r="27" spans="1:16">
      <c r="A27" s="12"/>
      <c r="B27" s="25">
        <v>335.15</v>
      </c>
      <c r="C27" s="20" t="s">
        <v>82</v>
      </c>
      <c r="D27" s="46">
        <v>6496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6496</v>
      </c>
      <c r="O27" s="47">
        <f t="shared" si="1"/>
        <v>0.68299863316160236</v>
      </c>
      <c r="P27" s="9"/>
    </row>
    <row r="28" spans="1:16">
      <c r="A28" s="12"/>
      <c r="B28" s="25">
        <v>335.18</v>
      </c>
      <c r="C28" s="20" t="s">
        <v>83</v>
      </c>
      <c r="D28" s="46">
        <v>566890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566890</v>
      </c>
      <c r="O28" s="47">
        <f t="shared" si="1"/>
        <v>59.603616864682998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SUM(D30:D35)</f>
        <v>566120</v>
      </c>
      <c r="E29" s="32">
        <f t="shared" si="6"/>
        <v>2450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8815096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9383666</v>
      </c>
      <c r="O29" s="45">
        <f t="shared" si="1"/>
        <v>986.61192303648409</v>
      </c>
      <c r="P29" s="10"/>
    </row>
    <row r="30" spans="1:16">
      <c r="A30" s="12"/>
      <c r="B30" s="25">
        <v>341.9</v>
      </c>
      <c r="C30" s="20" t="s">
        <v>84</v>
      </c>
      <c r="D30" s="46">
        <v>459651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459651</v>
      </c>
      <c r="O30" s="47">
        <f t="shared" si="1"/>
        <v>48.328356639680372</v>
      </c>
      <c r="P30" s="9"/>
    </row>
    <row r="31" spans="1:16">
      <c r="A31" s="12"/>
      <c r="B31" s="25">
        <v>343.3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3391325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3391325</v>
      </c>
      <c r="O31" s="47">
        <f t="shared" si="1"/>
        <v>356.56870991483544</v>
      </c>
      <c r="P31" s="9"/>
    </row>
    <row r="32" spans="1:16">
      <c r="A32" s="12"/>
      <c r="B32" s="25">
        <v>343.5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5368413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5368413</v>
      </c>
      <c r="O32" s="47">
        <f t="shared" si="1"/>
        <v>564.44254021659128</v>
      </c>
      <c r="P32" s="9"/>
    </row>
    <row r="33" spans="1:119">
      <c r="A33" s="12"/>
      <c r="B33" s="25">
        <v>343.6</v>
      </c>
      <c r="C33" s="20" t="s">
        <v>88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55358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55358</v>
      </c>
      <c r="O33" s="47">
        <f t="shared" si="1"/>
        <v>5.8204184628325093</v>
      </c>
      <c r="P33" s="9"/>
    </row>
    <row r="34" spans="1:119">
      <c r="A34" s="12"/>
      <c r="B34" s="25">
        <v>343.8</v>
      </c>
      <c r="C34" s="20" t="s">
        <v>108</v>
      </c>
      <c r="D34" s="46">
        <v>0</v>
      </c>
      <c r="E34" s="46">
        <v>2450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2450</v>
      </c>
      <c r="O34" s="47">
        <f t="shared" si="1"/>
        <v>0.25759646724844915</v>
      </c>
      <c r="P34" s="9"/>
    </row>
    <row r="35" spans="1:119">
      <c r="A35" s="12"/>
      <c r="B35" s="25">
        <v>347.5</v>
      </c>
      <c r="C35" s="20" t="s">
        <v>40</v>
      </c>
      <c r="D35" s="46">
        <v>106469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106469</v>
      </c>
      <c r="O35" s="47">
        <f t="shared" si="1"/>
        <v>11.194301335295973</v>
      </c>
      <c r="P35" s="9"/>
    </row>
    <row r="36" spans="1:119" ht="15.75">
      <c r="A36" s="29" t="s">
        <v>34</v>
      </c>
      <c r="B36" s="30"/>
      <c r="C36" s="31"/>
      <c r="D36" s="32">
        <f t="shared" ref="D36:M36" si="8">SUM(D37:D38)</f>
        <v>24907</v>
      </c>
      <c r="E36" s="32">
        <f t="shared" si="8"/>
        <v>454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6" si="9">SUM(D36:M36)</f>
        <v>25361</v>
      </c>
      <c r="O36" s="45">
        <f t="shared" si="1"/>
        <v>2.666491430974661</v>
      </c>
      <c r="P36" s="10"/>
    </row>
    <row r="37" spans="1:119">
      <c r="A37" s="13"/>
      <c r="B37" s="39">
        <v>351.3</v>
      </c>
      <c r="C37" s="21" t="s">
        <v>90</v>
      </c>
      <c r="D37" s="46">
        <v>23065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23065</v>
      </c>
      <c r="O37" s="47">
        <f t="shared" si="1"/>
        <v>2.4250867416675428</v>
      </c>
      <c r="P37" s="9"/>
    </row>
    <row r="38" spans="1:119">
      <c r="A38" s="13"/>
      <c r="B38" s="39">
        <v>359</v>
      </c>
      <c r="C38" s="21" t="s">
        <v>43</v>
      </c>
      <c r="D38" s="46">
        <v>1842</v>
      </c>
      <c r="E38" s="46">
        <v>454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2296</v>
      </c>
      <c r="O38" s="47">
        <f t="shared" si="1"/>
        <v>0.24140468930711809</v>
      </c>
      <c r="P38" s="9"/>
    </row>
    <row r="39" spans="1:119" ht="15.75">
      <c r="A39" s="29" t="s">
        <v>4</v>
      </c>
      <c r="B39" s="30"/>
      <c r="C39" s="31"/>
      <c r="D39" s="32">
        <f t="shared" ref="D39:M39" si="10">SUM(D40:D41)</f>
        <v>263436</v>
      </c>
      <c r="E39" s="32">
        <f t="shared" si="10"/>
        <v>63960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28758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9"/>
        <v>356154</v>
      </c>
      <c r="O39" s="45">
        <f t="shared" si="1"/>
        <v>37.446535590369045</v>
      </c>
      <c r="P39" s="10"/>
    </row>
    <row r="40" spans="1:119">
      <c r="A40" s="12"/>
      <c r="B40" s="25">
        <v>361.1</v>
      </c>
      <c r="C40" s="20" t="s">
        <v>44</v>
      </c>
      <c r="D40" s="46">
        <v>0</v>
      </c>
      <c r="E40" s="46">
        <v>952</v>
      </c>
      <c r="F40" s="46">
        <v>0</v>
      </c>
      <c r="G40" s="46">
        <v>0</v>
      </c>
      <c r="H40" s="46">
        <v>0</v>
      </c>
      <c r="I40" s="46">
        <v>28226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29178</v>
      </c>
      <c r="O40" s="47">
        <f t="shared" si="1"/>
        <v>3.0678162128062243</v>
      </c>
      <c r="P40" s="9"/>
    </row>
    <row r="41" spans="1:119">
      <c r="A41" s="12"/>
      <c r="B41" s="25">
        <v>369.9</v>
      </c>
      <c r="C41" s="20" t="s">
        <v>47</v>
      </c>
      <c r="D41" s="46">
        <v>263436</v>
      </c>
      <c r="E41" s="46">
        <v>63008</v>
      </c>
      <c r="F41" s="46">
        <v>0</v>
      </c>
      <c r="G41" s="46">
        <v>0</v>
      </c>
      <c r="H41" s="46">
        <v>0</v>
      </c>
      <c r="I41" s="46">
        <v>532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326976</v>
      </c>
      <c r="O41" s="47">
        <f t="shared" si="1"/>
        <v>34.378719377562824</v>
      </c>
      <c r="P41" s="9"/>
    </row>
    <row r="42" spans="1:119" ht="15.75">
      <c r="A42" s="29" t="s">
        <v>35</v>
      </c>
      <c r="B42" s="30"/>
      <c r="C42" s="31"/>
      <c r="D42" s="32">
        <f t="shared" ref="D42:M42" si="11">SUM(D43:D45)</f>
        <v>1007558</v>
      </c>
      <c r="E42" s="32">
        <f t="shared" si="11"/>
        <v>68220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248485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1324263</v>
      </c>
      <c r="O42" s="45">
        <f t="shared" si="1"/>
        <v>139.23488592156451</v>
      </c>
      <c r="P42" s="9"/>
    </row>
    <row r="43" spans="1:119">
      <c r="A43" s="12"/>
      <c r="B43" s="25">
        <v>381</v>
      </c>
      <c r="C43" s="20" t="s">
        <v>48</v>
      </c>
      <c r="D43" s="46">
        <v>701610</v>
      </c>
      <c r="E43" s="46">
        <v>68220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769830</v>
      </c>
      <c r="O43" s="47">
        <f t="shared" si="1"/>
        <v>80.941015666070868</v>
      </c>
      <c r="P43" s="9"/>
    </row>
    <row r="44" spans="1:119">
      <c r="A44" s="12"/>
      <c r="B44" s="25">
        <v>384</v>
      </c>
      <c r="C44" s="20" t="s">
        <v>85</v>
      </c>
      <c r="D44" s="46">
        <v>305948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305948</v>
      </c>
      <c r="O44" s="47">
        <f t="shared" si="1"/>
        <v>32.167805698664701</v>
      </c>
      <c r="P44" s="9"/>
    </row>
    <row r="45" spans="1:119" ht="15.75" thickBot="1">
      <c r="A45" s="12"/>
      <c r="B45" s="25">
        <v>389.5</v>
      </c>
      <c r="C45" s="20" t="s">
        <v>99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248485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248485</v>
      </c>
      <c r="O45" s="47">
        <f t="shared" si="1"/>
        <v>26.126064556828936</v>
      </c>
      <c r="P45" s="9"/>
    </row>
    <row r="46" spans="1:119" ht="16.5" thickBot="1">
      <c r="A46" s="14" t="s">
        <v>41</v>
      </c>
      <c r="B46" s="23"/>
      <c r="C46" s="22"/>
      <c r="D46" s="15">
        <f t="shared" ref="D46:M46" si="12">SUM(D5,D16,D22,D29,D36,D39,D42)</f>
        <v>10044374</v>
      </c>
      <c r="E46" s="15">
        <f t="shared" si="12"/>
        <v>1614174</v>
      </c>
      <c r="F46" s="15">
        <f t="shared" si="12"/>
        <v>0</v>
      </c>
      <c r="G46" s="15">
        <f t="shared" si="12"/>
        <v>0</v>
      </c>
      <c r="H46" s="15">
        <f t="shared" si="12"/>
        <v>0</v>
      </c>
      <c r="I46" s="15">
        <f t="shared" si="12"/>
        <v>10037306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9"/>
        <v>21695854</v>
      </c>
      <c r="O46" s="38">
        <f t="shared" si="1"/>
        <v>2281.1327936074022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20" t="s">
        <v>109</v>
      </c>
      <c r="M48" s="120"/>
      <c r="N48" s="120"/>
      <c r="O48" s="43">
        <v>9511</v>
      </c>
    </row>
    <row r="49" spans="1:15">
      <c r="A49" s="121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</row>
    <row r="50" spans="1:15" ht="15.75" customHeight="1" thickBot="1">
      <c r="A50" s="122" t="s">
        <v>66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2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101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49</v>
      </c>
      <c r="B3" s="110"/>
      <c r="C3" s="111"/>
      <c r="D3" s="130" t="s">
        <v>29</v>
      </c>
      <c r="E3" s="131"/>
      <c r="F3" s="131"/>
      <c r="G3" s="131"/>
      <c r="H3" s="132"/>
      <c r="I3" s="130" t="s">
        <v>30</v>
      </c>
      <c r="J3" s="132"/>
      <c r="K3" s="130" t="s">
        <v>32</v>
      </c>
      <c r="L3" s="132"/>
      <c r="M3" s="36"/>
      <c r="N3" s="37"/>
      <c r="O3" s="133" t="s">
        <v>54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31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6414569</v>
      </c>
      <c r="E5" s="27">
        <f t="shared" si="0"/>
        <v>88221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6502790</v>
      </c>
      <c r="O5" s="33">
        <f t="shared" ref="O5:O41" si="1">(N5/O$43)</f>
        <v>769.19682990300453</v>
      </c>
      <c r="P5" s="6"/>
    </row>
    <row r="6" spans="1:133">
      <c r="A6" s="12"/>
      <c r="B6" s="25">
        <v>311</v>
      </c>
      <c r="C6" s="20" t="s">
        <v>3</v>
      </c>
      <c r="D6" s="46">
        <v>2869605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2869605</v>
      </c>
      <c r="O6" s="47">
        <f t="shared" si="1"/>
        <v>339.43754435770052</v>
      </c>
      <c r="P6" s="9"/>
    </row>
    <row r="7" spans="1:133">
      <c r="A7" s="12"/>
      <c r="B7" s="25">
        <v>312.10000000000002</v>
      </c>
      <c r="C7" s="20" t="s">
        <v>58</v>
      </c>
      <c r="D7" s="46">
        <v>319508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319508</v>
      </c>
      <c r="O7" s="47">
        <f t="shared" si="1"/>
        <v>37.793707120889522</v>
      </c>
      <c r="P7" s="9"/>
    </row>
    <row r="8" spans="1:133">
      <c r="A8" s="12"/>
      <c r="B8" s="25">
        <v>312.3</v>
      </c>
      <c r="C8" s="20" t="s">
        <v>11</v>
      </c>
      <c r="D8" s="46">
        <v>55160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55160</v>
      </c>
      <c r="O8" s="47">
        <f t="shared" si="1"/>
        <v>6.5247220250768869</v>
      </c>
      <c r="P8" s="9"/>
    </row>
    <row r="9" spans="1:133">
      <c r="A9" s="12"/>
      <c r="B9" s="25">
        <v>312.60000000000002</v>
      </c>
      <c r="C9" s="20" t="s">
        <v>13</v>
      </c>
      <c r="D9" s="46">
        <v>935232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935232</v>
      </c>
      <c r="O9" s="47">
        <f t="shared" si="1"/>
        <v>110.62597586941094</v>
      </c>
      <c r="P9" s="9"/>
    </row>
    <row r="10" spans="1:133">
      <c r="A10" s="12"/>
      <c r="B10" s="25">
        <v>314.10000000000002</v>
      </c>
      <c r="C10" s="20" t="s">
        <v>14</v>
      </c>
      <c r="D10" s="46">
        <v>1486704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1486704</v>
      </c>
      <c r="O10" s="47">
        <f t="shared" si="1"/>
        <v>175.85805535841021</v>
      </c>
      <c r="P10" s="9"/>
    </row>
    <row r="11" spans="1:133">
      <c r="A11" s="12"/>
      <c r="B11" s="25">
        <v>314.3</v>
      </c>
      <c r="C11" s="20" t="s">
        <v>15</v>
      </c>
      <c r="D11" s="46">
        <v>373963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373963</v>
      </c>
      <c r="O11" s="47">
        <f t="shared" si="1"/>
        <v>44.235036669032411</v>
      </c>
      <c r="P11" s="9"/>
    </row>
    <row r="12" spans="1:133">
      <c r="A12" s="12"/>
      <c r="B12" s="25">
        <v>314.39999999999998</v>
      </c>
      <c r="C12" s="20" t="s">
        <v>16</v>
      </c>
      <c r="D12" s="46">
        <v>41645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41645</v>
      </c>
      <c r="O12" s="47">
        <f t="shared" si="1"/>
        <v>4.9260704991719892</v>
      </c>
      <c r="P12" s="9"/>
    </row>
    <row r="13" spans="1:133">
      <c r="A13" s="12"/>
      <c r="B13" s="25">
        <v>314.89999999999998</v>
      </c>
      <c r="C13" s="20" t="s">
        <v>97</v>
      </c>
      <c r="D13" s="46">
        <v>110975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110975</v>
      </c>
      <c r="O13" s="47">
        <f t="shared" si="1"/>
        <v>13.126922167021528</v>
      </c>
      <c r="P13" s="9"/>
    </row>
    <row r="14" spans="1:133">
      <c r="A14" s="12"/>
      <c r="B14" s="25">
        <v>315</v>
      </c>
      <c r="C14" s="20" t="s">
        <v>79</v>
      </c>
      <c r="D14" s="46">
        <v>221777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221777</v>
      </c>
      <c r="O14" s="47">
        <f t="shared" si="1"/>
        <v>26.233380648213863</v>
      </c>
      <c r="P14" s="9"/>
    </row>
    <row r="15" spans="1:133">
      <c r="A15" s="12"/>
      <c r="B15" s="25">
        <v>319</v>
      </c>
      <c r="C15" s="20" t="s">
        <v>18</v>
      </c>
      <c r="D15" s="46">
        <v>0</v>
      </c>
      <c r="E15" s="46">
        <v>88221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88221</v>
      </c>
      <c r="O15" s="47">
        <f t="shared" si="1"/>
        <v>10.43541518807665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SUM(D17:D21)</f>
        <v>763523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529192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1292715</v>
      </c>
      <c r="O16" s="45">
        <f t="shared" si="1"/>
        <v>152.91163946061036</v>
      </c>
      <c r="P16" s="10"/>
    </row>
    <row r="17" spans="1:16">
      <c r="A17" s="12"/>
      <c r="B17" s="25">
        <v>334.31</v>
      </c>
      <c r="C17" s="20" t="s">
        <v>102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529192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529192</v>
      </c>
      <c r="O17" s="47">
        <f t="shared" si="1"/>
        <v>62.596640643482374</v>
      </c>
      <c r="P17" s="9"/>
    </row>
    <row r="18" spans="1:16">
      <c r="A18" s="12"/>
      <c r="B18" s="25">
        <v>335.12</v>
      </c>
      <c r="C18" s="20" t="s">
        <v>80</v>
      </c>
      <c r="D18" s="46">
        <v>213064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213064</v>
      </c>
      <c r="O18" s="47">
        <f t="shared" si="1"/>
        <v>25.202744263070734</v>
      </c>
      <c r="P18" s="9"/>
    </row>
    <row r="19" spans="1:16">
      <c r="A19" s="12"/>
      <c r="B19" s="25">
        <v>335.14</v>
      </c>
      <c r="C19" s="20" t="s">
        <v>81</v>
      </c>
      <c r="D19" s="46">
        <v>15857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15857</v>
      </c>
      <c r="O19" s="47">
        <f t="shared" si="1"/>
        <v>1.8756801514076178</v>
      </c>
      <c r="P19" s="9"/>
    </row>
    <row r="20" spans="1:16">
      <c r="A20" s="12"/>
      <c r="B20" s="25">
        <v>335.15</v>
      </c>
      <c r="C20" s="20" t="s">
        <v>82</v>
      </c>
      <c r="D20" s="46">
        <v>6774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6774</v>
      </c>
      <c r="O20" s="47">
        <f t="shared" si="1"/>
        <v>0.80127750177430801</v>
      </c>
      <c r="P20" s="9"/>
    </row>
    <row r="21" spans="1:16">
      <c r="A21" s="12"/>
      <c r="B21" s="25">
        <v>335.18</v>
      </c>
      <c r="C21" s="20" t="s">
        <v>83</v>
      </c>
      <c r="D21" s="46">
        <v>527828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527828</v>
      </c>
      <c r="O21" s="47">
        <f t="shared" si="1"/>
        <v>62.435296900875322</v>
      </c>
      <c r="P21" s="9"/>
    </row>
    <row r="22" spans="1:16" ht="15.75">
      <c r="A22" s="29" t="s">
        <v>33</v>
      </c>
      <c r="B22" s="30"/>
      <c r="C22" s="31"/>
      <c r="D22" s="32">
        <f t="shared" ref="D22:M22" si="5">SUM(D23:D29)</f>
        <v>386862</v>
      </c>
      <c r="E22" s="32">
        <f t="shared" si="5"/>
        <v>676264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8717280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4"/>
        <v>9780406</v>
      </c>
      <c r="O22" s="45">
        <f t="shared" si="1"/>
        <v>1156.8968535604447</v>
      </c>
      <c r="P22" s="10"/>
    </row>
    <row r="23" spans="1:16">
      <c r="A23" s="12"/>
      <c r="B23" s="25">
        <v>341.3</v>
      </c>
      <c r="C23" s="20" t="s">
        <v>98</v>
      </c>
      <c r="D23" s="46">
        <v>0</v>
      </c>
      <c r="E23" s="46">
        <v>676264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676264</v>
      </c>
      <c r="O23" s="47">
        <f t="shared" si="1"/>
        <v>79.99337591672581</v>
      </c>
      <c r="P23" s="9"/>
    </row>
    <row r="24" spans="1:16">
      <c r="A24" s="12"/>
      <c r="B24" s="25">
        <v>341.9</v>
      </c>
      <c r="C24" s="20" t="s">
        <v>84</v>
      </c>
      <c r="D24" s="46">
        <v>309630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309630</v>
      </c>
      <c r="O24" s="47">
        <f t="shared" si="1"/>
        <v>36.625266146202982</v>
      </c>
      <c r="P24" s="9"/>
    </row>
    <row r="25" spans="1:16">
      <c r="A25" s="12"/>
      <c r="B25" s="25">
        <v>343.3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3191360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3191360</v>
      </c>
      <c r="O25" s="47">
        <f t="shared" si="1"/>
        <v>377.49704281996691</v>
      </c>
      <c r="P25" s="9"/>
    </row>
    <row r="26" spans="1:16">
      <c r="A26" s="12"/>
      <c r="B26" s="25">
        <v>343.5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5467206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5467206</v>
      </c>
      <c r="O26" s="47">
        <f t="shared" si="1"/>
        <v>646.70049680624561</v>
      </c>
      <c r="P26" s="9"/>
    </row>
    <row r="27" spans="1:16">
      <c r="A27" s="12"/>
      <c r="B27" s="25">
        <v>343.6</v>
      </c>
      <c r="C27" s="20" t="s">
        <v>88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58714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58714</v>
      </c>
      <c r="O27" s="47">
        <f t="shared" si="1"/>
        <v>6.9451147385852847</v>
      </c>
      <c r="P27" s="9"/>
    </row>
    <row r="28" spans="1:16">
      <c r="A28" s="12"/>
      <c r="B28" s="25">
        <v>347.4</v>
      </c>
      <c r="C28" s="20" t="s">
        <v>89</v>
      </c>
      <c r="D28" s="46">
        <v>100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100</v>
      </c>
      <c r="O28" s="47">
        <f t="shared" si="1"/>
        <v>1.1828720132481665E-2</v>
      </c>
      <c r="P28" s="9"/>
    </row>
    <row r="29" spans="1:16">
      <c r="A29" s="12"/>
      <c r="B29" s="25">
        <v>347.5</v>
      </c>
      <c r="C29" s="20" t="s">
        <v>40</v>
      </c>
      <c r="D29" s="46">
        <v>77132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77132</v>
      </c>
      <c r="O29" s="47">
        <f t="shared" si="1"/>
        <v>9.1237284125857574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SUM(D31:D32)</f>
        <v>50262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41" si="8">SUM(D30:M30)</f>
        <v>50262</v>
      </c>
      <c r="O30" s="45">
        <f t="shared" si="1"/>
        <v>5.9453513129879347</v>
      </c>
      <c r="P30" s="10"/>
    </row>
    <row r="31" spans="1:16">
      <c r="A31" s="13"/>
      <c r="B31" s="39">
        <v>351.3</v>
      </c>
      <c r="C31" s="21" t="s">
        <v>90</v>
      </c>
      <c r="D31" s="46">
        <v>23324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23324</v>
      </c>
      <c r="O31" s="47">
        <f t="shared" si="1"/>
        <v>2.7589306837000236</v>
      </c>
      <c r="P31" s="9"/>
    </row>
    <row r="32" spans="1:16">
      <c r="A32" s="13"/>
      <c r="B32" s="39">
        <v>359</v>
      </c>
      <c r="C32" s="21" t="s">
        <v>43</v>
      </c>
      <c r="D32" s="46">
        <v>26938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26938</v>
      </c>
      <c r="O32" s="47">
        <f t="shared" si="1"/>
        <v>3.1864206292879111</v>
      </c>
      <c r="P32" s="9"/>
    </row>
    <row r="33" spans="1:119" ht="15.75">
      <c r="A33" s="29" t="s">
        <v>4</v>
      </c>
      <c r="B33" s="30"/>
      <c r="C33" s="31"/>
      <c r="D33" s="32">
        <f t="shared" ref="D33:M33" si="9">SUM(D34:D36)</f>
        <v>418884</v>
      </c>
      <c r="E33" s="32">
        <f t="shared" si="9"/>
        <v>24686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14287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457857</v>
      </c>
      <c r="O33" s="45">
        <f t="shared" si="1"/>
        <v>54.15862313697658</v>
      </c>
      <c r="P33" s="10"/>
    </row>
    <row r="34" spans="1:119">
      <c r="A34" s="12"/>
      <c r="B34" s="25">
        <v>361.1</v>
      </c>
      <c r="C34" s="20" t="s">
        <v>44</v>
      </c>
      <c r="D34" s="46">
        <v>467</v>
      </c>
      <c r="E34" s="46">
        <v>1402</v>
      </c>
      <c r="F34" s="46">
        <v>0</v>
      </c>
      <c r="G34" s="46">
        <v>0</v>
      </c>
      <c r="H34" s="46">
        <v>0</v>
      </c>
      <c r="I34" s="46">
        <v>9340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11209</v>
      </c>
      <c r="O34" s="47">
        <f t="shared" si="1"/>
        <v>1.3258812396498698</v>
      </c>
      <c r="P34" s="9"/>
    </row>
    <row r="35" spans="1:119">
      <c r="A35" s="12"/>
      <c r="B35" s="25">
        <v>366</v>
      </c>
      <c r="C35" s="20" t="s">
        <v>46</v>
      </c>
      <c r="D35" s="46">
        <v>0</v>
      </c>
      <c r="E35" s="46">
        <v>2060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2060</v>
      </c>
      <c r="O35" s="47">
        <f t="shared" si="1"/>
        <v>0.24367163472912232</v>
      </c>
      <c r="P35" s="9"/>
    </row>
    <row r="36" spans="1:119">
      <c r="A36" s="12"/>
      <c r="B36" s="25">
        <v>369.9</v>
      </c>
      <c r="C36" s="20" t="s">
        <v>47</v>
      </c>
      <c r="D36" s="46">
        <v>418417</v>
      </c>
      <c r="E36" s="46">
        <v>21224</v>
      </c>
      <c r="F36" s="46">
        <v>0</v>
      </c>
      <c r="G36" s="46">
        <v>0</v>
      </c>
      <c r="H36" s="46">
        <v>0</v>
      </c>
      <c r="I36" s="46">
        <v>4947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444588</v>
      </c>
      <c r="O36" s="47">
        <f t="shared" si="1"/>
        <v>52.589070262597588</v>
      </c>
      <c r="P36" s="9"/>
    </row>
    <row r="37" spans="1:119" ht="15.75">
      <c r="A37" s="29" t="s">
        <v>35</v>
      </c>
      <c r="B37" s="30"/>
      <c r="C37" s="31"/>
      <c r="D37" s="32">
        <f t="shared" ref="D37:M37" si="10">SUM(D38:D40)</f>
        <v>3985000</v>
      </c>
      <c r="E37" s="32">
        <f t="shared" si="10"/>
        <v>68220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112917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8"/>
        <v>4166137</v>
      </c>
      <c r="O37" s="45">
        <f t="shared" si="1"/>
        <v>492.80068606576771</v>
      </c>
      <c r="P37" s="9"/>
    </row>
    <row r="38" spans="1:119">
      <c r="A38" s="12"/>
      <c r="B38" s="25">
        <v>381</v>
      </c>
      <c r="C38" s="20" t="s">
        <v>48</v>
      </c>
      <c r="D38" s="46">
        <v>385000</v>
      </c>
      <c r="E38" s="46">
        <v>68220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453220</v>
      </c>
      <c r="O38" s="47">
        <f t="shared" si="1"/>
        <v>53.610125384433402</v>
      </c>
      <c r="P38" s="9"/>
    </row>
    <row r="39" spans="1:119">
      <c r="A39" s="12"/>
      <c r="B39" s="25">
        <v>384</v>
      </c>
      <c r="C39" s="20" t="s">
        <v>85</v>
      </c>
      <c r="D39" s="46">
        <v>3600000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3600000</v>
      </c>
      <c r="O39" s="47">
        <f t="shared" si="1"/>
        <v>425.83392476933994</v>
      </c>
      <c r="P39" s="9"/>
    </row>
    <row r="40" spans="1:119" ht="15.75" thickBot="1">
      <c r="A40" s="12"/>
      <c r="B40" s="25">
        <v>389.5</v>
      </c>
      <c r="C40" s="20" t="s">
        <v>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112917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112917</v>
      </c>
      <c r="O40" s="47">
        <f t="shared" si="1"/>
        <v>13.356635911994323</v>
      </c>
      <c r="P40" s="9"/>
    </row>
    <row r="41" spans="1:119" ht="16.5" thickBot="1">
      <c r="A41" s="14" t="s">
        <v>41</v>
      </c>
      <c r="B41" s="23"/>
      <c r="C41" s="22"/>
      <c r="D41" s="15">
        <f>SUM(D5,D16,D22,D30,D33,D37)</f>
        <v>12019100</v>
      </c>
      <c r="E41" s="15">
        <f t="shared" ref="E41:M41" si="11">SUM(E5,E16,E22,E30,E33,E37)</f>
        <v>857391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9373676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8"/>
        <v>22250167</v>
      </c>
      <c r="O41" s="38">
        <f t="shared" si="1"/>
        <v>2631.9099834397916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20" t="s">
        <v>103</v>
      </c>
      <c r="M43" s="120"/>
      <c r="N43" s="120"/>
      <c r="O43" s="43">
        <v>8454</v>
      </c>
    </row>
    <row r="44" spans="1:119">
      <c r="A44" s="121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1:119" ht="15.75" customHeight="1" thickBot="1">
      <c r="A45" s="122" t="s">
        <v>66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2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96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49</v>
      </c>
      <c r="B3" s="110"/>
      <c r="C3" s="111"/>
      <c r="D3" s="130" t="s">
        <v>29</v>
      </c>
      <c r="E3" s="131"/>
      <c r="F3" s="131"/>
      <c r="G3" s="131"/>
      <c r="H3" s="132"/>
      <c r="I3" s="130" t="s">
        <v>30</v>
      </c>
      <c r="J3" s="132"/>
      <c r="K3" s="130" t="s">
        <v>32</v>
      </c>
      <c r="L3" s="132"/>
      <c r="M3" s="36"/>
      <c r="N3" s="37"/>
      <c r="O3" s="133" t="s">
        <v>54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31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5799036</v>
      </c>
      <c r="E5" s="27">
        <f t="shared" si="0"/>
        <v>157431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5956467</v>
      </c>
      <c r="O5" s="33">
        <f t="shared" ref="O5:O42" si="1">(N5/O$44)</f>
        <v>743.0722305389221</v>
      </c>
      <c r="P5" s="6"/>
    </row>
    <row r="6" spans="1:133">
      <c r="A6" s="12"/>
      <c r="B6" s="25">
        <v>311</v>
      </c>
      <c r="C6" s="20" t="s">
        <v>3</v>
      </c>
      <c r="D6" s="46">
        <v>2432858</v>
      </c>
      <c r="E6" s="46">
        <v>67124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2499982</v>
      </c>
      <c r="O6" s="47">
        <f t="shared" si="1"/>
        <v>311.87400199600796</v>
      </c>
      <c r="P6" s="9"/>
    </row>
    <row r="7" spans="1:133">
      <c r="A7" s="12"/>
      <c r="B7" s="25">
        <v>312.10000000000002</v>
      </c>
      <c r="C7" s="20" t="s">
        <v>58</v>
      </c>
      <c r="D7" s="46">
        <v>311932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311932</v>
      </c>
      <c r="O7" s="47">
        <f t="shared" si="1"/>
        <v>38.913672654690622</v>
      </c>
      <c r="P7" s="9"/>
    </row>
    <row r="8" spans="1:133">
      <c r="A8" s="12"/>
      <c r="B8" s="25">
        <v>312.3</v>
      </c>
      <c r="C8" s="20" t="s">
        <v>11</v>
      </c>
      <c r="D8" s="46">
        <v>56580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56580</v>
      </c>
      <c r="O8" s="47">
        <f t="shared" si="1"/>
        <v>7.0583832335329344</v>
      </c>
      <c r="P8" s="9"/>
    </row>
    <row r="9" spans="1:133">
      <c r="A9" s="12"/>
      <c r="B9" s="25">
        <v>312.60000000000002</v>
      </c>
      <c r="C9" s="20" t="s">
        <v>13</v>
      </c>
      <c r="D9" s="46">
        <v>869719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869719</v>
      </c>
      <c r="O9" s="47">
        <f t="shared" si="1"/>
        <v>108.49787924151697</v>
      </c>
      <c r="P9" s="9"/>
    </row>
    <row r="10" spans="1:133">
      <c r="A10" s="12"/>
      <c r="B10" s="25">
        <v>314.10000000000002</v>
      </c>
      <c r="C10" s="20" t="s">
        <v>14</v>
      </c>
      <c r="D10" s="46">
        <v>1418595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1418595</v>
      </c>
      <c r="O10" s="47">
        <f t="shared" si="1"/>
        <v>176.97043413173654</v>
      </c>
      <c r="P10" s="9"/>
    </row>
    <row r="11" spans="1:133">
      <c r="A11" s="12"/>
      <c r="B11" s="25">
        <v>314.3</v>
      </c>
      <c r="C11" s="20" t="s">
        <v>15</v>
      </c>
      <c r="D11" s="46">
        <v>354696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354696</v>
      </c>
      <c r="O11" s="47">
        <f t="shared" si="1"/>
        <v>44.248502994011979</v>
      </c>
      <c r="P11" s="9"/>
    </row>
    <row r="12" spans="1:133">
      <c r="A12" s="12"/>
      <c r="B12" s="25">
        <v>314.39999999999998</v>
      </c>
      <c r="C12" s="20" t="s">
        <v>16</v>
      </c>
      <c r="D12" s="46">
        <v>41220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41220</v>
      </c>
      <c r="O12" s="47">
        <f t="shared" si="1"/>
        <v>5.1422155688622757</v>
      </c>
      <c r="P12" s="9"/>
    </row>
    <row r="13" spans="1:133">
      <c r="A13" s="12"/>
      <c r="B13" s="25">
        <v>314.89999999999998</v>
      </c>
      <c r="C13" s="20" t="s">
        <v>97</v>
      </c>
      <c r="D13" s="46">
        <v>105680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105680</v>
      </c>
      <c r="O13" s="47">
        <f t="shared" si="1"/>
        <v>13.183632734530939</v>
      </c>
      <c r="P13" s="9"/>
    </row>
    <row r="14" spans="1:133">
      <c r="A14" s="12"/>
      <c r="B14" s="25">
        <v>315</v>
      </c>
      <c r="C14" s="20" t="s">
        <v>79</v>
      </c>
      <c r="D14" s="46">
        <v>207756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207756</v>
      </c>
      <c r="O14" s="47">
        <f t="shared" si="1"/>
        <v>25.917664670658684</v>
      </c>
      <c r="P14" s="9"/>
    </row>
    <row r="15" spans="1:133">
      <c r="A15" s="12"/>
      <c r="B15" s="25">
        <v>319</v>
      </c>
      <c r="C15" s="20" t="s">
        <v>18</v>
      </c>
      <c r="D15" s="46">
        <v>0</v>
      </c>
      <c r="E15" s="46">
        <v>90307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90307</v>
      </c>
      <c r="O15" s="47">
        <f t="shared" si="1"/>
        <v>11.265843313373253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SUM(D17:D20)</f>
        <v>692715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1" si="4">SUM(D16:M16)</f>
        <v>692715</v>
      </c>
      <c r="O16" s="45">
        <f t="shared" si="1"/>
        <v>86.41654191616766</v>
      </c>
      <c r="P16" s="10"/>
    </row>
    <row r="17" spans="1:16">
      <c r="A17" s="12"/>
      <c r="B17" s="25">
        <v>335.12</v>
      </c>
      <c r="C17" s="20" t="s">
        <v>80</v>
      </c>
      <c r="D17" s="46">
        <v>199222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199222</v>
      </c>
      <c r="O17" s="47">
        <f t="shared" si="1"/>
        <v>24.85304391217565</v>
      </c>
      <c r="P17" s="9"/>
    </row>
    <row r="18" spans="1:16">
      <c r="A18" s="12"/>
      <c r="B18" s="25">
        <v>335.14</v>
      </c>
      <c r="C18" s="20" t="s">
        <v>81</v>
      </c>
      <c r="D18" s="46">
        <v>14908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14908</v>
      </c>
      <c r="O18" s="47">
        <f t="shared" si="1"/>
        <v>1.8597804391217565</v>
      </c>
      <c r="P18" s="9"/>
    </row>
    <row r="19" spans="1:16">
      <c r="A19" s="12"/>
      <c r="B19" s="25">
        <v>335.15</v>
      </c>
      <c r="C19" s="20" t="s">
        <v>82</v>
      </c>
      <c r="D19" s="46">
        <v>7065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7065</v>
      </c>
      <c r="O19" s="47">
        <f t="shared" si="1"/>
        <v>0.88136227544910184</v>
      </c>
      <c r="P19" s="9"/>
    </row>
    <row r="20" spans="1:16">
      <c r="A20" s="12"/>
      <c r="B20" s="25">
        <v>335.18</v>
      </c>
      <c r="C20" s="20" t="s">
        <v>83</v>
      </c>
      <c r="D20" s="46">
        <v>471520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471520</v>
      </c>
      <c r="O20" s="47">
        <f t="shared" si="1"/>
        <v>58.822355289421161</v>
      </c>
      <c r="P20" s="9"/>
    </row>
    <row r="21" spans="1:16" ht="15.75">
      <c r="A21" s="29" t="s">
        <v>33</v>
      </c>
      <c r="B21" s="30"/>
      <c r="C21" s="31"/>
      <c r="D21" s="32">
        <f t="shared" ref="D21:M21" si="5">SUM(D22:D29)</f>
        <v>225791</v>
      </c>
      <c r="E21" s="32">
        <f t="shared" si="5"/>
        <v>171031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9883741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4"/>
        <v>10280563</v>
      </c>
      <c r="O21" s="45">
        <f t="shared" si="1"/>
        <v>1282.505364271457</v>
      </c>
      <c r="P21" s="10"/>
    </row>
    <row r="22" spans="1:16">
      <c r="A22" s="12"/>
      <c r="B22" s="25">
        <v>341.3</v>
      </c>
      <c r="C22" s="20" t="s">
        <v>98</v>
      </c>
      <c r="D22" s="46">
        <v>0</v>
      </c>
      <c r="E22" s="46">
        <v>171031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171031</v>
      </c>
      <c r="O22" s="47">
        <f t="shared" si="1"/>
        <v>21.336202594810381</v>
      </c>
      <c r="P22" s="9"/>
    </row>
    <row r="23" spans="1:16">
      <c r="A23" s="12"/>
      <c r="B23" s="25">
        <v>341.9</v>
      </c>
      <c r="C23" s="20" t="s">
        <v>84</v>
      </c>
      <c r="D23" s="46">
        <v>151627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151627</v>
      </c>
      <c r="O23" s="47">
        <f t="shared" si="1"/>
        <v>18.91554391217565</v>
      </c>
      <c r="P23" s="9"/>
    </row>
    <row r="24" spans="1:16">
      <c r="A24" s="12"/>
      <c r="B24" s="25">
        <v>343.3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4431834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4431834</v>
      </c>
      <c r="O24" s="47">
        <f t="shared" si="1"/>
        <v>552.87350299401203</v>
      </c>
      <c r="P24" s="9"/>
    </row>
    <row r="25" spans="1:16">
      <c r="A25" s="12"/>
      <c r="B25" s="25">
        <v>343.4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-3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-3</v>
      </c>
      <c r="O25" s="47">
        <f t="shared" si="1"/>
        <v>-3.7425149700598805E-4</v>
      </c>
      <c r="P25" s="9"/>
    </row>
    <row r="26" spans="1:16">
      <c r="A26" s="12"/>
      <c r="B26" s="25">
        <v>343.5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5394352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5394352</v>
      </c>
      <c r="O26" s="47">
        <f t="shared" si="1"/>
        <v>672.94810379241517</v>
      </c>
      <c r="P26" s="9"/>
    </row>
    <row r="27" spans="1:16">
      <c r="A27" s="12"/>
      <c r="B27" s="25">
        <v>343.6</v>
      </c>
      <c r="C27" s="20" t="s">
        <v>88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57558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57558</v>
      </c>
      <c r="O27" s="47">
        <f t="shared" si="1"/>
        <v>7.1803892215568865</v>
      </c>
      <c r="P27" s="9"/>
    </row>
    <row r="28" spans="1:16">
      <c r="A28" s="12"/>
      <c r="B28" s="25">
        <v>347.4</v>
      </c>
      <c r="C28" s="20" t="s">
        <v>89</v>
      </c>
      <c r="D28" s="46">
        <v>200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200</v>
      </c>
      <c r="O28" s="47">
        <f t="shared" si="1"/>
        <v>2.4950099800399202E-2</v>
      </c>
      <c r="P28" s="9"/>
    </row>
    <row r="29" spans="1:16">
      <c r="A29" s="12"/>
      <c r="B29" s="25">
        <v>347.5</v>
      </c>
      <c r="C29" s="20" t="s">
        <v>40</v>
      </c>
      <c r="D29" s="46">
        <v>73964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73964</v>
      </c>
      <c r="O29" s="47">
        <f t="shared" si="1"/>
        <v>9.2270459081836336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SUM(D31:D32)</f>
        <v>28478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42" si="8">SUM(D30:M30)</f>
        <v>28478</v>
      </c>
      <c r="O30" s="45">
        <f t="shared" si="1"/>
        <v>3.5526447105788423</v>
      </c>
      <c r="P30" s="10"/>
    </row>
    <row r="31" spans="1:16">
      <c r="A31" s="13"/>
      <c r="B31" s="39">
        <v>351.3</v>
      </c>
      <c r="C31" s="21" t="s">
        <v>90</v>
      </c>
      <c r="D31" s="46">
        <v>25460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25460</v>
      </c>
      <c r="O31" s="47">
        <f t="shared" si="1"/>
        <v>3.1761477045908184</v>
      </c>
      <c r="P31" s="9"/>
    </row>
    <row r="32" spans="1:16">
      <c r="A32" s="13"/>
      <c r="B32" s="39">
        <v>359</v>
      </c>
      <c r="C32" s="21" t="s">
        <v>43</v>
      </c>
      <c r="D32" s="46">
        <v>3018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3018</v>
      </c>
      <c r="O32" s="47">
        <f t="shared" si="1"/>
        <v>0.37649700598802394</v>
      </c>
      <c r="P32" s="9"/>
    </row>
    <row r="33" spans="1:119" ht="15.75">
      <c r="A33" s="29" t="s">
        <v>4</v>
      </c>
      <c r="B33" s="30"/>
      <c r="C33" s="31"/>
      <c r="D33" s="32">
        <f t="shared" ref="D33:M33" si="9">SUM(D34:D37)</f>
        <v>339415</v>
      </c>
      <c r="E33" s="32">
        <f t="shared" si="9"/>
        <v>25164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7080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371659</v>
      </c>
      <c r="O33" s="45">
        <f t="shared" si="1"/>
        <v>46.364645708582835</v>
      </c>
      <c r="P33" s="10"/>
    </row>
    <row r="34" spans="1:119">
      <c r="A34" s="12"/>
      <c r="B34" s="25">
        <v>361.1</v>
      </c>
      <c r="C34" s="20" t="s">
        <v>44</v>
      </c>
      <c r="D34" s="46">
        <v>1361</v>
      </c>
      <c r="E34" s="46">
        <v>423</v>
      </c>
      <c r="F34" s="46">
        <v>0</v>
      </c>
      <c r="G34" s="46">
        <v>0</v>
      </c>
      <c r="H34" s="46">
        <v>0</v>
      </c>
      <c r="I34" s="46">
        <v>3428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5212</v>
      </c>
      <c r="O34" s="47">
        <f t="shared" si="1"/>
        <v>0.65019960079840322</v>
      </c>
      <c r="P34" s="9"/>
    </row>
    <row r="35" spans="1:119">
      <c r="A35" s="12"/>
      <c r="B35" s="25">
        <v>364</v>
      </c>
      <c r="C35" s="20" t="s">
        <v>91</v>
      </c>
      <c r="D35" s="46">
        <v>0</v>
      </c>
      <c r="E35" s="46">
        <v>-350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-350</v>
      </c>
      <c r="O35" s="47">
        <f t="shared" si="1"/>
        <v>-4.3662674650698605E-2</v>
      </c>
      <c r="P35" s="9"/>
    </row>
    <row r="36" spans="1:119">
      <c r="A36" s="12"/>
      <c r="B36" s="25">
        <v>366</v>
      </c>
      <c r="C36" s="20" t="s">
        <v>46</v>
      </c>
      <c r="D36" s="46">
        <v>40</v>
      </c>
      <c r="E36" s="46">
        <v>4330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4370</v>
      </c>
      <c r="O36" s="47">
        <f t="shared" si="1"/>
        <v>0.54515968063872255</v>
      </c>
      <c r="P36" s="9"/>
    </row>
    <row r="37" spans="1:119">
      <c r="A37" s="12"/>
      <c r="B37" s="25">
        <v>369.9</v>
      </c>
      <c r="C37" s="20" t="s">
        <v>47</v>
      </c>
      <c r="D37" s="46">
        <v>338014</v>
      </c>
      <c r="E37" s="46">
        <v>20761</v>
      </c>
      <c r="F37" s="46">
        <v>0</v>
      </c>
      <c r="G37" s="46">
        <v>0</v>
      </c>
      <c r="H37" s="46">
        <v>0</v>
      </c>
      <c r="I37" s="46">
        <v>3652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362427</v>
      </c>
      <c r="O37" s="47">
        <f t="shared" si="1"/>
        <v>45.212949101796404</v>
      </c>
      <c r="P37" s="9"/>
    </row>
    <row r="38" spans="1:119" ht="15.75">
      <c r="A38" s="29" t="s">
        <v>35</v>
      </c>
      <c r="B38" s="30"/>
      <c r="C38" s="31"/>
      <c r="D38" s="32">
        <f t="shared" ref="D38:M38" si="10">SUM(D39:D41)</f>
        <v>549548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22060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8"/>
        <v>571608</v>
      </c>
      <c r="O38" s="45">
        <f t="shared" si="1"/>
        <v>71.308383233532936</v>
      </c>
      <c r="P38" s="9"/>
    </row>
    <row r="39" spans="1:119">
      <c r="A39" s="12"/>
      <c r="B39" s="25">
        <v>381</v>
      </c>
      <c r="C39" s="20" t="s">
        <v>48</v>
      </c>
      <c r="D39" s="46">
        <v>410000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410000</v>
      </c>
      <c r="O39" s="47">
        <f t="shared" si="1"/>
        <v>51.147704590818364</v>
      </c>
      <c r="P39" s="9"/>
    </row>
    <row r="40" spans="1:119">
      <c r="A40" s="12"/>
      <c r="B40" s="25">
        <v>384</v>
      </c>
      <c r="C40" s="20" t="s">
        <v>85</v>
      </c>
      <c r="D40" s="46">
        <v>139548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139548</v>
      </c>
      <c r="O40" s="47">
        <f t="shared" si="1"/>
        <v>17.408682634730539</v>
      </c>
      <c r="P40" s="9"/>
    </row>
    <row r="41" spans="1:119" ht="15.75" thickBot="1">
      <c r="A41" s="12"/>
      <c r="B41" s="25">
        <v>389.5</v>
      </c>
      <c r="C41" s="20" t="s">
        <v>99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22060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22060</v>
      </c>
      <c r="O41" s="47">
        <f t="shared" si="1"/>
        <v>2.7519960079840318</v>
      </c>
      <c r="P41" s="9"/>
    </row>
    <row r="42" spans="1:119" ht="16.5" thickBot="1">
      <c r="A42" s="14" t="s">
        <v>41</v>
      </c>
      <c r="B42" s="23"/>
      <c r="C42" s="22"/>
      <c r="D42" s="15">
        <f>SUM(D5,D16,D21,D30,D33,D38)</f>
        <v>7634983</v>
      </c>
      <c r="E42" s="15">
        <f t="shared" ref="E42:M42" si="11">SUM(E5,E16,E21,E30,E33,E38)</f>
        <v>353626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9912881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8"/>
        <v>17901490</v>
      </c>
      <c r="O42" s="38">
        <f t="shared" si="1"/>
        <v>2233.2198103792416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20" t="s">
        <v>100</v>
      </c>
      <c r="M44" s="120"/>
      <c r="N44" s="120"/>
      <c r="O44" s="43">
        <v>8016</v>
      </c>
    </row>
    <row r="45" spans="1:119">
      <c r="A45" s="121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1:119" ht="15.75" customHeight="1" thickBot="1">
      <c r="A46" s="122" t="s">
        <v>66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2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93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49</v>
      </c>
      <c r="B3" s="110"/>
      <c r="C3" s="111"/>
      <c r="D3" s="130" t="s">
        <v>29</v>
      </c>
      <c r="E3" s="131"/>
      <c r="F3" s="131"/>
      <c r="G3" s="131"/>
      <c r="H3" s="132"/>
      <c r="I3" s="130" t="s">
        <v>30</v>
      </c>
      <c r="J3" s="132"/>
      <c r="K3" s="130" t="s">
        <v>32</v>
      </c>
      <c r="L3" s="132"/>
      <c r="M3" s="36"/>
      <c r="N3" s="37"/>
      <c r="O3" s="133" t="s">
        <v>54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50</v>
      </c>
      <c r="F4" s="34" t="s">
        <v>51</v>
      </c>
      <c r="G4" s="34" t="s">
        <v>52</v>
      </c>
      <c r="H4" s="34" t="s">
        <v>6</v>
      </c>
      <c r="I4" s="34" t="s">
        <v>7</v>
      </c>
      <c r="J4" s="35" t="s">
        <v>53</v>
      </c>
      <c r="K4" s="35" t="s">
        <v>8</v>
      </c>
      <c r="L4" s="35" t="s">
        <v>9</v>
      </c>
      <c r="M4" s="35" t="s">
        <v>10</v>
      </c>
      <c r="N4" s="35" t="s">
        <v>31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4509599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4509599</v>
      </c>
      <c r="O5" s="33">
        <f t="shared" ref="O5:O42" si="1">(N5/O$44)</f>
        <v>603.45229492840895</v>
      </c>
      <c r="P5" s="6"/>
    </row>
    <row r="6" spans="1:133">
      <c r="A6" s="12"/>
      <c r="B6" s="25">
        <v>311</v>
      </c>
      <c r="C6" s="20" t="s">
        <v>3</v>
      </c>
      <c r="D6" s="46">
        <v>2039593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2039593</v>
      </c>
      <c r="O6" s="47">
        <f t="shared" si="1"/>
        <v>272.92827512377892</v>
      </c>
      <c r="P6" s="9"/>
    </row>
    <row r="7" spans="1:133">
      <c r="A7" s="12"/>
      <c r="B7" s="25">
        <v>312.10000000000002</v>
      </c>
      <c r="C7" s="20" t="s">
        <v>58</v>
      </c>
      <c r="D7" s="46">
        <v>317579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317579</v>
      </c>
      <c r="O7" s="47">
        <f t="shared" si="1"/>
        <v>42.496855345911946</v>
      </c>
      <c r="P7" s="9"/>
    </row>
    <row r="8" spans="1:133">
      <c r="A8" s="12"/>
      <c r="B8" s="25">
        <v>312.3</v>
      </c>
      <c r="C8" s="20" t="s">
        <v>11</v>
      </c>
      <c r="D8" s="46">
        <v>62426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62426</v>
      </c>
      <c r="O8" s="47">
        <f t="shared" si="1"/>
        <v>8.3535394085374008</v>
      </c>
      <c r="P8" s="9"/>
    </row>
    <row r="9" spans="1:133">
      <c r="A9" s="12"/>
      <c r="B9" s="25">
        <v>312.60000000000002</v>
      </c>
      <c r="C9" s="20" t="s">
        <v>13</v>
      </c>
      <c r="D9" s="46">
        <v>841838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841838</v>
      </c>
      <c r="O9" s="47">
        <f t="shared" si="1"/>
        <v>112.65060885855748</v>
      </c>
      <c r="P9" s="9"/>
    </row>
    <row r="10" spans="1:133">
      <c r="A10" s="12"/>
      <c r="B10" s="25">
        <v>314.10000000000002</v>
      </c>
      <c r="C10" s="20" t="s">
        <v>14</v>
      </c>
      <c r="D10" s="46">
        <v>608550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608550</v>
      </c>
      <c r="O10" s="47">
        <f t="shared" si="1"/>
        <v>81.433159373745482</v>
      </c>
      <c r="P10" s="9"/>
    </row>
    <row r="11" spans="1:133">
      <c r="A11" s="12"/>
      <c r="B11" s="25">
        <v>314.3</v>
      </c>
      <c r="C11" s="20" t="s">
        <v>15</v>
      </c>
      <c r="D11" s="46">
        <v>313940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313940</v>
      </c>
      <c r="O11" s="47">
        <f t="shared" si="1"/>
        <v>42.009902315000666</v>
      </c>
      <c r="P11" s="9"/>
    </row>
    <row r="12" spans="1:133">
      <c r="A12" s="12"/>
      <c r="B12" s="25">
        <v>314.39999999999998</v>
      </c>
      <c r="C12" s="20" t="s">
        <v>16</v>
      </c>
      <c r="D12" s="46">
        <v>23469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23469</v>
      </c>
      <c r="O12" s="47">
        <f t="shared" si="1"/>
        <v>3.1405058209554397</v>
      </c>
      <c r="P12" s="9"/>
    </row>
    <row r="13" spans="1:133">
      <c r="A13" s="12"/>
      <c r="B13" s="25">
        <v>315</v>
      </c>
      <c r="C13" s="20" t="s">
        <v>79</v>
      </c>
      <c r="D13" s="46">
        <v>205358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205358</v>
      </c>
      <c r="O13" s="47">
        <f t="shared" si="1"/>
        <v>27.479994647397298</v>
      </c>
      <c r="P13" s="9"/>
    </row>
    <row r="14" spans="1:133">
      <c r="A14" s="12"/>
      <c r="B14" s="25">
        <v>319</v>
      </c>
      <c r="C14" s="20" t="s">
        <v>18</v>
      </c>
      <c r="D14" s="46">
        <v>96846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96846</v>
      </c>
      <c r="O14" s="47">
        <f t="shared" si="1"/>
        <v>12.959454034524287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SUM(D16:D16)</f>
        <v>782170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782170</v>
      </c>
      <c r="O15" s="45">
        <f t="shared" si="1"/>
        <v>104.66613140639636</v>
      </c>
      <c r="P15" s="10"/>
    </row>
    <row r="16" spans="1:133">
      <c r="A16" s="12"/>
      <c r="B16" s="25">
        <v>323.10000000000002</v>
      </c>
      <c r="C16" s="20" t="s">
        <v>60</v>
      </c>
      <c r="D16" s="46">
        <v>782170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782170</v>
      </c>
      <c r="O16" s="47">
        <f t="shared" si="1"/>
        <v>104.66613140639636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SUM(D18:D21)</f>
        <v>665723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665723</v>
      </c>
      <c r="O17" s="45">
        <f t="shared" si="1"/>
        <v>89.083768232302958</v>
      </c>
      <c r="P17" s="10"/>
    </row>
    <row r="18" spans="1:16">
      <c r="A18" s="12"/>
      <c r="B18" s="25">
        <v>335.12</v>
      </c>
      <c r="C18" s="20" t="s">
        <v>80</v>
      </c>
      <c r="D18" s="46">
        <v>202507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202507</v>
      </c>
      <c r="O18" s="47">
        <f t="shared" si="1"/>
        <v>27.098487889736383</v>
      </c>
      <c r="P18" s="9"/>
    </row>
    <row r="19" spans="1:16">
      <c r="A19" s="12"/>
      <c r="B19" s="25">
        <v>335.14</v>
      </c>
      <c r="C19" s="20" t="s">
        <v>81</v>
      </c>
      <c r="D19" s="46">
        <v>16945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16945</v>
      </c>
      <c r="O19" s="47">
        <f t="shared" si="1"/>
        <v>2.2674963200856415</v>
      </c>
      <c r="P19" s="9"/>
    </row>
    <row r="20" spans="1:16">
      <c r="A20" s="12"/>
      <c r="B20" s="25">
        <v>335.15</v>
      </c>
      <c r="C20" s="20" t="s">
        <v>82</v>
      </c>
      <c r="D20" s="46">
        <v>5443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5443</v>
      </c>
      <c r="O20" s="47">
        <f t="shared" si="1"/>
        <v>0.72835541281948346</v>
      </c>
      <c r="P20" s="9"/>
    </row>
    <row r="21" spans="1:16">
      <c r="A21" s="12"/>
      <c r="B21" s="25">
        <v>335.18</v>
      </c>
      <c r="C21" s="20" t="s">
        <v>83</v>
      </c>
      <c r="D21" s="46">
        <v>440828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440828</v>
      </c>
      <c r="O21" s="47">
        <f t="shared" si="1"/>
        <v>58.989428609661445</v>
      </c>
      <c r="P21" s="9"/>
    </row>
    <row r="22" spans="1:16" ht="15.75">
      <c r="A22" s="29" t="s">
        <v>33</v>
      </c>
      <c r="B22" s="30"/>
      <c r="C22" s="31"/>
      <c r="D22" s="32">
        <f t="shared" ref="D22:M22" si="6">SUM(D23:D29)</f>
        <v>155341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6847678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7003019</v>
      </c>
      <c r="O22" s="45">
        <f t="shared" si="1"/>
        <v>937.1094607252777</v>
      </c>
      <c r="P22" s="10"/>
    </row>
    <row r="23" spans="1:16">
      <c r="A23" s="12"/>
      <c r="B23" s="25">
        <v>341.9</v>
      </c>
      <c r="C23" s="20" t="s">
        <v>84</v>
      </c>
      <c r="D23" s="46">
        <v>95587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7">SUM(D23:M23)</f>
        <v>95587</v>
      </c>
      <c r="O23" s="47">
        <f t="shared" si="1"/>
        <v>12.790980864445336</v>
      </c>
      <c r="P23" s="9"/>
    </row>
    <row r="24" spans="1:16">
      <c r="A24" s="12"/>
      <c r="B24" s="25">
        <v>343.3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2563555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2563555</v>
      </c>
      <c r="O24" s="47">
        <f t="shared" si="1"/>
        <v>343.04228556135422</v>
      </c>
      <c r="P24" s="9"/>
    </row>
    <row r="25" spans="1:16">
      <c r="A25" s="12"/>
      <c r="B25" s="25">
        <v>343.4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99</v>
      </c>
      <c r="O25" s="47">
        <f t="shared" si="1"/>
        <v>1.3247691690084303E-2</v>
      </c>
      <c r="P25" s="9"/>
    </row>
    <row r="26" spans="1:16">
      <c r="A26" s="12"/>
      <c r="B26" s="25">
        <v>343.5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4222485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4222485</v>
      </c>
      <c r="O26" s="47">
        <f t="shared" si="1"/>
        <v>565.03211561621833</v>
      </c>
      <c r="P26" s="9"/>
    </row>
    <row r="27" spans="1:16">
      <c r="A27" s="12"/>
      <c r="B27" s="25">
        <v>343.6</v>
      </c>
      <c r="C27" s="20" t="s">
        <v>88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61539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61539</v>
      </c>
      <c r="O27" s="47">
        <f t="shared" si="1"/>
        <v>8.2348454435969494</v>
      </c>
      <c r="P27" s="9"/>
    </row>
    <row r="28" spans="1:16">
      <c r="A28" s="12"/>
      <c r="B28" s="25">
        <v>347.4</v>
      </c>
      <c r="C28" s="20" t="s">
        <v>89</v>
      </c>
      <c r="D28" s="46">
        <v>100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100</v>
      </c>
      <c r="O28" s="47">
        <f t="shared" si="1"/>
        <v>1.3381506757660913E-2</v>
      </c>
      <c r="P28" s="9"/>
    </row>
    <row r="29" spans="1:16">
      <c r="A29" s="12"/>
      <c r="B29" s="25">
        <v>347.5</v>
      </c>
      <c r="C29" s="20" t="s">
        <v>40</v>
      </c>
      <c r="D29" s="46">
        <v>59654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59654</v>
      </c>
      <c r="O29" s="47">
        <f t="shared" si="1"/>
        <v>7.9826040412150405</v>
      </c>
      <c r="P29" s="9"/>
    </row>
    <row r="30" spans="1:16" ht="15.75">
      <c r="A30" s="29" t="s">
        <v>34</v>
      </c>
      <c r="B30" s="30"/>
      <c r="C30" s="31"/>
      <c r="D30" s="32">
        <f t="shared" ref="D30:M30" si="8">SUM(D31:D32)</f>
        <v>34908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ref="N30:N42" si="9">SUM(D30:M30)</f>
        <v>34908</v>
      </c>
      <c r="O30" s="45">
        <f t="shared" si="1"/>
        <v>4.6712163789642718</v>
      </c>
      <c r="P30" s="10"/>
    </row>
    <row r="31" spans="1:16">
      <c r="A31" s="13"/>
      <c r="B31" s="39">
        <v>351.3</v>
      </c>
      <c r="C31" s="21" t="s">
        <v>90</v>
      </c>
      <c r="D31" s="46">
        <v>30288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30288</v>
      </c>
      <c r="O31" s="47">
        <f t="shared" si="1"/>
        <v>4.0529907667603373</v>
      </c>
      <c r="P31" s="9"/>
    </row>
    <row r="32" spans="1:16">
      <c r="A32" s="13"/>
      <c r="B32" s="39">
        <v>359</v>
      </c>
      <c r="C32" s="21" t="s">
        <v>43</v>
      </c>
      <c r="D32" s="46">
        <v>4620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4620</v>
      </c>
      <c r="O32" s="47">
        <f t="shared" si="1"/>
        <v>0.61822561220393413</v>
      </c>
      <c r="P32" s="9"/>
    </row>
    <row r="33" spans="1:119" ht="15.75">
      <c r="A33" s="29" t="s">
        <v>4</v>
      </c>
      <c r="B33" s="30"/>
      <c r="C33" s="31"/>
      <c r="D33" s="32">
        <f t="shared" ref="D33:M33" si="10">SUM(D34:D37)</f>
        <v>374439</v>
      </c>
      <c r="E33" s="32">
        <f t="shared" si="10"/>
        <v>5941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6331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9"/>
        <v>386711</v>
      </c>
      <c r="O33" s="45">
        <f t="shared" si="1"/>
        <v>51.747758597618095</v>
      </c>
      <c r="P33" s="10"/>
    </row>
    <row r="34" spans="1:119">
      <c r="A34" s="12"/>
      <c r="B34" s="25">
        <v>361.1</v>
      </c>
      <c r="C34" s="20" t="s">
        <v>44</v>
      </c>
      <c r="D34" s="46">
        <v>0</v>
      </c>
      <c r="E34" s="46">
        <v>8</v>
      </c>
      <c r="F34" s="46">
        <v>0</v>
      </c>
      <c r="G34" s="46">
        <v>0</v>
      </c>
      <c r="H34" s="46">
        <v>0</v>
      </c>
      <c r="I34" s="46">
        <v>6331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6339</v>
      </c>
      <c r="O34" s="47">
        <f t="shared" si="1"/>
        <v>0.84825371336812527</v>
      </c>
      <c r="P34" s="9"/>
    </row>
    <row r="35" spans="1:119">
      <c r="A35" s="12"/>
      <c r="B35" s="25">
        <v>364</v>
      </c>
      <c r="C35" s="20" t="s">
        <v>91</v>
      </c>
      <c r="D35" s="46">
        <v>0</v>
      </c>
      <c r="E35" s="46">
        <v>500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500</v>
      </c>
      <c r="O35" s="47">
        <f t="shared" si="1"/>
        <v>6.6907533788304566E-2</v>
      </c>
      <c r="P35" s="9"/>
    </row>
    <row r="36" spans="1:119">
      <c r="A36" s="12"/>
      <c r="B36" s="25">
        <v>366</v>
      </c>
      <c r="C36" s="20" t="s">
        <v>46</v>
      </c>
      <c r="D36" s="46">
        <v>0</v>
      </c>
      <c r="E36" s="46">
        <v>2515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2515</v>
      </c>
      <c r="O36" s="47">
        <f t="shared" si="1"/>
        <v>0.33654489495517192</v>
      </c>
      <c r="P36" s="9"/>
    </row>
    <row r="37" spans="1:119">
      <c r="A37" s="12"/>
      <c r="B37" s="25">
        <v>369.9</v>
      </c>
      <c r="C37" s="20" t="s">
        <v>47</v>
      </c>
      <c r="D37" s="46">
        <v>374439</v>
      </c>
      <c r="E37" s="46">
        <v>2918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377357</v>
      </c>
      <c r="O37" s="47">
        <f t="shared" si="1"/>
        <v>50.496052455506494</v>
      </c>
      <c r="P37" s="9"/>
    </row>
    <row r="38" spans="1:119" ht="15.75">
      <c r="A38" s="29" t="s">
        <v>35</v>
      </c>
      <c r="B38" s="30"/>
      <c r="C38" s="31"/>
      <c r="D38" s="32">
        <f t="shared" ref="D38:M38" si="11">SUM(D39:D41)</f>
        <v>2284814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0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9"/>
        <v>2284814</v>
      </c>
      <c r="O38" s="45">
        <f t="shared" si="1"/>
        <v>305.74253980998259</v>
      </c>
      <c r="P38" s="9"/>
    </row>
    <row r="39" spans="1:119">
      <c r="A39" s="12"/>
      <c r="B39" s="25">
        <v>381</v>
      </c>
      <c r="C39" s="20" t="s">
        <v>48</v>
      </c>
      <c r="D39" s="46">
        <v>360000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360000</v>
      </c>
      <c r="O39" s="47">
        <f t="shared" si="1"/>
        <v>48.173424327579283</v>
      </c>
      <c r="P39" s="9"/>
    </row>
    <row r="40" spans="1:119">
      <c r="A40" s="12"/>
      <c r="B40" s="25">
        <v>384</v>
      </c>
      <c r="C40" s="20" t="s">
        <v>85</v>
      </c>
      <c r="D40" s="46">
        <v>1684964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1684964</v>
      </c>
      <c r="O40" s="47">
        <f t="shared" si="1"/>
        <v>225.47357152415361</v>
      </c>
      <c r="P40" s="9"/>
    </row>
    <row r="41" spans="1:119" ht="15.75" thickBot="1">
      <c r="A41" s="12"/>
      <c r="B41" s="25">
        <v>388.1</v>
      </c>
      <c r="C41" s="20" t="s">
        <v>94</v>
      </c>
      <c r="D41" s="46">
        <v>239850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239850</v>
      </c>
      <c r="O41" s="47">
        <f t="shared" si="1"/>
        <v>32.095543958249699</v>
      </c>
      <c r="P41" s="9"/>
    </row>
    <row r="42" spans="1:119" ht="16.5" thickBot="1">
      <c r="A42" s="14" t="s">
        <v>41</v>
      </c>
      <c r="B42" s="23"/>
      <c r="C42" s="22"/>
      <c r="D42" s="15">
        <f t="shared" ref="D42:M42" si="12">SUM(D5,D15,D17,D22,D30,D33,D38)</f>
        <v>8806994</v>
      </c>
      <c r="E42" s="15">
        <f t="shared" si="12"/>
        <v>5941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6854009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9"/>
        <v>15666944</v>
      </c>
      <c r="O42" s="38">
        <f t="shared" si="1"/>
        <v>2096.4731700789507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20" t="s">
        <v>95</v>
      </c>
      <c r="M44" s="120"/>
      <c r="N44" s="120"/>
      <c r="O44" s="43">
        <v>7473</v>
      </c>
    </row>
    <row r="45" spans="1:119">
      <c r="A45" s="121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1:119" ht="15.75" customHeight="1" thickBot="1">
      <c r="A46" s="122" t="s">
        <v>66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2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2025-04-17T16:49:20Z</cp:lastPrinted>
  <dcterms:created xsi:type="dcterms:W3CDTF">2000-08-31T21:26:31Z</dcterms:created>
  <dcterms:modified xsi:type="dcterms:W3CDTF">2025-04-17T16:49:53Z</dcterms:modified>
</cp:coreProperties>
</file>