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7" documentId="11_0DDB1FB66B7F229F90BEFF3B712A3A4F4859DC08" xr6:coauthVersionLast="47" xr6:coauthVersionMax="47" xr10:uidLastSave="{3114EC44-3E00-45E2-834A-705C9CD12D3E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7" r:id="rId3"/>
    <sheet name="2020" sheetId="46" r:id="rId4"/>
    <sheet name="2019" sheetId="48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'2007'!$A$1:$O$34</definedName>
    <definedName name="_xlnm.Print_Area" localSheetId="15">'2008'!$A$1:$O$35</definedName>
    <definedName name="_xlnm.Print_Area" localSheetId="14">'2009'!$A$1:$O$32</definedName>
    <definedName name="_xlnm.Print_Area" localSheetId="13">'2010'!$A$1:$O$32</definedName>
    <definedName name="_xlnm.Print_Area" localSheetId="12">'2011'!$A$1:$O$34</definedName>
    <definedName name="_xlnm.Print_Area" localSheetId="11">'2012'!$A$1:$O$31</definedName>
    <definedName name="_xlnm.Print_Area" localSheetId="10">'2013'!$A$1:$O$33</definedName>
    <definedName name="_xlnm.Print_Area" localSheetId="9">'2014'!$A$1:$O$30</definedName>
    <definedName name="_xlnm.Print_Area" localSheetId="8">'2015'!$A$1:$O$36</definedName>
    <definedName name="_xlnm.Print_Area" localSheetId="7">'2016'!$A$1:$O$34</definedName>
    <definedName name="_xlnm.Print_Area" localSheetId="6">'2017'!$A$1:$O$35</definedName>
    <definedName name="_xlnm.Print_Area" localSheetId="5">'2018'!$A$1:$O$34</definedName>
    <definedName name="_xlnm.Print_Area" localSheetId="4">'2019'!$A$1:$O$27</definedName>
    <definedName name="_xlnm.Print_Area" localSheetId="3">'2020'!$A$1:$O$26</definedName>
    <definedName name="_xlnm.Print_Area" localSheetId="2">'2021'!$A$1:$P$21</definedName>
    <definedName name="_xlnm.Print_Area" localSheetId="1">'2022'!$A$1:$P$22</definedName>
    <definedName name="_xlnm.Print_Area" localSheetId="0">'2023'!$A$1:$P$21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50" l="1"/>
  <c r="F17" i="50"/>
  <c r="G17" i="50"/>
  <c r="H17" i="50"/>
  <c r="I17" i="50"/>
  <c r="J17" i="50"/>
  <c r="K17" i="50"/>
  <c r="L17" i="50"/>
  <c r="M17" i="50"/>
  <c r="N17" i="50"/>
  <c r="D17" i="50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N9" i="50"/>
  <c r="M9" i="50"/>
  <c r="L9" i="50"/>
  <c r="K9" i="50"/>
  <c r="J9" i="50"/>
  <c r="I9" i="50"/>
  <c r="H9" i="50"/>
  <c r="G9" i="50"/>
  <c r="F9" i="50"/>
  <c r="E9" i="50"/>
  <c r="D9" i="50"/>
  <c r="O8" i="50"/>
  <c r="P8" i="50" s="1"/>
  <c r="N7" i="50"/>
  <c r="M7" i="50"/>
  <c r="L7" i="50"/>
  <c r="K7" i="50"/>
  <c r="J7" i="50"/>
  <c r="I7" i="50"/>
  <c r="H7" i="50"/>
  <c r="G7" i="50"/>
  <c r="F7" i="50"/>
  <c r="E7" i="50"/>
  <c r="D7" i="50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N7" i="49"/>
  <c r="N18" i="49" s="1"/>
  <c r="M7" i="49"/>
  <c r="M18" i="49" s="1"/>
  <c r="L7" i="49"/>
  <c r="L18" i="49" s="1"/>
  <c r="K7" i="49"/>
  <c r="J7" i="49"/>
  <c r="I7" i="49"/>
  <c r="H7" i="49"/>
  <c r="G7" i="49"/>
  <c r="F7" i="49"/>
  <c r="E7" i="49"/>
  <c r="D7" i="49"/>
  <c r="O6" i="49"/>
  <c r="P6" i="49" s="1"/>
  <c r="N5" i="49"/>
  <c r="M5" i="49"/>
  <c r="L5" i="49"/>
  <c r="K5" i="49"/>
  <c r="K18" i="49" s="1"/>
  <c r="J5" i="49"/>
  <c r="J18" i="49" s="1"/>
  <c r="I5" i="49"/>
  <c r="I18" i="49" s="1"/>
  <c r="H5" i="49"/>
  <c r="H18" i="49" s="1"/>
  <c r="G5" i="49"/>
  <c r="G18" i="49" s="1"/>
  <c r="F5" i="49"/>
  <c r="F18" i="49" s="1"/>
  <c r="E5" i="49"/>
  <c r="E18" i="49" s="1"/>
  <c r="D5" i="49"/>
  <c r="D18" i="49" s="1"/>
  <c r="O15" i="50" l="1"/>
  <c r="P15" i="50" s="1"/>
  <c r="O13" i="50"/>
  <c r="P13" i="50" s="1"/>
  <c r="O9" i="50"/>
  <c r="P9" i="50" s="1"/>
  <c r="O7" i="50"/>
  <c r="P7" i="50" s="1"/>
  <c r="O5" i="50"/>
  <c r="P5" i="50" s="1"/>
  <c r="O16" i="49"/>
  <c r="P16" i="49" s="1"/>
  <c r="O14" i="49"/>
  <c r="P14" i="49" s="1"/>
  <c r="O9" i="49"/>
  <c r="P9" i="49" s="1"/>
  <c r="O7" i="49"/>
  <c r="P7" i="49" s="1"/>
  <c r="O5" i="49"/>
  <c r="P5" i="49" s="1"/>
  <c r="O17" i="50" l="1"/>
  <c r="P17" i="50" s="1"/>
  <c r="O18" i="49"/>
  <c r="P18" i="49" s="1"/>
  <c r="N6" i="48"/>
  <c r="O6" i="48" s="1"/>
  <c r="N8" i="48"/>
  <c r="O8" i="48" s="1"/>
  <c r="N10" i="48"/>
  <c r="O10" i="48"/>
  <c r="N11" i="48"/>
  <c r="O11" i="48"/>
  <c r="N12" i="48"/>
  <c r="O12" i="48" s="1"/>
  <c r="N13" i="48"/>
  <c r="O13" i="48" s="1"/>
  <c r="N15" i="48"/>
  <c r="O15" i="48" s="1"/>
  <c r="N17" i="48"/>
  <c r="O17" i="48" s="1"/>
  <c r="N19" i="48"/>
  <c r="O19" i="48"/>
  <c r="N21" i="48"/>
  <c r="O21" i="48"/>
  <c r="N22" i="48"/>
  <c r="O22" i="48" s="1"/>
  <c r="M20" i="48"/>
  <c r="L20" i="48"/>
  <c r="K20" i="48"/>
  <c r="J20" i="48"/>
  <c r="I20" i="48"/>
  <c r="H20" i="48"/>
  <c r="G20" i="48"/>
  <c r="F20" i="48"/>
  <c r="E20" i="48"/>
  <c r="D20" i="48"/>
  <c r="M18" i="48"/>
  <c r="L18" i="48"/>
  <c r="K18" i="48"/>
  <c r="J18" i="48"/>
  <c r="I18" i="48"/>
  <c r="H18" i="48"/>
  <c r="G18" i="48"/>
  <c r="F18" i="48"/>
  <c r="E18" i="48"/>
  <c r="D18" i="48"/>
  <c r="M16" i="48"/>
  <c r="L16" i="48"/>
  <c r="K16" i="48"/>
  <c r="J16" i="48"/>
  <c r="I16" i="48"/>
  <c r="H16" i="48"/>
  <c r="G16" i="48"/>
  <c r="F16" i="48"/>
  <c r="E16" i="48"/>
  <c r="D16" i="48"/>
  <c r="M14" i="48"/>
  <c r="L14" i="48"/>
  <c r="K14" i="48"/>
  <c r="J14" i="48"/>
  <c r="I14" i="48"/>
  <c r="H14" i="48"/>
  <c r="G14" i="48"/>
  <c r="F14" i="48"/>
  <c r="E14" i="48"/>
  <c r="D14" i="48"/>
  <c r="M9" i="48"/>
  <c r="L9" i="48"/>
  <c r="K9" i="48"/>
  <c r="J9" i="48"/>
  <c r="I9" i="48"/>
  <c r="H9" i="48"/>
  <c r="G9" i="48"/>
  <c r="F9" i="48"/>
  <c r="E9" i="48"/>
  <c r="D9" i="48"/>
  <c r="M7" i="48"/>
  <c r="L7" i="48"/>
  <c r="K7" i="48"/>
  <c r="J7" i="48"/>
  <c r="I7" i="48"/>
  <c r="H7" i="48"/>
  <c r="H23" i="48" s="1"/>
  <c r="G7" i="48"/>
  <c r="F7" i="48"/>
  <c r="E7" i="48"/>
  <c r="D7" i="48"/>
  <c r="N7" i="48" s="1"/>
  <c r="O7" i="48" s="1"/>
  <c r="M5" i="48"/>
  <c r="M23" i="48" s="1"/>
  <c r="L5" i="48"/>
  <c r="K5" i="48"/>
  <c r="J5" i="48"/>
  <c r="I5" i="48"/>
  <c r="H5" i="48"/>
  <c r="G5" i="48"/>
  <c r="F5" i="48"/>
  <c r="E5" i="48"/>
  <c r="D5" i="48"/>
  <c r="D23" i="48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N7" i="47"/>
  <c r="M7" i="47"/>
  <c r="L7" i="47"/>
  <c r="K7" i="47"/>
  <c r="J7" i="47"/>
  <c r="I7" i="47"/>
  <c r="H7" i="47"/>
  <c r="G7" i="47"/>
  <c r="F7" i="47"/>
  <c r="E7" i="47"/>
  <c r="D7" i="47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21" i="46"/>
  <c r="O21" i="46"/>
  <c r="M20" i="46"/>
  <c r="L20" i="46"/>
  <c r="K20" i="46"/>
  <c r="J20" i="46"/>
  <c r="I20" i="46"/>
  <c r="H20" i="46"/>
  <c r="G20" i="46"/>
  <c r="N20" i="46" s="1"/>
  <c r="O20" i="46" s="1"/>
  <c r="F20" i="46"/>
  <c r="E20" i="46"/>
  <c r="D20" i="46"/>
  <c r="N19" i="46"/>
  <c r="O19" i="46"/>
  <c r="M18" i="46"/>
  <c r="L18" i="46"/>
  <c r="K18" i="46"/>
  <c r="J18" i="46"/>
  <c r="I18" i="46"/>
  <c r="H18" i="46"/>
  <c r="G18" i="46"/>
  <c r="F18" i="46"/>
  <c r="E18" i="46"/>
  <c r="D18" i="46"/>
  <c r="N17" i="46"/>
  <c r="O17" i="46"/>
  <c r="N16" i="46"/>
  <c r="O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/>
  <c r="N12" i="46"/>
  <c r="O12" i="46"/>
  <c r="M11" i="46"/>
  <c r="M22" i="46" s="1"/>
  <c r="L11" i="46"/>
  <c r="K11" i="46"/>
  <c r="J11" i="46"/>
  <c r="I11" i="46"/>
  <c r="H11" i="46"/>
  <c r="G11" i="46"/>
  <c r="F11" i="46"/>
  <c r="E11" i="46"/>
  <c r="D11" i="46"/>
  <c r="N10" i="46"/>
  <c r="O10" i="46"/>
  <c r="N9" i="46"/>
  <c r="O9" i="46" s="1"/>
  <c r="N8" i="46"/>
  <c r="O8" i="46" s="1"/>
  <c r="N7" i="46"/>
  <c r="O7" i="46"/>
  <c r="N6" i="46"/>
  <c r="O6" i="46"/>
  <c r="M5" i="46"/>
  <c r="L5" i="46"/>
  <c r="K5" i="46"/>
  <c r="J5" i="46"/>
  <c r="I5" i="46"/>
  <c r="H5" i="46"/>
  <c r="G5" i="46"/>
  <c r="G22" i="46" s="1"/>
  <c r="F5" i="46"/>
  <c r="E5" i="46"/>
  <c r="D5" i="46"/>
  <c r="N29" i="44"/>
  <c r="O29" i="44"/>
  <c r="N28" i="44"/>
  <c r="O28" i="44"/>
  <c r="M27" i="44"/>
  <c r="L27" i="44"/>
  <c r="K27" i="44"/>
  <c r="J27" i="44"/>
  <c r="I27" i="44"/>
  <c r="H27" i="44"/>
  <c r="G27" i="44"/>
  <c r="F27" i="44"/>
  <c r="E27" i="44"/>
  <c r="D27" i="44"/>
  <c r="N26" i="44"/>
  <c r="O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/>
  <c r="M22" i="44"/>
  <c r="L22" i="44"/>
  <c r="K22" i="44"/>
  <c r="J22" i="44"/>
  <c r="I22" i="44"/>
  <c r="H22" i="44"/>
  <c r="G22" i="44"/>
  <c r="F22" i="44"/>
  <c r="E22" i="44"/>
  <c r="D22" i="44"/>
  <c r="N21" i="44"/>
  <c r="O21" i="44"/>
  <c r="M20" i="44"/>
  <c r="L20" i="44"/>
  <c r="K20" i="44"/>
  <c r="J20" i="44"/>
  <c r="I20" i="44"/>
  <c r="H20" i="44"/>
  <c r="G20" i="44"/>
  <c r="F20" i="44"/>
  <c r="E20" i="44"/>
  <c r="D20" i="44"/>
  <c r="N20" i="44" s="1"/>
  <c r="O20" i="44" s="1"/>
  <c r="N19" i="44"/>
  <c r="O19" i="44"/>
  <c r="M18" i="44"/>
  <c r="M30" i="44" s="1"/>
  <c r="L18" i="44"/>
  <c r="K18" i="44"/>
  <c r="J18" i="44"/>
  <c r="I18" i="44"/>
  <c r="H18" i="44"/>
  <c r="G18" i="44"/>
  <c r="F18" i="44"/>
  <c r="E18" i="44"/>
  <c r="D18" i="44"/>
  <c r="N17" i="44"/>
  <c r="O17" i="44"/>
  <c r="N16" i="44"/>
  <c r="O16" i="44" s="1"/>
  <c r="N15" i="44"/>
  <c r="O15" i="44" s="1"/>
  <c r="N14" i="44"/>
  <c r="O14" i="44"/>
  <c r="M13" i="44"/>
  <c r="L13" i="44"/>
  <c r="K13" i="44"/>
  <c r="J13" i="44"/>
  <c r="J30" i="44" s="1"/>
  <c r="I13" i="44"/>
  <c r="H13" i="44"/>
  <c r="G13" i="44"/>
  <c r="G30" i="44" s="1"/>
  <c r="F13" i="44"/>
  <c r="E13" i="44"/>
  <c r="D13" i="44"/>
  <c r="N12" i="44"/>
  <c r="O12" i="44"/>
  <c r="N11" i="44"/>
  <c r="O11" i="44"/>
  <c r="N10" i="44"/>
  <c r="O10" i="44"/>
  <c r="M9" i="44"/>
  <c r="L9" i="44"/>
  <c r="K9" i="44"/>
  <c r="J9" i="44"/>
  <c r="I9" i="44"/>
  <c r="H9" i="44"/>
  <c r="G9" i="44"/>
  <c r="F9" i="44"/>
  <c r="F30" i="44" s="1"/>
  <c r="E9" i="44"/>
  <c r="D9" i="44"/>
  <c r="N8" i="44"/>
  <c r="O8" i="44" s="1"/>
  <c r="N7" i="44"/>
  <c r="O7" i="44"/>
  <c r="N6" i="44"/>
  <c r="O6" i="44" s="1"/>
  <c r="M5" i="44"/>
  <c r="L5" i="44"/>
  <c r="K5" i="44"/>
  <c r="J5" i="44"/>
  <c r="I5" i="44"/>
  <c r="I30" i="44" s="1"/>
  <c r="H5" i="44"/>
  <c r="G5" i="44"/>
  <c r="N5" i="44" s="1"/>
  <c r="O5" i="44" s="1"/>
  <c r="F5" i="44"/>
  <c r="E5" i="44"/>
  <c r="E30" i="44" s="1"/>
  <c r="D5" i="44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2" i="43" s="1"/>
  <c r="O22" i="43" s="1"/>
  <c r="N21" i="43"/>
  <c r="O21" i="43"/>
  <c r="M20" i="43"/>
  <c r="L20" i="43"/>
  <c r="K20" i="43"/>
  <c r="J20" i="43"/>
  <c r="I20" i="43"/>
  <c r="N20" i="43" s="1"/>
  <c r="O20" i="43" s="1"/>
  <c r="H20" i="43"/>
  <c r="G20" i="43"/>
  <c r="F20" i="43"/>
  <c r="E20" i="43"/>
  <c r="D20" i="43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/>
  <c r="M9" i="43"/>
  <c r="L9" i="43"/>
  <c r="K9" i="43"/>
  <c r="J9" i="43"/>
  <c r="I9" i="43"/>
  <c r="H9" i="43"/>
  <c r="G9" i="43"/>
  <c r="F9" i="43"/>
  <c r="E9" i="43"/>
  <c r="D9" i="43"/>
  <c r="N8" i="43"/>
  <c r="O8" i="43"/>
  <c r="N7" i="43"/>
  <c r="O7" i="43" s="1"/>
  <c r="N6" i="43"/>
  <c r="O6" i="43"/>
  <c r="M5" i="43"/>
  <c r="M31" i="43" s="1"/>
  <c r="L5" i="43"/>
  <c r="K5" i="43"/>
  <c r="J5" i="43"/>
  <c r="I5" i="43"/>
  <c r="H5" i="43"/>
  <c r="G5" i="43"/>
  <c r="G31" i="43" s="1"/>
  <c r="F5" i="43"/>
  <c r="E5" i="43"/>
  <c r="D5" i="43"/>
  <c r="N29" i="42"/>
  <c r="O29" i="42"/>
  <c r="N28" i="42"/>
  <c r="O28" i="42"/>
  <c r="M27" i="42"/>
  <c r="L27" i="42"/>
  <c r="K27" i="42"/>
  <c r="J27" i="42"/>
  <c r="I27" i="42"/>
  <c r="H27" i="42"/>
  <c r="G27" i="42"/>
  <c r="F27" i="42"/>
  <c r="E27" i="42"/>
  <c r="D27" i="42"/>
  <c r="N26" i="42"/>
  <c r="O26" i="42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M21" i="42"/>
  <c r="L21" i="42"/>
  <c r="K21" i="42"/>
  <c r="J21" i="42"/>
  <c r="I21" i="42"/>
  <c r="H21" i="42"/>
  <c r="G21" i="42"/>
  <c r="G30" i="42" s="1"/>
  <c r="F21" i="42"/>
  <c r="E21" i="42"/>
  <c r="D21" i="42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M17" i="42"/>
  <c r="L17" i="42"/>
  <c r="K17" i="42"/>
  <c r="J17" i="42"/>
  <c r="I17" i="42"/>
  <c r="H17" i="42"/>
  <c r="H30" i="42" s="1"/>
  <c r="G17" i="42"/>
  <c r="F17" i="42"/>
  <c r="E17" i="42"/>
  <c r="D17" i="42"/>
  <c r="N16" i="42"/>
  <c r="O16" i="42" s="1"/>
  <c r="N15" i="42"/>
  <c r="O15" i="42"/>
  <c r="N14" i="42"/>
  <c r="O14" i="42" s="1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/>
  <c r="M9" i="42"/>
  <c r="L9" i="42"/>
  <c r="K9" i="42"/>
  <c r="J9" i="42"/>
  <c r="I9" i="42"/>
  <c r="H9" i="42"/>
  <c r="G9" i="42"/>
  <c r="F9" i="42"/>
  <c r="E9" i="42"/>
  <c r="D9" i="42"/>
  <c r="D30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31" i="41"/>
  <c r="O31" i="41" s="1"/>
  <c r="N30" i="41"/>
  <c r="O30" i="4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 s="1"/>
  <c r="N26" i="41"/>
  <c r="O26" i="41"/>
  <c r="M25" i="41"/>
  <c r="L25" i="41"/>
  <c r="K25" i="41"/>
  <c r="J25" i="41"/>
  <c r="I25" i="41"/>
  <c r="H25" i="41"/>
  <c r="G25" i="41"/>
  <c r="F25" i="41"/>
  <c r="E25" i="41"/>
  <c r="D25" i="41"/>
  <c r="N24" i="41"/>
  <c r="O24" i="41"/>
  <c r="M23" i="41"/>
  <c r="L23" i="41"/>
  <c r="L32" i="41" s="1"/>
  <c r="K23" i="41"/>
  <c r="J23" i="41"/>
  <c r="I23" i="41"/>
  <c r="H23" i="41"/>
  <c r="G23" i="41"/>
  <c r="F23" i="41"/>
  <c r="E23" i="41"/>
  <c r="D23" i="41"/>
  <c r="N22" i="41"/>
  <c r="O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/>
  <c r="M18" i="41"/>
  <c r="L18" i="41"/>
  <c r="K18" i="41"/>
  <c r="J18" i="41"/>
  <c r="I18" i="41"/>
  <c r="H18" i="41"/>
  <c r="G18" i="41"/>
  <c r="F18" i="41"/>
  <c r="E18" i="41"/>
  <c r="D18" i="41"/>
  <c r="N17" i="41"/>
  <c r="O17" i="4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M10" i="41"/>
  <c r="L10" i="41"/>
  <c r="K10" i="41"/>
  <c r="J10" i="41"/>
  <c r="J32" i="41" s="1"/>
  <c r="I10" i="41"/>
  <c r="H10" i="41"/>
  <c r="G10" i="41"/>
  <c r="F10" i="41"/>
  <c r="E10" i="41"/>
  <c r="D10" i="41"/>
  <c r="N9" i="41"/>
  <c r="O9" i="41" s="1"/>
  <c r="N8" i="41"/>
  <c r="O8" i="41"/>
  <c r="N7" i="41"/>
  <c r="O7" i="41"/>
  <c r="N6" i="41"/>
  <c r="O6" i="41" s="1"/>
  <c r="M5" i="41"/>
  <c r="L5" i="41"/>
  <c r="K5" i="41"/>
  <c r="J5" i="41"/>
  <c r="I5" i="41"/>
  <c r="H5" i="41"/>
  <c r="G5" i="41"/>
  <c r="G32" i="41" s="1"/>
  <c r="F5" i="41"/>
  <c r="F32" i="41" s="1"/>
  <c r="E5" i="41"/>
  <c r="E32" i="41" s="1"/>
  <c r="D5" i="41"/>
  <c r="N5" i="41" s="1"/>
  <c r="O5" i="41" s="1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/>
  <c r="N17" i="40"/>
  <c r="O17" i="40"/>
  <c r="M16" i="40"/>
  <c r="L16" i="40"/>
  <c r="K16" i="40"/>
  <c r="J16" i="40"/>
  <c r="I16" i="40"/>
  <c r="H16" i="40"/>
  <c r="G16" i="40"/>
  <c r="G30" i="40" s="1"/>
  <c r="F16" i="40"/>
  <c r="E16" i="40"/>
  <c r="D16" i="40"/>
  <c r="N15" i="40"/>
  <c r="O15" i="40" s="1"/>
  <c r="N14" i="40"/>
  <c r="O14" i="40" s="1"/>
  <c r="N13" i="40"/>
  <c r="O13" i="40" s="1"/>
  <c r="N12" i="40"/>
  <c r="O12" i="40"/>
  <c r="M11" i="40"/>
  <c r="L11" i="40"/>
  <c r="L30" i="40" s="1"/>
  <c r="K11" i="40"/>
  <c r="J11" i="40"/>
  <c r="I11" i="40"/>
  <c r="H11" i="40"/>
  <c r="G11" i="40"/>
  <c r="F11" i="40"/>
  <c r="E11" i="40"/>
  <c r="D11" i="40"/>
  <c r="N11" i="40" s="1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E30" i="40" s="1"/>
  <c r="D5" i="40"/>
  <c r="N25" i="39"/>
  <c r="O25" i="39"/>
  <c r="M24" i="39"/>
  <c r="L24" i="39"/>
  <c r="K24" i="39"/>
  <c r="J24" i="39"/>
  <c r="I24" i="39"/>
  <c r="H24" i="39"/>
  <c r="G24" i="39"/>
  <c r="F24" i="39"/>
  <c r="E24" i="39"/>
  <c r="D24" i="39"/>
  <c r="N23" i="39"/>
  <c r="O23" i="39"/>
  <c r="M22" i="39"/>
  <c r="L22" i="39"/>
  <c r="K22" i="39"/>
  <c r="J22" i="39"/>
  <c r="I22" i="39"/>
  <c r="H22" i="39"/>
  <c r="G22" i="39"/>
  <c r="F22" i="39"/>
  <c r="E22" i="39"/>
  <c r="D22" i="39"/>
  <c r="N22" i="39" s="1"/>
  <c r="O22" i="39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M18" i="39"/>
  <c r="L18" i="39"/>
  <c r="K18" i="39"/>
  <c r="J18" i="39"/>
  <c r="I18" i="39"/>
  <c r="H18" i="39"/>
  <c r="H26" i="39" s="1"/>
  <c r="G18" i="39"/>
  <c r="F18" i="39"/>
  <c r="N18" i="39" s="1"/>
  <c r="O18" i="39" s="1"/>
  <c r="E18" i="39"/>
  <c r="D18" i="39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4" i="39" s="1"/>
  <c r="O14" i="39" s="1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0" i="39"/>
  <c r="O10" i="39" s="1"/>
  <c r="N9" i="39"/>
  <c r="O9" i="39"/>
  <c r="N8" i="39"/>
  <c r="O8" i="39" s="1"/>
  <c r="N7" i="39"/>
  <c r="O7" i="39"/>
  <c r="N6" i="39"/>
  <c r="O6" i="39"/>
  <c r="M5" i="39"/>
  <c r="L5" i="39"/>
  <c r="K5" i="39"/>
  <c r="J5" i="39"/>
  <c r="J26" i="39" s="1"/>
  <c r="I5" i="39"/>
  <c r="I26" i="39" s="1"/>
  <c r="H5" i="39"/>
  <c r="G5" i="39"/>
  <c r="F5" i="39"/>
  <c r="E5" i="39"/>
  <c r="D5" i="39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 s="1"/>
  <c r="N16" i="38"/>
  <c r="O16" i="38"/>
  <c r="M15" i="38"/>
  <c r="L15" i="38"/>
  <c r="L29" i="38" s="1"/>
  <c r="K15" i="38"/>
  <c r="J15" i="38"/>
  <c r="N15" i="38" s="1"/>
  <c r="O15" i="38" s="1"/>
  <c r="I15" i="38"/>
  <c r="H15" i="38"/>
  <c r="G15" i="38"/>
  <c r="F15" i="38"/>
  <c r="E15" i="38"/>
  <c r="D15" i="38"/>
  <c r="N14" i="38"/>
  <c r="O14" i="38" s="1"/>
  <c r="N13" i="38"/>
  <c r="O13" i="38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/>
  <c r="N8" i="38"/>
  <c r="O8" i="38" s="1"/>
  <c r="N7" i="38"/>
  <c r="O7" i="38" s="1"/>
  <c r="N6" i="38"/>
  <c r="O6" i="38"/>
  <c r="M5" i="38"/>
  <c r="L5" i="38"/>
  <c r="K5" i="38"/>
  <c r="J5" i="38"/>
  <c r="I5" i="38"/>
  <c r="H5" i="38"/>
  <c r="H29" i="38" s="1"/>
  <c r="G5" i="38"/>
  <c r="F5" i="38"/>
  <c r="F29" i="38" s="1"/>
  <c r="E5" i="38"/>
  <c r="E29" i="38" s="1"/>
  <c r="D5" i="38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/>
  <c r="N26" i="37"/>
  <c r="O26" i="37"/>
  <c r="M25" i="37"/>
  <c r="L25" i="37"/>
  <c r="K25" i="37"/>
  <c r="K31" i="37" s="1"/>
  <c r="J25" i="37"/>
  <c r="I25" i="37"/>
  <c r="N25" i="37" s="1"/>
  <c r="O25" i="37" s="1"/>
  <c r="H25" i="37"/>
  <c r="G25" i="37"/>
  <c r="F25" i="37"/>
  <c r="E25" i="37"/>
  <c r="D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/>
  <c r="M21" i="37"/>
  <c r="L21" i="37"/>
  <c r="K21" i="37"/>
  <c r="J21" i="37"/>
  <c r="I21" i="37"/>
  <c r="H21" i="37"/>
  <c r="G21" i="37"/>
  <c r="F21" i="37"/>
  <c r="E21" i="37"/>
  <c r="D21" i="37"/>
  <c r="N21" i="37" s="1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 s="1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5" i="37"/>
  <c r="O15" i="37" s="1"/>
  <c r="N14" i="37"/>
  <c r="O14" i="37" s="1"/>
  <c r="N13" i="37"/>
  <c r="O13" i="37" s="1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 s="1"/>
  <c r="N8" i="37"/>
  <c r="O8" i="37"/>
  <c r="N7" i="37"/>
  <c r="O7" i="37" s="1"/>
  <c r="N6" i="37"/>
  <c r="O6" i="37" s="1"/>
  <c r="M5" i="37"/>
  <c r="M31" i="37" s="1"/>
  <c r="L5" i="37"/>
  <c r="K5" i="37"/>
  <c r="J5" i="37"/>
  <c r="I5" i="37"/>
  <c r="H5" i="37"/>
  <c r="G5" i="37"/>
  <c r="F5" i="37"/>
  <c r="E5" i="37"/>
  <c r="D5" i="37"/>
  <c r="N26" i="36"/>
  <c r="O26" i="36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1" i="36" s="1"/>
  <c r="O21" i="36" s="1"/>
  <c r="N20" i="36"/>
  <c r="O20" i="36" s="1"/>
  <c r="M19" i="36"/>
  <c r="L19" i="36"/>
  <c r="K19" i="36"/>
  <c r="J19" i="36"/>
  <c r="I19" i="36"/>
  <c r="H19" i="36"/>
  <c r="G19" i="36"/>
  <c r="F19" i="36"/>
  <c r="F27" i="36" s="1"/>
  <c r="E19" i="36"/>
  <c r="D19" i="36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D27" i="36" s="1"/>
  <c r="N14" i="36"/>
  <c r="O14" i="36" s="1"/>
  <c r="N13" i="36"/>
  <c r="O13" i="36" s="1"/>
  <c r="N12" i="36"/>
  <c r="O12" i="36" s="1"/>
  <c r="M11" i="36"/>
  <c r="L11" i="36"/>
  <c r="L27" i="36" s="1"/>
  <c r="K11" i="36"/>
  <c r="K27" i="36" s="1"/>
  <c r="J11" i="36"/>
  <c r="I11" i="36"/>
  <c r="H11" i="36"/>
  <c r="G11" i="36"/>
  <c r="F11" i="36"/>
  <c r="E11" i="36"/>
  <c r="D11" i="36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J27" i="36"/>
  <c r="I5" i="36"/>
  <c r="I27" i="36" s="1"/>
  <c r="H5" i="36"/>
  <c r="G5" i="36"/>
  <c r="F5" i="36"/>
  <c r="E5" i="36"/>
  <c r="D5" i="36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7" i="35"/>
  <c r="O27" i="35" s="1"/>
  <c r="N26" i="35"/>
  <c r="O26" i="35"/>
  <c r="M25" i="35"/>
  <c r="N25" i="35" s="1"/>
  <c r="O25" i="35" s="1"/>
  <c r="L25" i="35"/>
  <c r="K25" i="35"/>
  <c r="J25" i="35"/>
  <c r="I25" i="35"/>
  <c r="H25" i="35"/>
  <c r="G25" i="35"/>
  <c r="F25" i="35"/>
  <c r="E25" i="35"/>
  <c r="D25" i="35"/>
  <c r="N24" i="35"/>
  <c r="O24" i="35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N21" i="35" s="1"/>
  <c r="O21" i="35" s="1"/>
  <c r="D21" i="35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N17" i="35"/>
  <c r="O17" i="35" s="1"/>
  <c r="N16" i="35"/>
  <c r="O16" i="35" s="1"/>
  <c r="M15" i="35"/>
  <c r="L15" i="35"/>
  <c r="K15" i="35"/>
  <c r="K30" i="35" s="1"/>
  <c r="J15" i="35"/>
  <c r="I15" i="35"/>
  <c r="H15" i="35"/>
  <c r="G15" i="35"/>
  <c r="F15" i="35"/>
  <c r="E15" i="35"/>
  <c r="D15" i="35"/>
  <c r="N14" i="35"/>
  <c r="O14" i="35"/>
  <c r="N13" i="35"/>
  <c r="O13" i="35" s="1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1" i="35" s="1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D25" i="34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3" i="34" s="1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/>
  <c r="N16" i="34"/>
  <c r="O16" i="34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/>
  <c r="N12" i="34"/>
  <c r="O12" i="34"/>
  <c r="M11" i="34"/>
  <c r="L11" i="34"/>
  <c r="L28" i="34" s="1"/>
  <c r="K11" i="34"/>
  <c r="J11" i="34"/>
  <c r="I11" i="34"/>
  <c r="H11" i="34"/>
  <c r="G11" i="34"/>
  <c r="F11" i="34"/>
  <c r="E11" i="34"/>
  <c r="D11" i="34"/>
  <c r="N10" i="34"/>
  <c r="O10" i="34" s="1"/>
  <c r="N9" i="34"/>
  <c r="O9" i="34" s="1"/>
  <c r="N8" i="34"/>
  <c r="O8" i="34"/>
  <c r="N7" i="34"/>
  <c r="O7" i="34"/>
  <c r="N6" i="34"/>
  <c r="O6" i="34" s="1"/>
  <c r="M5" i="34"/>
  <c r="L5" i="34"/>
  <c r="K5" i="34"/>
  <c r="J5" i="34"/>
  <c r="I5" i="34"/>
  <c r="H5" i="34"/>
  <c r="G5" i="34"/>
  <c r="F5" i="34"/>
  <c r="F28" i="34" s="1"/>
  <c r="E5" i="34"/>
  <c r="E28" i="34" s="1"/>
  <c r="D5" i="34"/>
  <c r="E25" i="33"/>
  <c r="F25" i="33"/>
  <c r="G25" i="33"/>
  <c r="H25" i="33"/>
  <c r="I25" i="33"/>
  <c r="J25" i="33"/>
  <c r="K25" i="33"/>
  <c r="L25" i="33"/>
  <c r="M25" i="33"/>
  <c r="E23" i="33"/>
  <c r="F23" i="33"/>
  <c r="G23" i="33"/>
  <c r="H23" i="33"/>
  <c r="I23" i="33"/>
  <c r="J23" i="33"/>
  <c r="K23" i="33"/>
  <c r="L23" i="33"/>
  <c r="M23" i="33"/>
  <c r="E21" i="33"/>
  <c r="F21" i="33"/>
  <c r="G21" i="33"/>
  <c r="H21" i="33"/>
  <c r="I21" i="33"/>
  <c r="J21" i="33"/>
  <c r="K21" i="33"/>
  <c r="L21" i="33"/>
  <c r="M21" i="33"/>
  <c r="E19" i="33"/>
  <c r="F19" i="33"/>
  <c r="G19" i="33"/>
  <c r="H19" i="33"/>
  <c r="I19" i="33"/>
  <c r="J19" i="33"/>
  <c r="K19" i="33"/>
  <c r="L19" i="33"/>
  <c r="M19" i="33"/>
  <c r="M28" i="33" s="1"/>
  <c r="E15" i="33"/>
  <c r="F15" i="33"/>
  <c r="G15" i="33"/>
  <c r="H15" i="33"/>
  <c r="I15" i="33"/>
  <c r="J15" i="33"/>
  <c r="K15" i="33"/>
  <c r="L15" i="33"/>
  <c r="M15" i="33"/>
  <c r="E11" i="33"/>
  <c r="F11" i="33"/>
  <c r="G11" i="33"/>
  <c r="H11" i="33"/>
  <c r="I11" i="33"/>
  <c r="I28" i="33" s="1"/>
  <c r="J11" i="33"/>
  <c r="K11" i="33"/>
  <c r="L11" i="33"/>
  <c r="M11" i="33"/>
  <c r="E5" i="33"/>
  <c r="E28" i="33" s="1"/>
  <c r="F5" i="33"/>
  <c r="F28" i="33" s="1"/>
  <c r="G5" i="33"/>
  <c r="H5" i="33"/>
  <c r="I5" i="33"/>
  <c r="J5" i="33"/>
  <c r="K5" i="33"/>
  <c r="L5" i="33"/>
  <c r="M5" i="33"/>
  <c r="D25" i="33"/>
  <c r="N25" i="33" s="1"/>
  <c r="O25" i="33" s="1"/>
  <c r="D23" i="33"/>
  <c r="D19" i="33"/>
  <c r="N19" i="33" s="1"/>
  <c r="O19" i="33" s="1"/>
  <c r="D15" i="33"/>
  <c r="N15" i="33" s="1"/>
  <c r="O15" i="33" s="1"/>
  <c r="D11" i="33"/>
  <c r="D5" i="33"/>
  <c r="N24" i="33"/>
  <c r="O24" i="33" s="1"/>
  <c r="N26" i="33"/>
  <c r="O26" i="33" s="1"/>
  <c r="N27" i="33"/>
  <c r="O27" i="33" s="1"/>
  <c r="D21" i="33"/>
  <c r="N21" i="33"/>
  <c r="O21" i="33" s="1"/>
  <c r="N22" i="33"/>
  <c r="O22" i="33" s="1"/>
  <c r="N20" i="33"/>
  <c r="O20" i="33" s="1"/>
  <c r="N13" i="33"/>
  <c r="O13" i="33" s="1"/>
  <c r="N14" i="33"/>
  <c r="O14" i="33" s="1"/>
  <c r="N7" i="33"/>
  <c r="O7" i="33"/>
  <c r="N8" i="33"/>
  <c r="O8" i="33" s="1"/>
  <c r="N9" i="33"/>
  <c r="O9" i="33" s="1"/>
  <c r="N10" i="33"/>
  <c r="O10" i="33"/>
  <c r="N6" i="33"/>
  <c r="O6" i="33" s="1"/>
  <c r="N16" i="33"/>
  <c r="O16" i="33"/>
  <c r="N17" i="33"/>
  <c r="O17" i="33"/>
  <c r="N18" i="33"/>
  <c r="O18" i="33" s="1"/>
  <c r="N12" i="33"/>
  <c r="O12" i="33" s="1"/>
  <c r="H31" i="37"/>
  <c r="N21" i="38"/>
  <c r="O21" i="38" s="1"/>
  <c r="N19" i="42"/>
  <c r="O19" i="42" s="1"/>
  <c r="I30" i="42"/>
  <c r="J30" i="42"/>
  <c r="N10" i="41" l="1"/>
  <c r="O10" i="41" s="1"/>
  <c r="J31" i="43"/>
  <c r="L30" i="44"/>
  <c r="N23" i="42"/>
  <c r="O23" i="42" s="1"/>
  <c r="N5" i="33"/>
  <c r="O5" i="33" s="1"/>
  <c r="J30" i="35"/>
  <c r="N23" i="35"/>
  <c r="O23" i="35" s="1"/>
  <c r="N19" i="37"/>
  <c r="O19" i="37" s="1"/>
  <c r="N23" i="41"/>
  <c r="O23" i="41" s="1"/>
  <c r="N21" i="42"/>
  <c r="O21" i="42" s="1"/>
  <c r="H22" i="46"/>
  <c r="N17" i="47"/>
  <c r="L23" i="48"/>
  <c r="N5" i="36"/>
  <c r="O5" i="36" s="1"/>
  <c r="M26" i="39"/>
  <c r="N25" i="34"/>
  <c r="O25" i="34" s="1"/>
  <c r="N24" i="36"/>
  <c r="O24" i="36" s="1"/>
  <c r="J29" i="38"/>
  <c r="N22" i="40"/>
  <c r="O22" i="40" s="1"/>
  <c r="D31" i="43"/>
  <c r="D30" i="44"/>
  <c r="N22" i="44"/>
  <c r="O22" i="44" s="1"/>
  <c r="N18" i="48"/>
  <c r="O18" i="48" s="1"/>
  <c r="D28" i="34"/>
  <c r="N15" i="36"/>
  <c r="O15" i="36" s="1"/>
  <c r="N19" i="36"/>
  <c r="O19" i="36" s="1"/>
  <c r="H27" i="36"/>
  <c r="N20" i="41"/>
  <c r="O20" i="41" s="1"/>
  <c r="K30" i="42"/>
  <c r="N11" i="33"/>
  <c r="O11" i="33" s="1"/>
  <c r="M28" i="34"/>
  <c r="D30" i="35"/>
  <c r="G26" i="39"/>
  <c r="I30" i="40"/>
  <c r="N30" i="40" s="1"/>
  <c r="O30" i="40" s="1"/>
  <c r="N26" i="40"/>
  <c r="O26" i="40" s="1"/>
  <c r="L30" i="42"/>
  <c r="I31" i="43"/>
  <c r="N9" i="44"/>
  <c r="O9" i="44" s="1"/>
  <c r="N18" i="46"/>
  <c r="O18" i="46" s="1"/>
  <c r="I22" i="46"/>
  <c r="D32" i="41"/>
  <c r="L30" i="35"/>
  <c r="J28" i="33"/>
  <c r="K30" i="40"/>
  <c r="N5" i="35"/>
  <c r="O5" i="35" s="1"/>
  <c r="H30" i="35"/>
  <c r="N11" i="36"/>
  <c r="O11" i="36" s="1"/>
  <c r="G31" i="37"/>
  <c r="N19" i="38"/>
  <c r="O19" i="38" s="1"/>
  <c r="L26" i="39"/>
  <c r="N13" i="41"/>
  <c r="O13" i="41" s="1"/>
  <c r="E30" i="42"/>
  <c r="H17" i="47"/>
  <c r="F23" i="48"/>
  <c r="K26" i="39"/>
  <c r="M27" i="36"/>
  <c r="N5" i="46"/>
  <c r="O5" i="46" s="1"/>
  <c r="M29" i="38"/>
  <c r="N20" i="39"/>
  <c r="O20" i="39" s="1"/>
  <c r="N9" i="48"/>
  <c r="O9" i="48" s="1"/>
  <c r="K29" i="38"/>
  <c r="N11" i="39"/>
  <c r="O11" i="39" s="1"/>
  <c r="N5" i="40"/>
  <c r="O5" i="40" s="1"/>
  <c r="H32" i="41"/>
  <c r="F30" i="42"/>
  <c r="I17" i="47"/>
  <c r="G23" i="48"/>
  <c r="N16" i="48"/>
  <c r="O16" i="48" s="1"/>
  <c r="N25" i="41"/>
  <c r="O25" i="41" s="1"/>
  <c r="F30" i="35"/>
  <c r="N11" i="37"/>
  <c r="O11" i="37" s="1"/>
  <c r="N5" i="39"/>
  <c r="O5" i="39" s="1"/>
  <c r="F26" i="39"/>
  <c r="M30" i="40"/>
  <c r="M32" i="41"/>
  <c r="M30" i="42"/>
  <c r="N9" i="43"/>
  <c r="O9" i="43" s="1"/>
  <c r="N28" i="43"/>
  <c r="O28" i="43" s="1"/>
  <c r="J17" i="47"/>
  <c r="G28" i="34"/>
  <c r="N28" i="34" s="1"/>
  <c r="O28" i="34" s="1"/>
  <c r="N23" i="33"/>
  <c r="O23" i="33" s="1"/>
  <c r="K28" i="34"/>
  <c r="N5" i="38"/>
  <c r="O5" i="38" s="1"/>
  <c r="L31" i="43"/>
  <c r="N11" i="34"/>
  <c r="O11" i="34" s="1"/>
  <c r="H30" i="40"/>
  <c r="D17" i="47"/>
  <c r="N28" i="35"/>
  <c r="O28" i="35" s="1"/>
  <c r="J30" i="40"/>
  <c r="G30" i="35"/>
  <c r="N27" i="42"/>
  <c r="O27" i="42" s="1"/>
  <c r="N24" i="38"/>
  <c r="O24" i="38" s="1"/>
  <c r="J28" i="34"/>
  <c r="E27" i="36"/>
  <c r="N27" i="36" s="1"/>
  <c r="O27" i="36" s="1"/>
  <c r="N5" i="37"/>
  <c r="O5" i="37" s="1"/>
  <c r="I31" i="37"/>
  <c r="E26" i="39"/>
  <c r="N24" i="40"/>
  <c r="O24" i="40" s="1"/>
  <c r="H31" i="43"/>
  <c r="F31" i="43"/>
  <c r="K22" i="46"/>
  <c r="K17" i="47"/>
  <c r="I23" i="48"/>
  <c r="N16" i="40"/>
  <c r="O16" i="40" s="1"/>
  <c r="H30" i="44"/>
  <c r="H28" i="34"/>
  <c r="M30" i="35"/>
  <c r="N20" i="40"/>
  <c r="O20" i="40" s="1"/>
  <c r="K31" i="43"/>
  <c r="N24" i="43"/>
  <c r="O24" i="43" s="1"/>
  <c r="D31" i="37"/>
  <c r="J31" i="37"/>
  <c r="L28" i="33"/>
  <c r="E30" i="35"/>
  <c r="N30" i="35" s="1"/>
  <c r="O30" i="35" s="1"/>
  <c r="I28" i="34"/>
  <c r="F31" i="37"/>
  <c r="L31" i="37"/>
  <c r="N17" i="42"/>
  <c r="O17" i="42" s="1"/>
  <c r="D22" i="46"/>
  <c r="F22" i="46"/>
  <c r="L17" i="47"/>
  <c r="J23" i="48"/>
  <c r="N29" i="41"/>
  <c r="O29" i="41" s="1"/>
  <c r="E23" i="48"/>
  <c r="G29" i="38"/>
  <c r="J22" i="46"/>
  <c r="D30" i="40"/>
  <c r="L22" i="46"/>
  <c r="N21" i="34"/>
  <c r="O21" i="34" s="1"/>
  <c r="N27" i="44"/>
  <c r="O27" i="44" s="1"/>
  <c r="E17" i="47"/>
  <c r="K28" i="33"/>
  <c r="F17" i="47"/>
  <c r="N24" i="39"/>
  <c r="O24" i="39" s="1"/>
  <c r="G17" i="47"/>
  <c r="H28" i="33"/>
  <c r="I30" i="35"/>
  <c r="N19" i="35"/>
  <c r="O19" i="35" s="1"/>
  <c r="G27" i="36"/>
  <c r="N11" i="38"/>
  <c r="O11" i="38" s="1"/>
  <c r="N24" i="44"/>
  <c r="O24" i="44" s="1"/>
  <c r="E22" i="46"/>
  <c r="M17" i="47"/>
  <c r="K23" i="48"/>
  <c r="N20" i="48"/>
  <c r="O20" i="48" s="1"/>
  <c r="O15" i="47"/>
  <c r="P15" i="47" s="1"/>
  <c r="O13" i="47"/>
  <c r="P13" i="47" s="1"/>
  <c r="O9" i="47"/>
  <c r="P9" i="47" s="1"/>
  <c r="O7" i="47"/>
  <c r="P7" i="47" s="1"/>
  <c r="O5" i="47"/>
  <c r="P5" i="47" s="1"/>
  <c r="N23" i="48"/>
  <c r="O23" i="48" s="1"/>
  <c r="I32" i="41"/>
  <c r="K32" i="41"/>
  <c r="D26" i="39"/>
  <c r="N5" i="34"/>
  <c r="O5" i="34" s="1"/>
  <c r="G28" i="33"/>
  <c r="N13" i="44"/>
  <c r="O13" i="44" s="1"/>
  <c r="N5" i="48"/>
  <c r="O5" i="48" s="1"/>
  <c r="N11" i="46"/>
  <c r="O11" i="46" s="1"/>
  <c r="K30" i="44"/>
  <c r="N18" i="43"/>
  <c r="O18" i="43" s="1"/>
  <c r="N19" i="34"/>
  <c r="O19" i="34" s="1"/>
  <c r="N9" i="42"/>
  <c r="O9" i="42" s="1"/>
  <c r="E31" i="37"/>
  <c r="N14" i="46"/>
  <c r="O14" i="46" s="1"/>
  <c r="N5" i="43"/>
  <c r="O5" i="43" s="1"/>
  <c r="N13" i="43"/>
  <c r="O13" i="43" s="1"/>
  <c r="F30" i="40"/>
  <c r="N29" i="37"/>
  <c r="O29" i="37" s="1"/>
  <c r="N15" i="35"/>
  <c r="O15" i="35" s="1"/>
  <c r="D29" i="38"/>
  <c r="E31" i="43"/>
  <c r="N15" i="34"/>
  <c r="O15" i="34" s="1"/>
  <c r="N18" i="44"/>
  <c r="O18" i="44" s="1"/>
  <c r="D28" i="33"/>
  <c r="N28" i="33" s="1"/>
  <c r="O28" i="33" s="1"/>
  <c r="I29" i="38"/>
  <c r="N18" i="41"/>
  <c r="O18" i="41" s="1"/>
  <c r="N5" i="42"/>
  <c r="O5" i="42" s="1"/>
  <c r="N12" i="42"/>
  <c r="O12" i="42" s="1"/>
  <c r="N14" i="48"/>
  <c r="O14" i="48" s="1"/>
  <c r="N31" i="37" l="1"/>
  <c r="O31" i="37" s="1"/>
  <c r="N22" i="46"/>
  <c r="O22" i="46" s="1"/>
  <c r="N26" i="39"/>
  <c r="O26" i="39" s="1"/>
  <c r="N30" i="42"/>
  <c r="O30" i="42" s="1"/>
  <c r="N30" i="44"/>
  <c r="O30" i="44" s="1"/>
  <c r="N31" i="43"/>
  <c r="O31" i="43" s="1"/>
  <c r="N32" i="41"/>
  <c r="O32" i="41" s="1"/>
  <c r="N29" i="38"/>
  <c r="O29" i="38" s="1"/>
  <c r="O17" i="47"/>
  <c r="P17" i="47" s="1"/>
</calcChain>
</file>

<file path=xl/sharedStrings.xml><?xml version="1.0" encoding="utf-8"?>
<sst xmlns="http://schemas.openxmlformats.org/spreadsheetml/2006/main" count="724" uniqueCount="97">
  <si>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</si>
  <si>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</si>
  <si>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</si>
  <si>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</si>
  <si>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</si>
  <si>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</si>
  <si>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</si>
  <si>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</si>
  <si>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</si>
  <si>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</si>
  <si>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</si>
  <si>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</si>
  <si>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</si>
  <si>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</si>
  <si>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</si>
  <si>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</si>
  <si>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</si>
  <si>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</si>
  <si>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</si>
  <si>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</si>
  <si>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</si>
  <si>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</si>
  <si>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</si>
  <si>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</si>
  <si>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</si>
  <si>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</si>
  <si>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</si>
  <si>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</si>
  <si>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</si>
  <si>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</si>
  <si>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</si>
  <si>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</si>
  <si>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Transportation</t>
  </si>
  <si>
    <t>Road and Street Facilities</t>
  </si>
  <si>
    <t>Economic Environment</t>
  </si>
  <si>
    <t>Other Economic Environment</t>
  </si>
  <si>
    <t>Human Services</t>
  </si>
  <si>
    <t>Health Services</t>
  </si>
  <si>
    <t>Culture / Recreation</t>
  </si>
  <si>
    <t>Parks and Recreation</t>
  </si>
  <si>
    <t>Special Events</t>
  </si>
  <si>
    <t>2009 Municipal Population:</t>
  </si>
  <si>
    <t>White Springs Expenditures Reported by Account Code and Fund Type</t>
  </si>
  <si>
    <t>Local Fiscal Year Ended September 30, 2010</t>
  </si>
  <si>
    <t>Other Human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</si>
  <si>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</si>
  <si>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</si>
  <si>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</si>
  <si>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Uses and Non-Operating</t>
  </si>
  <si>
    <t>Inter-Fund Group Transfers Out</t>
  </si>
  <si>
    <t>2011 Municipal Population:</t>
  </si>
  <si>
    <t>Local Fiscal Year Ended September 30, 2012</t>
  </si>
  <si>
    <t>2012 Municipal Population:</t>
  </si>
  <si>
    <t>Local Fiscal Year Ended September 30, 2008</t>
  </si>
  <si>
    <t>Other Culture / Recreation</t>
  </si>
  <si>
    <t>2008 Municipal Population:</t>
  </si>
  <si>
    <t>Local Fiscal Year Ended September 30, 2013</t>
  </si>
  <si>
    <t>2013 Municipal Population:</t>
  </si>
  <si>
    <t>Local Fiscal Year Ended September 30, 2014</t>
  </si>
  <si>
    <t>Garbage / Solid Waste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</si>
  <si>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</si>
  <si>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</si>
  <si>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</si>
  <si>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</si>
  <si>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</si>
  <si>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</si>
  <si>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Emergency and Disaster Relief Services</t>
  </si>
  <si>
    <t>2007 Municipal Population:</t>
  </si>
  <si>
    <t>Local Fiscal Year Ended September 30, 2015</t>
  </si>
  <si>
    <t>Water / Sewer Services</t>
  </si>
  <si>
    <t>Industry Development</t>
  </si>
  <si>
    <t>Cultural Services</t>
  </si>
  <si>
    <t>Non-Operating Interest Expense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</si>
  <si>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</si>
  <si>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</si>
  <si>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</si>
  <si>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</si>
  <si>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</si>
  <si>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</si>
  <si>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</si>
  <si>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</si>
  <si>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Other General Government</t>
  </si>
  <si>
    <t>Other Public Safety</t>
  </si>
  <si>
    <t>Other Transportation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</si>
  <si>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</si>
  <si>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</si>
  <si>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</si>
  <si>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</si>
  <si>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</si>
  <si>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</si>
  <si>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</si>
  <si>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</si>
  <si>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</si>
  <si>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Water-Sewer Combination Services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</si>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</sst>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6733A-D028-41F4-9F42-2D162AE59A6B}">
  <sheetPr>
    <pageSetUpPr fitToPage="1"/>
  </sheetPr>
  <dimension ref="A1:ED21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42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95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88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89</v>
      </c>
      <c r="N4" s="98" t="s">
        <v>5</v>
      </c>
      <c r="O4" s="98" t="s">
        <v>90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SUM(D6:D6)</f>
        <v>258957</v>
      </c>
      <c r="E5" s="103">
        <f>SUM(E6:E6)</f>
        <v>0</v>
      </c>
      <c r="F5" s="103">
        <f>SUM(F6:F6)</f>
        <v>0</v>
      </c>
      <c r="G5" s="103">
        <f>SUM(G6:G6)</f>
        <v>0</v>
      </c>
      <c r="H5" s="103">
        <f>SUM(H6:H6)</f>
        <v>0</v>
      </c>
      <c r="I5" s="103">
        <f>SUM(I6:I6)</f>
        <v>0</v>
      </c>
      <c r="J5" s="103">
        <f>SUM(J6:J6)</f>
        <v>0</v>
      </c>
      <c r="K5" s="103">
        <f>SUM(K6:K6)</f>
        <v>0</v>
      </c>
      <c r="L5" s="103">
        <f>SUM(L6:L6)</f>
        <v>0</v>
      </c>
      <c r="M5" s="103">
        <f>SUM(M6:M6)</f>
        <v>0</v>
      </c>
      <c r="N5" s="103">
        <f>SUM(N6:N6)</f>
        <v>0</v>
      </c>
      <c r="O5" s="104">
        <f>SUM(D5:N5)</f>
        <v>258957</v>
      </c>
      <c r="P5" s="105">
        <f>(O5/P$19)</f>
        <v>348.99865229110515</v>
      </c>
      <c r="Q5" s="106"/>
    </row>
    <row r="6" spans="1:134">
      <c r="A6" s="108"/>
      <c r="B6" s="109">
        <v>511</v>
      </c>
      <c r="C6" s="110" t="s">
        <v>19</v>
      </c>
      <c r="D6" s="111">
        <v>258957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258957</v>
      </c>
      <c r="P6" s="112">
        <f>(O6/P$19)</f>
        <v>348.99865229110515</v>
      </c>
      <c r="Q6" s="113"/>
    </row>
    <row r="7" spans="1:134" ht="15.75">
      <c r="A7" s="114" t="s">
        <v>24</v>
      </c>
      <c r="B7" s="115"/>
      <c r="C7" s="116"/>
      <c r="D7" s="117">
        <f>SUM(D8:D8)</f>
        <v>267060</v>
      </c>
      <c r="E7" s="117">
        <f>SUM(E8:E8)</f>
        <v>0</v>
      </c>
      <c r="F7" s="117">
        <f>SUM(F8:F8)</f>
        <v>0</v>
      </c>
      <c r="G7" s="117">
        <f>SUM(G8:G8)</f>
        <v>0</v>
      </c>
      <c r="H7" s="117">
        <f>SUM(H8:H8)</f>
        <v>0</v>
      </c>
      <c r="I7" s="117">
        <f>SUM(I8:I8)</f>
        <v>0</v>
      </c>
      <c r="J7" s="117">
        <f>SUM(J8:J8)</f>
        <v>0</v>
      </c>
      <c r="K7" s="117">
        <f>SUM(K8:K8)</f>
        <v>0</v>
      </c>
      <c r="L7" s="117">
        <f>SUM(L8:L8)</f>
        <v>0</v>
      </c>
      <c r="M7" s="117">
        <f>SUM(M8:M8)</f>
        <v>0</v>
      </c>
      <c r="N7" s="117">
        <f>SUM(N8:N8)</f>
        <v>0</v>
      </c>
      <c r="O7" s="118">
        <f>SUM(D7:N7)</f>
        <v>267060</v>
      </c>
      <c r="P7" s="119">
        <f>(O7/P$19)</f>
        <v>359.91913746630729</v>
      </c>
      <c r="Q7" s="120"/>
    </row>
    <row r="8" spans="1:134">
      <c r="A8" s="108"/>
      <c r="B8" s="109">
        <v>529</v>
      </c>
      <c r="C8" s="110" t="s">
        <v>82</v>
      </c>
      <c r="D8" s="111">
        <v>267060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ref="O8" si="0">SUM(D8:N8)</f>
        <v>267060</v>
      </c>
      <c r="P8" s="112">
        <f>(O8/P$19)</f>
        <v>359.91913746630729</v>
      </c>
      <c r="Q8" s="113"/>
    </row>
    <row r="9" spans="1:134" ht="15.75">
      <c r="A9" s="114" t="s">
        <v>28</v>
      </c>
      <c r="B9" s="115"/>
      <c r="C9" s="116"/>
      <c r="D9" s="117">
        <f>SUM(D10:D12)</f>
        <v>0</v>
      </c>
      <c r="E9" s="117">
        <f>SUM(E10:E12)</f>
        <v>0</v>
      </c>
      <c r="F9" s="117">
        <f>SUM(F10:F12)</f>
        <v>0</v>
      </c>
      <c r="G9" s="117">
        <f>SUM(G10:G12)</f>
        <v>0</v>
      </c>
      <c r="H9" s="117">
        <f>SUM(H10:H12)</f>
        <v>0</v>
      </c>
      <c r="I9" s="117">
        <f>SUM(I10:I12)</f>
        <v>761356</v>
      </c>
      <c r="J9" s="117">
        <f>SUM(J10:J12)</f>
        <v>0</v>
      </c>
      <c r="K9" s="117">
        <f>SUM(K10:K12)</f>
        <v>0</v>
      </c>
      <c r="L9" s="117">
        <f>SUM(L10:L12)</f>
        <v>0</v>
      </c>
      <c r="M9" s="117">
        <f>SUM(M10:M12)</f>
        <v>0</v>
      </c>
      <c r="N9" s="117">
        <f>SUM(N10:N12)</f>
        <v>0</v>
      </c>
      <c r="O9" s="118">
        <f>SUM(D9:N9)</f>
        <v>761356</v>
      </c>
      <c r="P9" s="119">
        <f>(O9/P$19)</f>
        <v>1026.0862533692723</v>
      </c>
      <c r="Q9" s="120"/>
    </row>
    <row r="10" spans="1:134">
      <c r="A10" s="108"/>
      <c r="B10" s="109">
        <v>533</v>
      </c>
      <c r="C10" s="110" t="s">
        <v>29</v>
      </c>
      <c r="D10" s="111">
        <v>0</v>
      </c>
      <c r="E10" s="111">
        <v>0</v>
      </c>
      <c r="F10" s="111">
        <v>0</v>
      </c>
      <c r="G10" s="111">
        <v>0</v>
      </c>
      <c r="H10" s="111">
        <v>0</v>
      </c>
      <c r="I10" s="111">
        <v>229179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ref="O10:O16" si="1">SUM(D10:N10)</f>
        <v>229179</v>
      </c>
      <c r="P10" s="112">
        <f>(O10/P$19)</f>
        <v>308.86657681940699</v>
      </c>
      <c r="Q10" s="113"/>
    </row>
    <row r="11" spans="1:134">
      <c r="A11" s="108"/>
      <c r="B11" s="109">
        <v>534</v>
      </c>
      <c r="C11" s="110" t="s">
        <v>30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127034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1"/>
        <v>127034</v>
      </c>
      <c r="P11" s="112">
        <f>(O11/P$19)</f>
        <v>171.20485175202157</v>
      </c>
      <c r="Q11" s="113"/>
    </row>
    <row r="12" spans="1:134">
      <c r="A12" s="108"/>
      <c r="B12" s="109">
        <v>535</v>
      </c>
      <c r="C12" s="110" t="s">
        <v>31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405143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1"/>
        <v>405143</v>
      </c>
      <c r="P12" s="112">
        <f>(O12/P$19)</f>
        <v>546.01482479784363</v>
      </c>
      <c r="Q12" s="113"/>
    </row>
    <row r="13" spans="1:134" ht="15.75">
      <c r="A13" s="114" t="s">
        <v>32</v>
      </c>
      <c r="B13" s="115"/>
      <c r="C13" s="116"/>
      <c r="D13" s="117">
        <f>SUM(D14:D14)</f>
        <v>134169</v>
      </c>
      <c r="E13" s="117">
        <f>SUM(E14:E14)</f>
        <v>0</v>
      </c>
      <c r="F13" s="117">
        <f>SUM(F14:F14)</f>
        <v>0</v>
      </c>
      <c r="G13" s="117">
        <f>SUM(G14:G14)</f>
        <v>0</v>
      </c>
      <c r="H13" s="117">
        <f>SUM(H14:H14)</f>
        <v>0</v>
      </c>
      <c r="I13" s="117">
        <f>SUM(I14:I14)</f>
        <v>0</v>
      </c>
      <c r="J13" s="117">
        <f>SUM(J14:J14)</f>
        <v>0</v>
      </c>
      <c r="K13" s="117">
        <f>SUM(K14:K14)</f>
        <v>0</v>
      </c>
      <c r="L13" s="117">
        <f>SUM(L14:L14)</f>
        <v>0</v>
      </c>
      <c r="M13" s="117">
        <f>SUM(M14:M14)</f>
        <v>0</v>
      </c>
      <c r="N13" s="117">
        <f>SUM(N14:N14)</f>
        <v>0</v>
      </c>
      <c r="O13" s="117">
        <f t="shared" si="1"/>
        <v>134169</v>
      </c>
      <c r="P13" s="119">
        <f>(O13/P$19)</f>
        <v>180.82075471698113</v>
      </c>
      <c r="Q13" s="120"/>
    </row>
    <row r="14" spans="1:134">
      <c r="A14" s="108"/>
      <c r="B14" s="109">
        <v>541</v>
      </c>
      <c r="C14" s="110" t="s">
        <v>33</v>
      </c>
      <c r="D14" s="111">
        <v>134169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134169</v>
      </c>
      <c r="P14" s="112">
        <f>(O14/P$19)</f>
        <v>180.82075471698113</v>
      </c>
      <c r="Q14" s="113"/>
    </row>
    <row r="15" spans="1:134" ht="15.75">
      <c r="A15" s="114" t="s">
        <v>38</v>
      </c>
      <c r="B15" s="115"/>
      <c r="C15" s="116"/>
      <c r="D15" s="117">
        <f>SUM(D16:D16)</f>
        <v>27738</v>
      </c>
      <c r="E15" s="117">
        <f>SUM(E16:E16)</f>
        <v>0</v>
      </c>
      <c r="F15" s="117">
        <f>SUM(F16:F16)</f>
        <v>0</v>
      </c>
      <c r="G15" s="117">
        <f>SUM(G16:G16)</f>
        <v>0</v>
      </c>
      <c r="H15" s="117">
        <f>SUM(H16:H16)</f>
        <v>0</v>
      </c>
      <c r="I15" s="117">
        <f>SUM(I16:I16)</f>
        <v>0</v>
      </c>
      <c r="J15" s="117">
        <f>SUM(J16:J16)</f>
        <v>0</v>
      </c>
      <c r="K15" s="117">
        <f>SUM(K16:K16)</f>
        <v>0</v>
      </c>
      <c r="L15" s="117">
        <f>SUM(L16:L16)</f>
        <v>0</v>
      </c>
      <c r="M15" s="117">
        <f>SUM(M16:M16)</f>
        <v>0</v>
      </c>
      <c r="N15" s="117">
        <f>SUM(N16:N16)</f>
        <v>0</v>
      </c>
      <c r="O15" s="117">
        <f>SUM(D15:N15)</f>
        <v>27738</v>
      </c>
      <c r="P15" s="119">
        <f>(O15/P$19)</f>
        <v>37.38274932614555</v>
      </c>
      <c r="Q15" s="113"/>
    </row>
    <row r="16" spans="1:134" ht="15.75" thickBot="1">
      <c r="A16" s="108"/>
      <c r="B16" s="109">
        <v>579</v>
      </c>
      <c r="C16" s="110" t="s">
        <v>54</v>
      </c>
      <c r="D16" s="111">
        <v>27738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27738</v>
      </c>
      <c r="P16" s="112">
        <f>(O16/P$19)</f>
        <v>37.38274932614555</v>
      </c>
      <c r="Q16" s="113"/>
    </row>
    <row r="17" spans="1:120" ht="16.5" thickBot="1">
      <c r="A17" s="121" t="s">
        <v>10</v>
      </c>
      <c r="B17" s="122"/>
      <c r="C17" s="123"/>
      <c r="D17" s="124">
        <f>SUM(D5,D7,D9,D13,D15)</f>
        <v>687924</v>
      </c>
      <c r="E17" s="124">
        <f t="shared" ref="E17:N17" si="2">SUM(E5,E7,E9,E13,E15)</f>
        <v>0</v>
      </c>
      <c r="F17" s="124">
        <f t="shared" si="2"/>
        <v>0</v>
      </c>
      <c r="G17" s="124">
        <f t="shared" si="2"/>
        <v>0</v>
      </c>
      <c r="H17" s="124">
        <f t="shared" si="2"/>
        <v>0</v>
      </c>
      <c r="I17" s="124">
        <f t="shared" si="2"/>
        <v>761356</v>
      </c>
      <c r="J17" s="124">
        <f t="shared" si="2"/>
        <v>0</v>
      </c>
      <c r="K17" s="124">
        <f t="shared" si="2"/>
        <v>0</v>
      </c>
      <c r="L17" s="124">
        <f t="shared" si="2"/>
        <v>0</v>
      </c>
      <c r="M17" s="124">
        <f t="shared" si="2"/>
        <v>0</v>
      </c>
      <c r="N17" s="124">
        <f t="shared" si="2"/>
        <v>0</v>
      </c>
      <c r="O17" s="124">
        <f>SUM(D17:N17)</f>
        <v>1449280</v>
      </c>
      <c r="P17" s="125">
        <f>(O17/P$19)</f>
        <v>1953.2075471698113</v>
      </c>
      <c r="Q17" s="106"/>
      <c r="R17" s="12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6"/>
      <c r="BV17" s="96"/>
      <c r="BW17" s="96"/>
      <c r="BX17" s="96"/>
      <c r="BY17" s="96"/>
      <c r="BZ17" s="96"/>
      <c r="CA17" s="96"/>
      <c r="CB17" s="96"/>
      <c r="CC17" s="96"/>
      <c r="CD17" s="96"/>
      <c r="CE17" s="96"/>
      <c r="CF17" s="96"/>
      <c r="CG17" s="96"/>
      <c r="CH17" s="96"/>
      <c r="CI17" s="96"/>
      <c r="CJ17" s="96"/>
      <c r="CK17" s="96"/>
      <c r="CL17" s="96"/>
      <c r="CM17" s="96"/>
      <c r="CN17" s="96"/>
      <c r="CO17" s="96"/>
      <c r="CP17" s="96"/>
      <c r="CQ17" s="96"/>
      <c r="CR17" s="96"/>
      <c r="CS17" s="96"/>
      <c r="CT17" s="96"/>
      <c r="CU17" s="96"/>
      <c r="CV17" s="96"/>
      <c r="CW17" s="96"/>
      <c r="CX17" s="96"/>
      <c r="CY17" s="96"/>
      <c r="CZ17" s="96"/>
      <c r="DA17" s="96"/>
      <c r="DB17" s="96"/>
      <c r="DC17" s="96"/>
      <c r="DD17" s="96"/>
      <c r="DE17" s="96"/>
      <c r="DF17" s="96"/>
      <c r="DG17" s="96"/>
      <c r="DH17" s="96"/>
      <c r="DI17" s="96"/>
      <c r="DJ17" s="96"/>
      <c r="DK17" s="96"/>
      <c r="DL17" s="96"/>
      <c r="DM17" s="96"/>
      <c r="DN17" s="96"/>
      <c r="DO17" s="96"/>
      <c r="DP17" s="96"/>
    </row>
    <row r="18" spans="1:120">
      <c r="A18" s="127"/>
      <c r="B18" s="128"/>
      <c r="C18" s="128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30"/>
    </row>
    <row r="19" spans="1:120">
      <c r="A19" s="131"/>
      <c r="B19" s="132"/>
      <c r="C19" s="132"/>
      <c r="D19" s="133"/>
      <c r="E19" s="133"/>
      <c r="F19" s="133"/>
      <c r="G19" s="133"/>
      <c r="H19" s="133"/>
      <c r="I19" s="133"/>
      <c r="J19" s="133"/>
      <c r="K19" s="133"/>
      <c r="L19" s="133"/>
      <c r="M19" s="136" t="s">
        <v>96</v>
      </c>
      <c r="N19" s="136"/>
      <c r="O19" s="136"/>
      <c r="P19" s="134">
        <v>742</v>
      </c>
    </row>
    <row r="20" spans="1:120">
      <c r="A20" s="137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</row>
    <row r="21" spans="1:120" ht="15.75" customHeight="1" thickBot="1">
      <c r="A21" s="140" t="s">
        <v>46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2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1" t="s">
        <v>42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8"/>
      <c r="Q1" s="49"/>
    </row>
    <row r="2" spans="1:133" ht="24" thickBot="1">
      <c r="A2" s="184" t="s">
        <v>58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8"/>
      <c r="Q2" s="49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50"/>
      <c r="N3" s="51"/>
      <c r="O3" s="196" t="s">
        <v>17</v>
      </c>
      <c r="P3" s="52"/>
      <c r="Q3" s="49"/>
    </row>
    <row r="4" spans="1:133" ht="32.25" customHeight="1" thickBot="1">
      <c r="A4" s="190"/>
      <c r="B4" s="191"/>
      <c r="C4" s="192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97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SUM(D6:D10)</f>
        <v>267218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6" si="1">SUM(D5:M5)</f>
        <v>267218</v>
      </c>
      <c r="O5" s="61">
        <f t="shared" ref="O5:O26" si="2">(N5/O$28)</f>
        <v>346.13730569948189</v>
      </c>
      <c r="P5" s="62"/>
    </row>
    <row r="6" spans="1:133">
      <c r="A6" s="64"/>
      <c r="B6" s="65">
        <v>511</v>
      </c>
      <c r="C6" s="66" t="s">
        <v>19</v>
      </c>
      <c r="D6" s="67">
        <v>13550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13550</v>
      </c>
      <c r="O6" s="68">
        <f t="shared" si="2"/>
        <v>17.551813471502591</v>
      </c>
      <c r="P6" s="69"/>
    </row>
    <row r="7" spans="1:133">
      <c r="A7" s="64"/>
      <c r="B7" s="65">
        <v>512</v>
      </c>
      <c r="C7" s="66" t="s">
        <v>20</v>
      </c>
      <c r="D7" s="67">
        <v>39479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39479</v>
      </c>
      <c r="O7" s="68">
        <f t="shared" si="2"/>
        <v>51.138601036269428</v>
      </c>
      <c r="P7" s="69"/>
    </row>
    <row r="8" spans="1:133">
      <c r="A8" s="64"/>
      <c r="B8" s="65">
        <v>513</v>
      </c>
      <c r="C8" s="66" t="s">
        <v>21</v>
      </c>
      <c r="D8" s="67">
        <v>186622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186622</v>
      </c>
      <c r="O8" s="68">
        <f t="shared" si="2"/>
        <v>241.73834196891193</v>
      </c>
      <c r="P8" s="69"/>
    </row>
    <row r="9" spans="1:133">
      <c r="A9" s="64"/>
      <c r="B9" s="65">
        <v>514</v>
      </c>
      <c r="C9" s="66" t="s">
        <v>22</v>
      </c>
      <c r="D9" s="67">
        <v>15821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15821</v>
      </c>
      <c r="O9" s="68">
        <f t="shared" si="2"/>
        <v>20.493523316062177</v>
      </c>
      <c r="P9" s="69"/>
    </row>
    <row r="10" spans="1:133">
      <c r="A10" s="64"/>
      <c r="B10" s="65">
        <v>515</v>
      </c>
      <c r="C10" s="66" t="s">
        <v>23</v>
      </c>
      <c r="D10" s="67">
        <v>11746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11746</v>
      </c>
      <c r="O10" s="68">
        <f t="shared" si="2"/>
        <v>15.215025906735752</v>
      </c>
      <c r="P10" s="69"/>
    </row>
    <row r="11" spans="1:133" ht="15.75">
      <c r="A11" s="70" t="s">
        <v>24</v>
      </c>
      <c r="B11" s="71"/>
      <c r="C11" s="72"/>
      <c r="D11" s="73">
        <f t="shared" ref="D11:M11" si="3">SUM(D12:D13)</f>
        <v>247459</v>
      </c>
      <c r="E11" s="73">
        <f t="shared" si="3"/>
        <v>0</v>
      </c>
      <c r="F11" s="73">
        <f t="shared" si="3"/>
        <v>0</v>
      </c>
      <c r="G11" s="73">
        <f t="shared" si="3"/>
        <v>0</v>
      </c>
      <c r="H11" s="73">
        <f t="shared" si="3"/>
        <v>0</v>
      </c>
      <c r="I11" s="73">
        <f t="shared" si="3"/>
        <v>0</v>
      </c>
      <c r="J11" s="73">
        <f t="shared" si="3"/>
        <v>0</v>
      </c>
      <c r="K11" s="73">
        <f t="shared" si="3"/>
        <v>0</v>
      </c>
      <c r="L11" s="73">
        <f t="shared" si="3"/>
        <v>0</v>
      </c>
      <c r="M11" s="73">
        <f t="shared" si="3"/>
        <v>0</v>
      </c>
      <c r="N11" s="74">
        <f t="shared" si="1"/>
        <v>247459</v>
      </c>
      <c r="O11" s="75">
        <f t="shared" si="2"/>
        <v>320.54274611398966</v>
      </c>
      <c r="P11" s="76"/>
    </row>
    <row r="12" spans="1:133">
      <c r="A12" s="64"/>
      <c r="B12" s="65">
        <v>521</v>
      </c>
      <c r="C12" s="66" t="s">
        <v>25</v>
      </c>
      <c r="D12" s="67">
        <v>194364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194364</v>
      </c>
      <c r="O12" s="68">
        <f t="shared" si="2"/>
        <v>251.76683937823833</v>
      </c>
      <c r="P12" s="69"/>
    </row>
    <row r="13" spans="1:133">
      <c r="A13" s="64"/>
      <c r="B13" s="65">
        <v>522</v>
      </c>
      <c r="C13" s="66" t="s">
        <v>26</v>
      </c>
      <c r="D13" s="67">
        <v>53095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53095</v>
      </c>
      <c r="O13" s="68">
        <f t="shared" si="2"/>
        <v>68.775906735751292</v>
      </c>
      <c r="P13" s="69"/>
    </row>
    <row r="14" spans="1:133" ht="15.75">
      <c r="A14" s="70" t="s">
        <v>28</v>
      </c>
      <c r="B14" s="71"/>
      <c r="C14" s="72"/>
      <c r="D14" s="73">
        <f t="shared" ref="D14:M14" si="4">SUM(D15:D17)</f>
        <v>0</v>
      </c>
      <c r="E14" s="73">
        <f t="shared" si="4"/>
        <v>0</v>
      </c>
      <c r="F14" s="73">
        <f t="shared" si="4"/>
        <v>0</v>
      </c>
      <c r="G14" s="73">
        <f t="shared" si="4"/>
        <v>0</v>
      </c>
      <c r="H14" s="73">
        <f t="shared" si="4"/>
        <v>0</v>
      </c>
      <c r="I14" s="73">
        <f t="shared" si="4"/>
        <v>520443</v>
      </c>
      <c r="J14" s="73">
        <f t="shared" si="4"/>
        <v>0</v>
      </c>
      <c r="K14" s="73">
        <f t="shared" si="4"/>
        <v>0</v>
      </c>
      <c r="L14" s="73">
        <f t="shared" si="4"/>
        <v>0</v>
      </c>
      <c r="M14" s="73">
        <f t="shared" si="4"/>
        <v>0</v>
      </c>
      <c r="N14" s="74">
        <f t="shared" si="1"/>
        <v>520443</v>
      </c>
      <c r="O14" s="75">
        <f t="shared" si="2"/>
        <v>674.1489637305699</v>
      </c>
      <c r="P14" s="76"/>
    </row>
    <row r="15" spans="1:133">
      <c r="A15" s="64"/>
      <c r="B15" s="65">
        <v>533</v>
      </c>
      <c r="C15" s="66" t="s">
        <v>29</v>
      </c>
      <c r="D15" s="67">
        <v>0</v>
      </c>
      <c r="E15" s="67">
        <v>0</v>
      </c>
      <c r="F15" s="67">
        <v>0</v>
      </c>
      <c r="G15" s="67">
        <v>0</v>
      </c>
      <c r="H15" s="67">
        <v>0</v>
      </c>
      <c r="I15" s="67">
        <v>144629</v>
      </c>
      <c r="J15" s="67">
        <v>0</v>
      </c>
      <c r="K15" s="67">
        <v>0</v>
      </c>
      <c r="L15" s="67">
        <v>0</v>
      </c>
      <c r="M15" s="67">
        <v>0</v>
      </c>
      <c r="N15" s="67">
        <f t="shared" si="1"/>
        <v>144629</v>
      </c>
      <c r="O15" s="68">
        <f t="shared" si="2"/>
        <v>187.34326424870466</v>
      </c>
      <c r="P15" s="69"/>
    </row>
    <row r="16" spans="1:133">
      <c r="A16" s="64"/>
      <c r="B16" s="65">
        <v>534</v>
      </c>
      <c r="C16" s="66" t="s">
        <v>59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76421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76421</v>
      </c>
      <c r="O16" s="68">
        <f t="shared" si="2"/>
        <v>98.990932642487053</v>
      </c>
      <c r="P16" s="69"/>
    </row>
    <row r="17" spans="1:119">
      <c r="A17" s="64"/>
      <c r="B17" s="65">
        <v>535</v>
      </c>
      <c r="C17" s="66" t="s">
        <v>31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299393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299393</v>
      </c>
      <c r="O17" s="68">
        <f t="shared" si="2"/>
        <v>387.81476683937825</v>
      </c>
      <c r="P17" s="69"/>
    </row>
    <row r="18" spans="1:119" ht="15.75">
      <c r="A18" s="70" t="s">
        <v>32</v>
      </c>
      <c r="B18" s="71"/>
      <c r="C18" s="72"/>
      <c r="D18" s="73">
        <f t="shared" ref="D18:M18" si="5">SUM(D19:D19)</f>
        <v>178315</v>
      </c>
      <c r="E18" s="73">
        <f t="shared" si="5"/>
        <v>0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0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3">
        <f t="shared" si="1"/>
        <v>178315</v>
      </c>
      <c r="O18" s="75">
        <f t="shared" si="2"/>
        <v>230.97797927461139</v>
      </c>
      <c r="P18" s="76"/>
    </row>
    <row r="19" spans="1:119">
      <c r="A19" s="64"/>
      <c r="B19" s="65">
        <v>541</v>
      </c>
      <c r="C19" s="66" t="s">
        <v>60</v>
      </c>
      <c r="D19" s="67">
        <v>178315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178315</v>
      </c>
      <c r="O19" s="68">
        <f t="shared" si="2"/>
        <v>230.97797927461139</v>
      </c>
      <c r="P19" s="69"/>
    </row>
    <row r="20" spans="1:119" ht="15.75">
      <c r="A20" s="70" t="s">
        <v>36</v>
      </c>
      <c r="B20" s="71"/>
      <c r="C20" s="72"/>
      <c r="D20" s="73">
        <f t="shared" ref="D20:M20" si="6">SUM(D21:D21)</f>
        <v>8104</v>
      </c>
      <c r="E20" s="73">
        <f t="shared" si="6"/>
        <v>0</v>
      </c>
      <c r="F20" s="73">
        <f t="shared" si="6"/>
        <v>0</v>
      </c>
      <c r="G20" s="73">
        <f t="shared" si="6"/>
        <v>0</v>
      </c>
      <c r="H20" s="73">
        <f t="shared" si="6"/>
        <v>0</v>
      </c>
      <c r="I20" s="73">
        <f t="shared" si="6"/>
        <v>0</v>
      </c>
      <c r="J20" s="73">
        <f t="shared" si="6"/>
        <v>0</v>
      </c>
      <c r="K20" s="73">
        <f t="shared" si="6"/>
        <v>0</v>
      </c>
      <c r="L20" s="73">
        <f t="shared" si="6"/>
        <v>0</v>
      </c>
      <c r="M20" s="73">
        <f t="shared" si="6"/>
        <v>0</v>
      </c>
      <c r="N20" s="73">
        <f t="shared" si="1"/>
        <v>8104</v>
      </c>
      <c r="O20" s="75">
        <f t="shared" si="2"/>
        <v>10.49740932642487</v>
      </c>
      <c r="P20" s="76"/>
    </row>
    <row r="21" spans="1:119">
      <c r="A21" s="64"/>
      <c r="B21" s="65">
        <v>569</v>
      </c>
      <c r="C21" s="66" t="s">
        <v>44</v>
      </c>
      <c r="D21" s="67">
        <v>8104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8104</v>
      </c>
      <c r="O21" s="68">
        <f t="shared" si="2"/>
        <v>10.49740932642487</v>
      </c>
      <c r="P21" s="69"/>
    </row>
    <row r="22" spans="1:119" ht="15.75">
      <c r="A22" s="70" t="s">
        <v>38</v>
      </c>
      <c r="B22" s="71"/>
      <c r="C22" s="72"/>
      <c r="D22" s="73">
        <f t="shared" ref="D22:M22" si="7">SUM(D23:D23)</f>
        <v>43631</v>
      </c>
      <c r="E22" s="73">
        <f t="shared" si="7"/>
        <v>0</v>
      </c>
      <c r="F22" s="73">
        <f t="shared" si="7"/>
        <v>0</v>
      </c>
      <c r="G22" s="73">
        <f t="shared" si="7"/>
        <v>0</v>
      </c>
      <c r="H22" s="73">
        <f t="shared" si="7"/>
        <v>0</v>
      </c>
      <c r="I22" s="73">
        <f t="shared" si="7"/>
        <v>0</v>
      </c>
      <c r="J22" s="73">
        <f t="shared" si="7"/>
        <v>0</v>
      </c>
      <c r="K22" s="73">
        <f t="shared" si="7"/>
        <v>0</v>
      </c>
      <c r="L22" s="73">
        <f t="shared" si="7"/>
        <v>0</v>
      </c>
      <c r="M22" s="73">
        <f t="shared" si="7"/>
        <v>0</v>
      </c>
      <c r="N22" s="73">
        <f t="shared" si="1"/>
        <v>43631</v>
      </c>
      <c r="O22" s="75">
        <f t="shared" si="2"/>
        <v>56.516839378238345</v>
      </c>
      <c r="P22" s="69"/>
    </row>
    <row r="23" spans="1:119">
      <c r="A23" s="64"/>
      <c r="B23" s="65">
        <v>572</v>
      </c>
      <c r="C23" s="66" t="s">
        <v>61</v>
      </c>
      <c r="D23" s="67">
        <v>43631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43631</v>
      </c>
      <c r="O23" s="68">
        <f t="shared" si="2"/>
        <v>56.516839378238345</v>
      </c>
      <c r="P23" s="69"/>
    </row>
    <row r="24" spans="1:119" ht="15.75">
      <c r="A24" s="70" t="s">
        <v>62</v>
      </c>
      <c r="B24" s="71"/>
      <c r="C24" s="72"/>
      <c r="D24" s="73">
        <f t="shared" ref="D24:M24" si="8">SUM(D25:D25)</f>
        <v>0</v>
      </c>
      <c r="E24" s="73">
        <f t="shared" si="8"/>
        <v>0</v>
      </c>
      <c r="F24" s="73">
        <f t="shared" si="8"/>
        <v>0</v>
      </c>
      <c r="G24" s="73">
        <f t="shared" si="8"/>
        <v>0</v>
      </c>
      <c r="H24" s="73">
        <f t="shared" si="8"/>
        <v>0</v>
      </c>
      <c r="I24" s="73">
        <f t="shared" si="8"/>
        <v>100000</v>
      </c>
      <c r="J24" s="73">
        <f t="shared" si="8"/>
        <v>0</v>
      </c>
      <c r="K24" s="73">
        <f t="shared" si="8"/>
        <v>0</v>
      </c>
      <c r="L24" s="73">
        <f t="shared" si="8"/>
        <v>0</v>
      </c>
      <c r="M24" s="73">
        <f t="shared" si="8"/>
        <v>0</v>
      </c>
      <c r="N24" s="73">
        <f t="shared" si="1"/>
        <v>100000</v>
      </c>
      <c r="O24" s="75">
        <f t="shared" si="2"/>
        <v>129.53367875647669</v>
      </c>
      <c r="P24" s="69"/>
    </row>
    <row r="25" spans="1:119" ht="15.75" thickBot="1">
      <c r="A25" s="64"/>
      <c r="B25" s="65">
        <v>581</v>
      </c>
      <c r="C25" s="66" t="s">
        <v>63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100000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100000</v>
      </c>
      <c r="O25" s="68">
        <f t="shared" si="2"/>
        <v>129.53367875647669</v>
      </c>
      <c r="P25" s="69"/>
    </row>
    <row r="26" spans="1:119" ht="16.5" thickBot="1">
      <c r="A26" s="77" t="s">
        <v>10</v>
      </c>
      <c r="B26" s="78"/>
      <c r="C26" s="79"/>
      <c r="D26" s="80">
        <f>SUM(D5,D11,D14,D18,D20,D22,D24)</f>
        <v>744727</v>
      </c>
      <c r="E26" s="80">
        <f t="shared" ref="E26:M26" si="9">SUM(E5,E11,E14,E18,E20,E22,E24)</f>
        <v>0</v>
      </c>
      <c r="F26" s="80">
        <f t="shared" si="9"/>
        <v>0</v>
      </c>
      <c r="G26" s="80">
        <f t="shared" si="9"/>
        <v>0</v>
      </c>
      <c r="H26" s="80">
        <f t="shared" si="9"/>
        <v>0</v>
      </c>
      <c r="I26" s="80">
        <f t="shared" si="9"/>
        <v>620443</v>
      </c>
      <c r="J26" s="80">
        <f t="shared" si="9"/>
        <v>0</v>
      </c>
      <c r="K26" s="80">
        <f t="shared" si="9"/>
        <v>0</v>
      </c>
      <c r="L26" s="80">
        <f t="shared" si="9"/>
        <v>0</v>
      </c>
      <c r="M26" s="80">
        <f t="shared" si="9"/>
        <v>0</v>
      </c>
      <c r="N26" s="80">
        <f t="shared" si="1"/>
        <v>1365170</v>
      </c>
      <c r="O26" s="81">
        <f t="shared" si="2"/>
        <v>1768.3549222797928</v>
      </c>
      <c r="P26" s="62"/>
      <c r="Q26" s="82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</row>
    <row r="27" spans="1:119">
      <c r="A27" s="84"/>
      <c r="B27" s="85"/>
      <c r="C27" s="85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7"/>
    </row>
    <row r="28" spans="1:119">
      <c r="A28" s="88"/>
      <c r="B28" s="89"/>
      <c r="C28" s="89"/>
      <c r="D28" s="90"/>
      <c r="E28" s="90"/>
      <c r="F28" s="90"/>
      <c r="G28" s="90"/>
      <c r="H28" s="90"/>
      <c r="I28" s="90"/>
      <c r="J28" s="90"/>
      <c r="K28" s="90"/>
      <c r="L28" s="174" t="s">
        <v>64</v>
      </c>
      <c r="M28" s="174"/>
      <c r="N28" s="174"/>
      <c r="O28" s="91">
        <v>772</v>
      </c>
    </row>
    <row r="29" spans="1:119">
      <c r="A29" s="175"/>
      <c r="B29" s="176"/>
      <c r="C29" s="176"/>
      <c r="D29" s="176"/>
      <c r="E29" s="176"/>
      <c r="F29" s="176"/>
      <c r="G29" s="176"/>
      <c r="H29" s="176"/>
      <c r="I29" s="176"/>
      <c r="J29" s="176"/>
      <c r="K29" s="176"/>
      <c r="L29" s="176"/>
      <c r="M29" s="176"/>
      <c r="N29" s="176"/>
      <c r="O29" s="177"/>
    </row>
    <row r="30" spans="1:119" ht="15.75" customHeight="1" thickBot="1">
      <c r="A30" s="178" t="s">
        <v>46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80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1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146147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42124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188271</v>
      </c>
      <c r="O5" s="32">
        <f t="shared" ref="O5:O29" si="2">(N5/O$31)</f>
        <v>244.19066147859922</v>
      </c>
      <c r="P5" s="6"/>
    </row>
    <row r="6" spans="1:133">
      <c r="A6" s="12"/>
      <c r="B6" s="44">
        <v>511</v>
      </c>
      <c r="C6" s="20" t="s">
        <v>19</v>
      </c>
      <c r="D6" s="46">
        <v>10007</v>
      </c>
      <c r="E6" s="46">
        <v>0</v>
      </c>
      <c r="F6" s="46">
        <v>0</v>
      </c>
      <c r="G6" s="46">
        <v>0</v>
      </c>
      <c r="H6" s="46">
        <v>0</v>
      </c>
      <c r="I6" s="46">
        <v>3004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13011</v>
      </c>
      <c r="O6" s="47">
        <f t="shared" si="2"/>
        <v>16.875486381322958</v>
      </c>
      <c r="P6" s="9"/>
    </row>
    <row r="7" spans="1:133">
      <c r="A7" s="12"/>
      <c r="B7" s="44">
        <v>512</v>
      </c>
      <c r="C7" s="20" t="s">
        <v>20</v>
      </c>
      <c r="D7" s="46">
        <v>20282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20282</v>
      </c>
      <c r="O7" s="47">
        <f t="shared" si="2"/>
        <v>26.306095979247729</v>
      </c>
      <c r="P7" s="9"/>
    </row>
    <row r="8" spans="1:133">
      <c r="A8" s="12"/>
      <c r="B8" s="44">
        <v>513</v>
      </c>
      <c r="C8" s="20" t="s">
        <v>21</v>
      </c>
      <c r="D8" s="46">
        <v>94360</v>
      </c>
      <c r="E8" s="46">
        <v>0</v>
      </c>
      <c r="F8" s="46">
        <v>0</v>
      </c>
      <c r="G8" s="46">
        <v>0</v>
      </c>
      <c r="H8" s="46">
        <v>0</v>
      </c>
      <c r="I8" s="46">
        <v>39120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133480</v>
      </c>
      <c r="O8" s="47">
        <f t="shared" si="2"/>
        <v>173.12581063553827</v>
      </c>
      <c r="P8" s="9"/>
    </row>
    <row r="9" spans="1:133">
      <c r="A9" s="12"/>
      <c r="B9" s="44">
        <v>514</v>
      </c>
      <c r="C9" s="20" t="s">
        <v>22</v>
      </c>
      <c r="D9" s="46">
        <v>18298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18298</v>
      </c>
      <c r="O9" s="47">
        <f t="shared" si="2"/>
        <v>23.732814526588847</v>
      </c>
      <c r="P9" s="9"/>
    </row>
    <row r="10" spans="1:133">
      <c r="A10" s="12"/>
      <c r="B10" s="44">
        <v>515</v>
      </c>
      <c r="C10" s="20" t="s">
        <v>23</v>
      </c>
      <c r="D10" s="46">
        <v>3200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3200</v>
      </c>
      <c r="O10" s="47">
        <f t="shared" si="2"/>
        <v>4.1504539559014271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261865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261865</v>
      </c>
      <c r="O11" s="43">
        <f t="shared" si="2"/>
        <v>339.64332036316472</v>
      </c>
      <c r="P11" s="10"/>
    </row>
    <row r="12" spans="1:133">
      <c r="A12" s="12"/>
      <c r="B12" s="44">
        <v>521</v>
      </c>
      <c r="C12" s="20" t="s">
        <v>25</v>
      </c>
      <c r="D12" s="46">
        <v>197021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197021</v>
      </c>
      <c r="O12" s="47">
        <f t="shared" si="2"/>
        <v>255.53955901426718</v>
      </c>
      <c r="P12" s="9"/>
    </row>
    <row r="13" spans="1:133">
      <c r="A13" s="12"/>
      <c r="B13" s="44">
        <v>522</v>
      </c>
      <c r="C13" s="20" t="s">
        <v>26</v>
      </c>
      <c r="D13" s="46">
        <v>64569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64569</v>
      </c>
      <c r="O13" s="47">
        <f t="shared" si="2"/>
        <v>83.747081712062254</v>
      </c>
      <c r="P13" s="9"/>
    </row>
    <row r="14" spans="1:133">
      <c r="A14" s="12"/>
      <c r="B14" s="44">
        <v>524</v>
      </c>
      <c r="C14" s="20" t="s">
        <v>27</v>
      </c>
      <c r="D14" s="46">
        <v>275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275</v>
      </c>
      <c r="O14" s="47">
        <f t="shared" si="2"/>
        <v>0.35667963683527887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528904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528904</v>
      </c>
      <c r="O15" s="43">
        <f t="shared" si="2"/>
        <v>685.9974059662776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71382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71382</v>
      </c>
      <c r="O16" s="47">
        <f t="shared" si="2"/>
        <v>92.583657587548643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81936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81936</v>
      </c>
      <c r="O17" s="47">
        <f t="shared" si="2"/>
        <v>106.27237354085604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375586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375586</v>
      </c>
      <c r="O18" s="47">
        <f t="shared" si="2"/>
        <v>487.14137483787289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72140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72140</v>
      </c>
      <c r="O19" s="43">
        <f t="shared" si="2"/>
        <v>93.566796368352783</v>
      </c>
      <c r="P19" s="10"/>
    </row>
    <row r="20" spans="1:119">
      <c r="A20" s="12"/>
      <c r="B20" s="44">
        <v>541</v>
      </c>
      <c r="C20" s="20" t="s">
        <v>33</v>
      </c>
      <c r="D20" s="46">
        <v>72140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72140</v>
      </c>
      <c r="O20" s="47">
        <f t="shared" si="2"/>
        <v>93.566796368352783</v>
      </c>
      <c r="P20" s="9"/>
    </row>
    <row r="21" spans="1:119" ht="15.75">
      <c r="A21" s="28" t="s">
        <v>36</v>
      </c>
      <c r="B21" s="29"/>
      <c r="C21" s="30"/>
      <c r="D21" s="31">
        <f t="shared" ref="D21:M21" si="6">SUM(D22:D23)</f>
        <v>62623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62623</v>
      </c>
      <c r="O21" s="43">
        <f t="shared" si="2"/>
        <v>81.223086900129701</v>
      </c>
      <c r="P21" s="10"/>
    </row>
    <row r="22" spans="1:119">
      <c r="A22" s="12"/>
      <c r="B22" s="44">
        <v>562</v>
      </c>
      <c r="C22" s="20" t="s">
        <v>37</v>
      </c>
      <c r="D22" s="46">
        <v>7200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7200</v>
      </c>
      <c r="O22" s="47">
        <f t="shared" si="2"/>
        <v>9.3385214007782107</v>
      </c>
      <c r="P22" s="9"/>
    </row>
    <row r="23" spans="1:119">
      <c r="A23" s="12"/>
      <c r="B23" s="44">
        <v>569</v>
      </c>
      <c r="C23" s="20" t="s">
        <v>44</v>
      </c>
      <c r="D23" s="46">
        <v>55423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55423</v>
      </c>
      <c r="O23" s="47">
        <f t="shared" si="2"/>
        <v>71.884565499351496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SUM(D25:D26)</f>
        <v>58054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58054</v>
      </c>
      <c r="O24" s="43">
        <f t="shared" si="2"/>
        <v>75.297016861219191</v>
      </c>
      <c r="P24" s="9"/>
    </row>
    <row r="25" spans="1:119">
      <c r="A25" s="12"/>
      <c r="B25" s="44">
        <v>572</v>
      </c>
      <c r="C25" s="20" t="s">
        <v>39</v>
      </c>
      <c r="D25" s="46">
        <v>51385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51385</v>
      </c>
      <c r="O25" s="47">
        <f t="shared" si="2"/>
        <v>66.64721141374838</v>
      </c>
      <c r="P25" s="9"/>
    </row>
    <row r="26" spans="1:119">
      <c r="A26" s="12"/>
      <c r="B26" s="44">
        <v>574</v>
      </c>
      <c r="C26" s="20" t="s">
        <v>40</v>
      </c>
      <c r="D26" s="46">
        <v>6669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6669</v>
      </c>
      <c r="O26" s="47">
        <f t="shared" si="2"/>
        <v>8.6498054474708166</v>
      </c>
      <c r="P26" s="9"/>
    </row>
    <row r="27" spans="1:119" ht="15.75">
      <c r="A27" s="28" t="s">
        <v>48</v>
      </c>
      <c r="B27" s="29"/>
      <c r="C27" s="30"/>
      <c r="D27" s="31">
        <f t="shared" ref="D27:M27" si="8">SUM(D28:D28)</f>
        <v>0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8000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8000</v>
      </c>
      <c r="O27" s="43">
        <f t="shared" si="2"/>
        <v>10.376134889753567</v>
      </c>
      <c r="P27" s="9"/>
    </row>
    <row r="28" spans="1:119" ht="15.75" thickBot="1">
      <c r="A28" s="12"/>
      <c r="B28" s="44">
        <v>581</v>
      </c>
      <c r="C28" s="20" t="s">
        <v>49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8000</v>
      </c>
      <c r="O28" s="47">
        <f t="shared" si="2"/>
        <v>10.376134889753567</v>
      </c>
      <c r="P28" s="9"/>
    </row>
    <row r="29" spans="1:119" ht="16.5" thickBot="1">
      <c r="A29" s="14" t="s">
        <v>10</v>
      </c>
      <c r="B29" s="23"/>
      <c r="C29" s="22"/>
      <c r="D29" s="15">
        <f>SUM(D5,D11,D15,D19,D21,D24,D27)</f>
        <v>600829</v>
      </c>
      <c r="E29" s="15">
        <f t="shared" ref="E29:M29" si="9">SUM(E5,E11,E15,E19,E21,E24,E27)</f>
        <v>0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579028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1179857</v>
      </c>
      <c r="O29" s="37">
        <f t="shared" si="2"/>
        <v>1530.2944228274966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0" t="s">
        <v>57</v>
      </c>
      <c r="M31" s="160"/>
      <c r="N31" s="160"/>
      <c r="O31" s="41">
        <v>771</v>
      </c>
    </row>
    <row r="32" spans="1:119">
      <c r="A32" s="161"/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  <row r="33" spans="1:15" ht="15.75" customHeight="1" thickBot="1">
      <c r="A33" s="162" t="s">
        <v>46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118935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57884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7" si="1">SUM(D5:M5)</f>
        <v>176819</v>
      </c>
      <c r="O5" s="32">
        <f t="shared" ref="O5:O27" si="2">(N5/O$29)</f>
        <v>229.63506493506495</v>
      </c>
      <c r="P5" s="6"/>
    </row>
    <row r="6" spans="1:133">
      <c r="A6" s="12"/>
      <c r="B6" s="44">
        <v>511</v>
      </c>
      <c r="C6" s="20" t="s">
        <v>19</v>
      </c>
      <c r="D6" s="46">
        <v>7993</v>
      </c>
      <c r="E6" s="46">
        <v>0</v>
      </c>
      <c r="F6" s="46">
        <v>0</v>
      </c>
      <c r="G6" s="46">
        <v>0</v>
      </c>
      <c r="H6" s="46">
        <v>0</v>
      </c>
      <c r="I6" s="46">
        <v>4958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12951</v>
      </c>
      <c r="O6" s="47">
        <f t="shared" si="2"/>
        <v>16.819480519480521</v>
      </c>
      <c r="P6" s="9"/>
    </row>
    <row r="7" spans="1:133">
      <c r="A7" s="12"/>
      <c r="B7" s="44">
        <v>512</v>
      </c>
      <c r="C7" s="20" t="s">
        <v>20</v>
      </c>
      <c r="D7" s="46">
        <v>13200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13200</v>
      </c>
      <c r="O7" s="47">
        <f t="shared" si="2"/>
        <v>17.142857142857142</v>
      </c>
      <c r="P7" s="9"/>
    </row>
    <row r="8" spans="1:133">
      <c r="A8" s="12"/>
      <c r="B8" s="44">
        <v>513</v>
      </c>
      <c r="C8" s="20" t="s">
        <v>21</v>
      </c>
      <c r="D8" s="46">
        <v>82195</v>
      </c>
      <c r="E8" s="46">
        <v>0</v>
      </c>
      <c r="F8" s="46">
        <v>0</v>
      </c>
      <c r="G8" s="46">
        <v>0</v>
      </c>
      <c r="H8" s="46">
        <v>0</v>
      </c>
      <c r="I8" s="46">
        <v>49668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131863</v>
      </c>
      <c r="O8" s="47">
        <f t="shared" si="2"/>
        <v>171.25064935064935</v>
      </c>
      <c r="P8" s="9"/>
    </row>
    <row r="9" spans="1:133">
      <c r="A9" s="12"/>
      <c r="B9" s="44">
        <v>514</v>
      </c>
      <c r="C9" s="20" t="s">
        <v>22</v>
      </c>
      <c r="D9" s="46">
        <v>8047</v>
      </c>
      <c r="E9" s="46">
        <v>0</v>
      </c>
      <c r="F9" s="46">
        <v>0</v>
      </c>
      <c r="G9" s="46">
        <v>0</v>
      </c>
      <c r="H9" s="46">
        <v>0</v>
      </c>
      <c r="I9" s="46">
        <v>758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8805</v>
      </c>
      <c r="O9" s="47">
        <f t="shared" si="2"/>
        <v>11.435064935064934</v>
      </c>
      <c r="P9" s="9"/>
    </row>
    <row r="10" spans="1:133">
      <c r="A10" s="12"/>
      <c r="B10" s="44">
        <v>515</v>
      </c>
      <c r="C10" s="20" t="s">
        <v>23</v>
      </c>
      <c r="D10" s="46">
        <v>7500</v>
      </c>
      <c r="E10" s="46">
        <v>0</v>
      </c>
      <c r="F10" s="46">
        <v>0</v>
      </c>
      <c r="G10" s="46">
        <v>0</v>
      </c>
      <c r="H10" s="46">
        <v>0</v>
      </c>
      <c r="I10" s="46">
        <v>2500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10000</v>
      </c>
      <c r="O10" s="47">
        <f t="shared" si="2"/>
        <v>12.987012987012987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251655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251655</v>
      </c>
      <c r="O11" s="43">
        <f t="shared" si="2"/>
        <v>326.8246753246753</v>
      </c>
      <c r="P11" s="10"/>
    </row>
    <row r="12" spans="1:133">
      <c r="A12" s="12"/>
      <c r="B12" s="44">
        <v>521</v>
      </c>
      <c r="C12" s="20" t="s">
        <v>25</v>
      </c>
      <c r="D12" s="46">
        <v>196552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196552</v>
      </c>
      <c r="O12" s="47">
        <f t="shared" si="2"/>
        <v>255.26233766233767</v>
      </c>
      <c r="P12" s="9"/>
    </row>
    <row r="13" spans="1:133">
      <c r="A13" s="12"/>
      <c r="B13" s="44">
        <v>522</v>
      </c>
      <c r="C13" s="20" t="s">
        <v>26</v>
      </c>
      <c r="D13" s="46">
        <v>50201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50201</v>
      </c>
      <c r="O13" s="47">
        <f t="shared" si="2"/>
        <v>65.196103896103892</v>
      </c>
      <c r="P13" s="9"/>
    </row>
    <row r="14" spans="1:133">
      <c r="A14" s="12"/>
      <c r="B14" s="44">
        <v>524</v>
      </c>
      <c r="C14" s="20" t="s">
        <v>27</v>
      </c>
      <c r="D14" s="46">
        <v>4902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4902</v>
      </c>
      <c r="O14" s="47">
        <f t="shared" si="2"/>
        <v>6.3662337662337665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476164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476164</v>
      </c>
      <c r="O15" s="43">
        <f t="shared" si="2"/>
        <v>618.39480519480514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61634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61634</v>
      </c>
      <c r="O16" s="47">
        <f t="shared" si="2"/>
        <v>80.044155844155839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80119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80119</v>
      </c>
      <c r="O17" s="47">
        <f t="shared" si="2"/>
        <v>104.05064935064935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334411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334411</v>
      </c>
      <c r="O18" s="47">
        <f t="shared" si="2"/>
        <v>434.3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103517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103517</v>
      </c>
      <c r="O19" s="43">
        <f t="shared" si="2"/>
        <v>134.43766233766235</v>
      </c>
      <c r="P19" s="10"/>
    </row>
    <row r="20" spans="1:119">
      <c r="A20" s="12"/>
      <c r="B20" s="44">
        <v>541</v>
      </c>
      <c r="C20" s="20" t="s">
        <v>33</v>
      </c>
      <c r="D20" s="46">
        <v>103517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103517</v>
      </c>
      <c r="O20" s="47">
        <f t="shared" si="2"/>
        <v>134.43766233766235</v>
      </c>
      <c r="P20" s="9"/>
    </row>
    <row r="21" spans="1:119" ht="15.75">
      <c r="A21" s="28" t="s">
        <v>36</v>
      </c>
      <c r="B21" s="29"/>
      <c r="C21" s="30"/>
      <c r="D21" s="31">
        <f t="shared" ref="D21:M21" si="6">SUM(D22:D23)</f>
        <v>55204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55204</v>
      </c>
      <c r="O21" s="43">
        <f t="shared" si="2"/>
        <v>71.69350649350649</v>
      </c>
      <c r="P21" s="10"/>
    </row>
    <row r="22" spans="1:119">
      <c r="A22" s="12"/>
      <c r="B22" s="44">
        <v>562</v>
      </c>
      <c r="C22" s="20" t="s">
        <v>37</v>
      </c>
      <c r="D22" s="46">
        <v>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75</v>
      </c>
      <c r="O22" s="47">
        <f t="shared" si="2"/>
        <v>9.7402597402597407E-2</v>
      </c>
      <c r="P22" s="9"/>
    </row>
    <row r="23" spans="1:119">
      <c r="A23" s="12"/>
      <c r="B23" s="44">
        <v>569</v>
      </c>
      <c r="C23" s="20" t="s">
        <v>44</v>
      </c>
      <c r="D23" s="46">
        <v>55129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55129</v>
      </c>
      <c r="O23" s="47">
        <f t="shared" si="2"/>
        <v>71.596103896103898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SUM(D25:D26)</f>
        <v>22123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22123</v>
      </c>
      <c r="O24" s="43">
        <f t="shared" si="2"/>
        <v>28.73116883116883</v>
      </c>
      <c r="P24" s="9"/>
    </row>
    <row r="25" spans="1:119">
      <c r="A25" s="12"/>
      <c r="B25" s="44">
        <v>572</v>
      </c>
      <c r="C25" s="20" t="s">
        <v>39</v>
      </c>
      <c r="D25" s="46">
        <v>15399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15399</v>
      </c>
      <c r="O25" s="47">
        <f t="shared" si="2"/>
        <v>19.998701298701299</v>
      </c>
      <c r="P25" s="9"/>
    </row>
    <row r="26" spans="1:119" ht="15.75" thickBot="1">
      <c r="A26" s="12"/>
      <c r="B26" s="44">
        <v>574</v>
      </c>
      <c r="C26" s="20" t="s">
        <v>40</v>
      </c>
      <c r="D26" s="46">
        <v>6724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6724</v>
      </c>
      <c r="O26" s="47">
        <f t="shared" si="2"/>
        <v>8.7324675324675329</v>
      </c>
      <c r="P26" s="9"/>
    </row>
    <row r="27" spans="1:119" ht="16.5" thickBot="1">
      <c r="A27" s="14" t="s">
        <v>10</v>
      </c>
      <c r="B27" s="23"/>
      <c r="C27" s="22"/>
      <c r="D27" s="15">
        <f>SUM(D5,D11,D15,D19,D21,D24)</f>
        <v>551434</v>
      </c>
      <c r="E27" s="15">
        <f t="shared" ref="E27:M27" si="8">SUM(E5,E11,E15,E19,E21,E24)</f>
        <v>0</v>
      </c>
      <c r="F27" s="15">
        <f t="shared" si="8"/>
        <v>0</v>
      </c>
      <c r="G27" s="15">
        <f t="shared" si="8"/>
        <v>0</v>
      </c>
      <c r="H27" s="15">
        <f t="shared" si="8"/>
        <v>0</v>
      </c>
      <c r="I27" s="15">
        <f t="shared" si="8"/>
        <v>534048</v>
      </c>
      <c r="J27" s="15">
        <f t="shared" si="8"/>
        <v>0</v>
      </c>
      <c r="K27" s="15">
        <f t="shared" si="8"/>
        <v>0</v>
      </c>
      <c r="L27" s="15">
        <f t="shared" si="8"/>
        <v>0</v>
      </c>
      <c r="M27" s="15">
        <f t="shared" si="8"/>
        <v>0</v>
      </c>
      <c r="N27" s="15">
        <f t="shared" si="1"/>
        <v>1085482</v>
      </c>
      <c r="O27" s="37">
        <f t="shared" si="2"/>
        <v>1409.7168831168831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/>
    </row>
    <row r="29" spans="1:119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160" t="s">
        <v>52</v>
      </c>
      <c r="M29" s="160"/>
      <c r="N29" s="160"/>
      <c r="O29" s="41">
        <v>770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46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122255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74085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0" si="1">SUM(D5:M5)</f>
        <v>196340</v>
      </c>
      <c r="O5" s="32">
        <f t="shared" ref="O5:O30" si="2">(N5/O$32)</f>
        <v>250.43367346938774</v>
      </c>
      <c r="P5" s="6"/>
    </row>
    <row r="6" spans="1:133">
      <c r="A6" s="12"/>
      <c r="B6" s="44">
        <v>511</v>
      </c>
      <c r="C6" s="20" t="s">
        <v>19</v>
      </c>
      <c r="D6" s="46">
        <v>6753</v>
      </c>
      <c r="E6" s="46">
        <v>0</v>
      </c>
      <c r="F6" s="46">
        <v>0</v>
      </c>
      <c r="G6" s="46">
        <v>0</v>
      </c>
      <c r="H6" s="46">
        <v>0</v>
      </c>
      <c r="I6" s="46">
        <v>4737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11490</v>
      </c>
      <c r="O6" s="47">
        <f t="shared" si="2"/>
        <v>14.655612244897959</v>
      </c>
      <c r="P6" s="9"/>
    </row>
    <row r="7" spans="1:133">
      <c r="A7" s="12"/>
      <c r="B7" s="44">
        <v>512</v>
      </c>
      <c r="C7" s="20" t="s">
        <v>20</v>
      </c>
      <c r="D7" s="46">
        <v>9801</v>
      </c>
      <c r="E7" s="46">
        <v>0</v>
      </c>
      <c r="F7" s="46">
        <v>0</v>
      </c>
      <c r="G7" s="46">
        <v>0</v>
      </c>
      <c r="H7" s="46">
        <v>0</v>
      </c>
      <c r="I7" s="46">
        <v>9075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18876</v>
      </c>
      <c r="O7" s="47">
        <f t="shared" si="2"/>
        <v>24.076530612244898</v>
      </c>
      <c r="P7" s="9"/>
    </row>
    <row r="8" spans="1:133">
      <c r="A8" s="12"/>
      <c r="B8" s="44">
        <v>513</v>
      </c>
      <c r="C8" s="20" t="s">
        <v>21</v>
      </c>
      <c r="D8" s="46">
        <v>83034</v>
      </c>
      <c r="E8" s="46">
        <v>0</v>
      </c>
      <c r="F8" s="46">
        <v>0</v>
      </c>
      <c r="G8" s="46">
        <v>0</v>
      </c>
      <c r="H8" s="46">
        <v>0</v>
      </c>
      <c r="I8" s="46">
        <v>52573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135607</v>
      </c>
      <c r="O8" s="47">
        <f t="shared" si="2"/>
        <v>172.96811224489795</v>
      </c>
      <c r="P8" s="9"/>
    </row>
    <row r="9" spans="1:133">
      <c r="A9" s="12"/>
      <c r="B9" s="44">
        <v>514</v>
      </c>
      <c r="C9" s="20" t="s">
        <v>22</v>
      </c>
      <c r="D9" s="46">
        <v>15167</v>
      </c>
      <c r="E9" s="46">
        <v>0</v>
      </c>
      <c r="F9" s="46">
        <v>0</v>
      </c>
      <c r="G9" s="46">
        <v>0</v>
      </c>
      <c r="H9" s="46">
        <v>0</v>
      </c>
      <c r="I9" s="46">
        <v>5200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20367</v>
      </c>
      <c r="O9" s="47">
        <f t="shared" si="2"/>
        <v>25.978316326530614</v>
      </c>
      <c r="P9" s="9"/>
    </row>
    <row r="10" spans="1:133">
      <c r="A10" s="12"/>
      <c r="B10" s="44">
        <v>515</v>
      </c>
      <c r="C10" s="20" t="s">
        <v>23</v>
      </c>
      <c r="D10" s="46">
        <v>7500</v>
      </c>
      <c r="E10" s="46">
        <v>0</v>
      </c>
      <c r="F10" s="46">
        <v>0</v>
      </c>
      <c r="G10" s="46">
        <v>0</v>
      </c>
      <c r="H10" s="46">
        <v>0</v>
      </c>
      <c r="I10" s="46">
        <v>2500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10000</v>
      </c>
      <c r="O10" s="47">
        <f t="shared" si="2"/>
        <v>12.755102040816327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222329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222329</v>
      </c>
      <c r="O11" s="43">
        <f t="shared" si="2"/>
        <v>283.5829081632653</v>
      </c>
      <c r="P11" s="10"/>
    </row>
    <row r="12" spans="1:133">
      <c r="A12" s="12"/>
      <c r="B12" s="44">
        <v>521</v>
      </c>
      <c r="C12" s="20" t="s">
        <v>25</v>
      </c>
      <c r="D12" s="46">
        <v>159415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159415</v>
      </c>
      <c r="O12" s="47">
        <f t="shared" si="2"/>
        <v>203.33545918367346</v>
      </c>
      <c r="P12" s="9"/>
    </row>
    <row r="13" spans="1:133">
      <c r="A13" s="12"/>
      <c r="B13" s="44">
        <v>522</v>
      </c>
      <c r="C13" s="20" t="s">
        <v>26</v>
      </c>
      <c r="D13" s="46">
        <v>56861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56861</v>
      </c>
      <c r="O13" s="47">
        <f t="shared" si="2"/>
        <v>72.526785714285708</v>
      </c>
      <c r="P13" s="9"/>
    </row>
    <row r="14" spans="1:133">
      <c r="A14" s="12"/>
      <c r="B14" s="44">
        <v>524</v>
      </c>
      <c r="C14" s="20" t="s">
        <v>27</v>
      </c>
      <c r="D14" s="46">
        <v>6053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6053</v>
      </c>
      <c r="O14" s="47">
        <f t="shared" si="2"/>
        <v>7.720663265306122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495800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495800</v>
      </c>
      <c r="O15" s="43">
        <f t="shared" si="2"/>
        <v>632.39795918367349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86938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86938</v>
      </c>
      <c r="O16" s="47">
        <f t="shared" si="2"/>
        <v>110.89030612244898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78813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78813</v>
      </c>
      <c r="O17" s="47">
        <f t="shared" si="2"/>
        <v>100.52678571428571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330049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330049</v>
      </c>
      <c r="O18" s="47">
        <f t="shared" si="2"/>
        <v>420.98086734693879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98033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98033</v>
      </c>
      <c r="O19" s="43">
        <f t="shared" si="2"/>
        <v>125.0420918367347</v>
      </c>
      <c r="P19" s="10"/>
    </row>
    <row r="20" spans="1:119">
      <c r="A20" s="12"/>
      <c r="B20" s="44">
        <v>541</v>
      </c>
      <c r="C20" s="20" t="s">
        <v>33</v>
      </c>
      <c r="D20" s="46">
        <v>98033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98033</v>
      </c>
      <c r="O20" s="47">
        <f t="shared" si="2"/>
        <v>125.0420918367347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64025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64025</v>
      </c>
      <c r="O21" s="43">
        <f t="shared" si="2"/>
        <v>81.664540816326536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64025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64025</v>
      </c>
      <c r="O22" s="47">
        <f t="shared" si="2"/>
        <v>81.664540816326536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259105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259105</v>
      </c>
      <c r="O23" s="43">
        <f t="shared" si="2"/>
        <v>330.49107142857144</v>
      </c>
      <c r="P23" s="10"/>
    </row>
    <row r="24" spans="1:119">
      <c r="A24" s="12"/>
      <c r="B24" s="44">
        <v>569</v>
      </c>
      <c r="C24" s="20" t="s">
        <v>44</v>
      </c>
      <c r="D24" s="46">
        <v>259105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259105</v>
      </c>
      <c r="O24" s="47">
        <f t="shared" si="2"/>
        <v>330.49107142857144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SUM(D26:D27)</f>
        <v>7653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7653</v>
      </c>
      <c r="O25" s="43">
        <f t="shared" si="2"/>
        <v>9.7614795918367339</v>
      </c>
      <c r="P25" s="9"/>
    </row>
    <row r="26" spans="1:119">
      <c r="A26" s="12"/>
      <c r="B26" s="44">
        <v>572</v>
      </c>
      <c r="C26" s="20" t="s">
        <v>39</v>
      </c>
      <c r="D26" s="46">
        <v>572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572</v>
      </c>
      <c r="O26" s="47">
        <f t="shared" si="2"/>
        <v>0.72959183673469385</v>
      </c>
      <c r="P26" s="9"/>
    </row>
    <row r="27" spans="1:119">
      <c r="A27" s="12"/>
      <c r="B27" s="44">
        <v>574</v>
      </c>
      <c r="C27" s="20" t="s">
        <v>40</v>
      </c>
      <c r="D27" s="46">
        <v>7081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7081</v>
      </c>
      <c r="O27" s="47">
        <f t="shared" si="2"/>
        <v>9.0318877551020407</v>
      </c>
      <c r="P27" s="9"/>
    </row>
    <row r="28" spans="1:119" ht="15.75">
      <c r="A28" s="28" t="s">
        <v>48</v>
      </c>
      <c r="B28" s="29"/>
      <c r="C28" s="30"/>
      <c r="D28" s="31">
        <f t="shared" ref="D28:M28" si="9">SUM(D29:D29)</f>
        <v>0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320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1"/>
        <v>320</v>
      </c>
      <c r="O28" s="43">
        <f t="shared" si="2"/>
        <v>0.40816326530612246</v>
      </c>
      <c r="P28" s="9"/>
    </row>
    <row r="29" spans="1:119" ht="15.75" thickBot="1">
      <c r="A29" s="12"/>
      <c r="B29" s="44">
        <v>581</v>
      </c>
      <c r="C29" s="20" t="s">
        <v>49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320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320</v>
      </c>
      <c r="O29" s="47">
        <f t="shared" si="2"/>
        <v>0.40816326530612246</v>
      </c>
      <c r="P29" s="9"/>
    </row>
    <row r="30" spans="1:119" ht="16.5" thickBot="1">
      <c r="A30" s="14" t="s">
        <v>10</v>
      </c>
      <c r="B30" s="23"/>
      <c r="C30" s="22"/>
      <c r="D30" s="15">
        <f t="shared" ref="D30:M30" si="10">SUM(D5,D11,D15,D19,D21,D23,D25,D28)</f>
        <v>709375</v>
      </c>
      <c r="E30" s="15">
        <f t="shared" si="10"/>
        <v>64025</v>
      </c>
      <c r="F30" s="15">
        <f t="shared" si="10"/>
        <v>0</v>
      </c>
      <c r="G30" s="15">
        <f t="shared" si="10"/>
        <v>0</v>
      </c>
      <c r="H30" s="15">
        <f t="shared" si="10"/>
        <v>0</v>
      </c>
      <c r="I30" s="15">
        <f t="shared" si="10"/>
        <v>570205</v>
      </c>
      <c r="J30" s="15">
        <f t="shared" si="10"/>
        <v>0</v>
      </c>
      <c r="K30" s="15">
        <f t="shared" si="10"/>
        <v>0</v>
      </c>
      <c r="L30" s="15">
        <f t="shared" si="10"/>
        <v>0</v>
      </c>
      <c r="M30" s="15">
        <f t="shared" si="10"/>
        <v>0</v>
      </c>
      <c r="N30" s="15">
        <f t="shared" si="1"/>
        <v>1343605</v>
      </c>
      <c r="O30" s="37">
        <f t="shared" si="2"/>
        <v>1713.7818877551019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50</v>
      </c>
      <c r="M32" s="160"/>
      <c r="N32" s="160"/>
      <c r="O32" s="41">
        <v>784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46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89553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102734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192287</v>
      </c>
      <c r="O5" s="32">
        <f t="shared" ref="O5:O28" si="2">(N5/O$30)</f>
        <v>247.47361647361646</v>
      </c>
      <c r="P5" s="6"/>
    </row>
    <row r="6" spans="1:133">
      <c r="A6" s="12"/>
      <c r="B6" s="44">
        <v>511</v>
      </c>
      <c r="C6" s="20" t="s">
        <v>19</v>
      </c>
      <c r="D6" s="46">
        <v>7077</v>
      </c>
      <c r="E6" s="46">
        <v>0</v>
      </c>
      <c r="F6" s="46">
        <v>0</v>
      </c>
      <c r="G6" s="46">
        <v>0</v>
      </c>
      <c r="H6" s="46">
        <v>0</v>
      </c>
      <c r="I6" s="46">
        <v>5412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12489</v>
      </c>
      <c r="O6" s="47">
        <f t="shared" si="2"/>
        <v>16.073359073359072</v>
      </c>
      <c r="P6" s="9"/>
    </row>
    <row r="7" spans="1:133">
      <c r="A7" s="12"/>
      <c r="B7" s="44">
        <v>512</v>
      </c>
      <c r="C7" s="20" t="s">
        <v>20</v>
      </c>
      <c r="D7" s="46">
        <v>9438</v>
      </c>
      <c r="E7" s="46">
        <v>0</v>
      </c>
      <c r="F7" s="46">
        <v>0</v>
      </c>
      <c r="G7" s="46">
        <v>0</v>
      </c>
      <c r="H7" s="46">
        <v>0</v>
      </c>
      <c r="I7" s="46">
        <v>9438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18876</v>
      </c>
      <c r="O7" s="47">
        <f t="shared" si="2"/>
        <v>24.293436293436294</v>
      </c>
      <c r="P7" s="9"/>
    </row>
    <row r="8" spans="1:133">
      <c r="A8" s="12"/>
      <c r="B8" s="44">
        <v>513</v>
      </c>
      <c r="C8" s="20" t="s">
        <v>21</v>
      </c>
      <c r="D8" s="46">
        <v>58826</v>
      </c>
      <c r="E8" s="46">
        <v>0</v>
      </c>
      <c r="F8" s="46">
        <v>0</v>
      </c>
      <c r="G8" s="46">
        <v>0</v>
      </c>
      <c r="H8" s="46">
        <v>0</v>
      </c>
      <c r="I8" s="46">
        <v>75318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134144</v>
      </c>
      <c r="O8" s="47">
        <f t="shared" si="2"/>
        <v>172.64350064350063</v>
      </c>
      <c r="P8" s="9"/>
    </row>
    <row r="9" spans="1:133">
      <c r="A9" s="12"/>
      <c r="B9" s="44">
        <v>514</v>
      </c>
      <c r="C9" s="20" t="s">
        <v>22</v>
      </c>
      <c r="D9" s="46">
        <v>11712</v>
      </c>
      <c r="E9" s="46">
        <v>0</v>
      </c>
      <c r="F9" s="46">
        <v>0</v>
      </c>
      <c r="G9" s="46">
        <v>0</v>
      </c>
      <c r="H9" s="46">
        <v>0</v>
      </c>
      <c r="I9" s="46">
        <v>7566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19278</v>
      </c>
      <c r="O9" s="47">
        <f t="shared" si="2"/>
        <v>24.810810810810811</v>
      </c>
      <c r="P9" s="9"/>
    </row>
    <row r="10" spans="1:133">
      <c r="A10" s="12"/>
      <c r="B10" s="44">
        <v>515</v>
      </c>
      <c r="C10" s="20" t="s">
        <v>23</v>
      </c>
      <c r="D10" s="46">
        <v>2500</v>
      </c>
      <c r="E10" s="46">
        <v>0</v>
      </c>
      <c r="F10" s="46">
        <v>0</v>
      </c>
      <c r="G10" s="46">
        <v>0</v>
      </c>
      <c r="H10" s="46">
        <v>0</v>
      </c>
      <c r="I10" s="46">
        <v>5000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7500</v>
      </c>
      <c r="O10" s="47">
        <f t="shared" si="2"/>
        <v>9.6525096525096519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246487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246487</v>
      </c>
      <c r="O11" s="43">
        <f t="shared" si="2"/>
        <v>317.22908622908625</v>
      </c>
      <c r="P11" s="10"/>
    </row>
    <row r="12" spans="1:133">
      <c r="A12" s="12"/>
      <c r="B12" s="44">
        <v>521</v>
      </c>
      <c r="C12" s="20" t="s">
        <v>25</v>
      </c>
      <c r="D12" s="46">
        <v>200522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200522</v>
      </c>
      <c r="O12" s="47">
        <f t="shared" si="2"/>
        <v>258.07207207207205</v>
      </c>
      <c r="P12" s="9"/>
    </row>
    <row r="13" spans="1:133">
      <c r="A13" s="12"/>
      <c r="B13" s="44">
        <v>522</v>
      </c>
      <c r="C13" s="20" t="s">
        <v>26</v>
      </c>
      <c r="D13" s="46">
        <v>39785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39785</v>
      </c>
      <c r="O13" s="47">
        <f t="shared" si="2"/>
        <v>51.2033462033462</v>
      </c>
      <c r="P13" s="9"/>
    </row>
    <row r="14" spans="1:133">
      <c r="A14" s="12"/>
      <c r="B14" s="44">
        <v>524</v>
      </c>
      <c r="C14" s="20" t="s">
        <v>27</v>
      </c>
      <c r="D14" s="46">
        <v>6180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6180</v>
      </c>
      <c r="O14" s="47">
        <f t="shared" si="2"/>
        <v>7.9536679536679538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512446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512446</v>
      </c>
      <c r="O15" s="43">
        <f t="shared" si="2"/>
        <v>659.51866151866147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65493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65493</v>
      </c>
      <c r="O16" s="47">
        <f t="shared" si="2"/>
        <v>84.289575289575296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122924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122924</v>
      </c>
      <c r="O17" s="47">
        <f t="shared" si="2"/>
        <v>158.2033462033462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324029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324029</v>
      </c>
      <c r="O18" s="47">
        <f t="shared" si="2"/>
        <v>417.02574002574005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64440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64440</v>
      </c>
      <c r="O19" s="43">
        <f t="shared" si="2"/>
        <v>82.934362934362937</v>
      </c>
      <c r="P19" s="10"/>
    </row>
    <row r="20" spans="1:119">
      <c r="A20" s="12"/>
      <c r="B20" s="44">
        <v>541</v>
      </c>
      <c r="C20" s="20" t="s">
        <v>33</v>
      </c>
      <c r="D20" s="46">
        <v>64440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64440</v>
      </c>
      <c r="O20" s="47">
        <f t="shared" si="2"/>
        <v>82.934362934362937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28535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28535</v>
      </c>
      <c r="O21" s="43">
        <f t="shared" si="2"/>
        <v>36.724581724581725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0</v>
      </c>
      <c r="F22" s="46">
        <v>0</v>
      </c>
      <c r="G22" s="46">
        <v>28535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28535</v>
      </c>
      <c r="O22" s="47">
        <f t="shared" si="2"/>
        <v>36.724581724581725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26681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26681</v>
      </c>
      <c r="O23" s="43">
        <f t="shared" si="2"/>
        <v>34.338481338481337</v>
      </c>
      <c r="P23" s="10"/>
    </row>
    <row r="24" spans="1:119">
      <c r="A24" s="12"/>
      <c r="B24" s="44">
        <v>569</v>
      </c>
      <c r="C24" s="20" t="s">
        <v>44</v>
      </c>
      <c r="D24" s="46">
        <v>26681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26681</v>
      </c>
      <c r="O24" s="47">
        <f t="shared" si="2"/>
        <v>34.338481338481337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SUM(D26:D27)</f>
        <v>76485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76485</v>
      </c>
      <c r="O25" s="43">
        <f t="shared" si="2"/>
        <v>98.43629343629344</v>
      </c>
      <c r="P25" s="9"/>
    </row>
    <row r="26" spans="1:119">
      <c r="A26" s="12"/>
      <c r="B26" s="44">
        <v>572</v>
      </c>
      <c r="C26" s="20" t="s">
        <v>39</v>
      </c>
      <c r="D26" s="46">
        <v>68631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68631</v>
      </c>
      <c r="O26" s="47">
        <f t="shared" si="2"/>
        <v>88.328185328185327</v>
      </c>
      <c r="P26" s="9"/>
    </row>
    <row r="27" spans="1:119" ht="15.75" thickBot="1">
      <c r="A27" s="12"/>
      <c r="B27" s="44">
        <v>574</v>
      </c>
      <c r="C27" s="20" t="s">
        <v>40</v>
      </c>
      <c r="D27" s="46">
        <v>7854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7854</v>
      </c>
      <c r="O27" s="47">
        <f t="shared" si="2"/>
        <v>10.108108108108109</v>
      </c>
      <c r="P27" s="9"/>
    </row>
    <row r="28" spans="1:119" ht="16.5" thickBot="1">
      <c r="A28" s="14" t="s">
        <v>10</v>
      </c>
      <c r="B28" s="23"/>
      <c r="C28" s="22"/>
      <c r="D28" s="15">
        <f>SUM(D5,D11,D15,D19,D21,D23,D25)</f>
        <v>503646</v>
      </c>
      <c r="E28" s="15">
        <f t="shared" ref="E28:M28" si="9">SUM(E5,E11,E15,E19,E21,E23,E25)</f>
        <v>0</v>
      </c>
      <c r="F28" s="15">
        <f t="shared" si="9"/>
        <v>0</v>
      </c>
      <c r="G28" s="15">
        <f t="shared" si="9"/>
        <v>28535</v>
      </c>
      <c r="H28" s="15">
        <f t="shared" si="9"/>
        <v>0</v>
      </c>
      <c r="I28" s="15">
        <f t="shared" si="9"/>
        <v>615180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1"/>
        <v>1147361</v>
      </c>
      <c r="O28" s="37">
        <f t="shared" si="2"/>
        <v>1476.6550836550837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0" t="s">
        <v>45</v>
      </c>
      <c r="M30" s="160"/>
      <c r="N30" s="160"/>
      <c r="O30" s="41">
        <v>777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thickBot="1">
      <c r="A32" s="162" t="s">
        <v>46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90223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94977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8" si="1">SUM(D5:M5)</f>
        <v>185200</v>
      </c>
      <c r="O5" s="32">
        <f t="shared" ref="O5:O28" si="2">(N5/O$30)</f>
        <v>238.65979381443299</v>
      </c>
      <c r="P5" s="6"/>
    </row>
    <row r="6" spans="1:133">
      <c r="A6" s="12"/>
      <c r="B6" s="44">
        <v>511</v>
      </c>
      <c r="C6" s="20" t="s">
        <v>19</v>
      </c>
      <c r="D6" s="46">
        <v>6363</v>
      </c>
      <c r="E6" s="46">
        <v>0</v>
      </c>
      <c r="F6" s="46">
        <v>0</v>
      </c>
      <c r="G6" s="46">
        <v>0</v>
      </c>
      <c r="H6" s="46">
        <v>0</v>
      </c>
      <c r="I6" s="46">
        <v>6645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13008</v>
      </c>
      <c r="O6" s="47">
        <f t="shared" si="2"/>
        <v>16.762886597938145</v>
      </c>
      <c r="P6" s="9"/>
    </row>
    <row r="7" spans="1:133">
      <c r="A7" s="12"/>
      <c r="B7" s="44">
        <v>512</v>
      </c>
      <c r="C7" s="20" t="s">
        <v>20</v>
      </c>
      <c r="D7" s="46">
        <v>9438</v>
      </c>
      <c r="E7" s="46">
        <v>0</v>
      </c>
      <c r="F7" s="46">
        <v>0</v>
      </c>
      <c r="G7" s="46">
        <v>0</v>
      </c>
      <c r="H7" s="46">
        <v>0</v>
      </c>
      <c r="I7" s="46">
        <v>9438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18876</v>
      </c>
      <c r="O7" s="47">
        <f t="shared" si="2"/>
        <v>24.324742268041238</v>
      </c>
      <c r="P7" s="9"/>
    </row>
    <row r="8" spans="1:133">
      <c r="A8" s="12"/>
      <c r="B8" s="44">
        <v>513</v>
      </c>
      <c r="C8" s="20" t="s">
        <v>21</v>
      </c>
      <c r="D8" s="46">
        <v>60259</v>
      </c>
      <c r="E8" s="46">
        <v>0</v>
      </c>
      <c r="F8" s="46">
        <v>0</v>
      </c>
      <c r="G8" s="46">
        <v>0</v>
      </c>
      <c r="H8" s="46">
        <v>0</v>
      </c>
      <c r="I8" s="46">
        <v>71053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131312</v>
      </c>
      <c r="O8" s="47">
        <f t="shared" si="2"/>
        <v>169.21649484536081</v>
      </c>
      <c r="P8" s="9"/>
    </row>
    <row r="9" spans="1:133">
      <c r="A9" s="12"/>
      <c r="B9" s="44">
        <v>514</v>
      </c>
      <c r="C9" s="20" t="s">
        <v>22</v>
      </c>
      <c r="D9" s="46">
        <v>9413</v>
      </c>
      <c r="E9" s="46">
        <v>0</v>
      </c>
      <c r="F9" s="46">
        <v>0</v>
      </c>
      <c r="G9" s="46">
        <v>0</v>
      </c>
      <c r="H9" s="46">
        <v>0</v>
      </c>
      <c r="I9" s="46">
        <v>5591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15004</v>
      </c>
      <c r="O9" s="47">
        <f t="shared" si="2"/>
        <v>19.335051546391753</v>
      </c>
      <c r="P9" s="9"/>
    </row>
    <row r="10" spans="1:133">
      <c r="A10" s="12"/>
      <c r="B10" s="44">
        <v>515</v>
      </c>
      <c r="C10" s="20" t="s">
        <v>23</v>
      </c>
      <c r="D10" s="46">
        <v>4750</v>
      </c>
      <c r="E10" s="46">
        <v>0</v>
      </c>
      <c r="F10" s="46">
        <v>0</v>
      </c>
      <c r="G10" s="46">
        <v>0</v>
      </c>
      <c r="H10" s="46">
        <v>0</v>
      </c>
      <c r="I10" s="46">
        <v>2250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7000</v>
      </c>
      <c r="O10" s="47">
        <f t="shared" si="2"/>
        <v>9.0206185567010309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399153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399153</v>
      </c>
      <c r="O11" s="43">
        <f t="shared" si="2"/>
        <v>514.37242268041234</v>
      </c>
      <c r="P11" s="10"/>
    </row>
    <row r="12" spans="1:133">
      <c r="A12" s="12"/>
      <c r="B12" s="44">
        <v>521</v>
      </c>
      <c r="C12" s="20" t="s">
        <v>25</v>
      </c>
      <c r="D12" s="46">
        <v>257307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257307</v>
      </c>
      <c r="O12" s="47">
        <f t="shared" si="2"/>
        <v>331.58118556701032</v>
      </c>
      <c r="P12" s="9"/>
    </row>
    <row r="13" spans="1:133">
      <c r="A13" s="12"/>
      <c r="B13" s="44">
        <v>522</v>
      </c>
      <c r="C13" s="20" t="s">
        <v>26</v>
      </c>
      <c r="D13" s="46">
        <v>132431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132431</v>
      </c>
      <c r="O13" s="47">
        <f t="shared" si="2"/>
        <v>170.65850515463919</v>
      </c>
      <c r="P13" s="9"/>
    </row>
    <row r="14" spans="1:133">
      <c r="A14" s="12"/>
      <c r="B14" s="44">
        <v>524</v>
      </c>
      <c r="C14" s="20" t="s">
        <v>27</v>
      </c>
      <c r="D14" s="46">
        <v>9415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9415</v>
      </c>
      <c r="O14" s="47">
        <f t="shared" si="2"/>
        <v>12.132731958762887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519660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519660</v>
      </c>
      <c r="O15" s="43">
        <f t="shared" si="2"/>
        <v>669.6649484536083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65449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65449</v>
      </c>
      <c r="O16" s="47">
        <f t="shared" si="2"/>
        <v>84.341494845360828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77532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77532</v>
      </c>
      <c r="O17" s="47">
        <f t="shared" si="2"/>
        <v>99.912371134020617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376679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376679</v>
      </c>
      <c r="O18" s="47">
        <f t="shared" si="2"/>
        <v>485.41108247422682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59668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59668</v>
      </c>
      <c r="O19" s="43">
        <f t="shared" si="2"/>
        <v>76.891752577319593</v>
      </c>
      <c r="P19" s="10"/>
    </row>
    <row r="20" spans="1:119">
      <c r="A20" s="12"/>
      <c r="B20" s="44">
        <v>541</v>
      </c>
      <c r="C20" s="20" t="s">
        <v>33</v>
      </c>
      <c r="D20" s="46">
        <v>59668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59668</v>
      </c>
      <c r="O20" s="47">
        <f t="shared" si="2"/>
        <v>76.891752577319593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495505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495505</v>
      </c>
      <c r="O21" s="43">
        <f t="shared" si="2"/>
        <v>638.53737113402065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0</v>
      </c>
      <c r="F22" s="46">
        <v>0</v>
      </c>
      <c r="G22" s="46">
        <v>495505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495505</v>
      </c>
      <c r="O22" s="47">
        <f t="shared" si="2"/>
        <v>638.53737113402065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309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309</v>
      </c>
      <c r="O23" s="43">
        <f t="shared" si="2"/>
        <v>0.39819587628865977</v>
      </c>
      <c r="P23" s="10"/>
    </row>
    <row r="24" spans="1:119">
      <c r="A24" s="12"/>
      <c r="B24" s="44">
        <v>562</v>
      </c>
      <c r="C24" s="20" t="s">
        <v>37</v>
      </c>
      <c r="D24" s="46">
        <v>309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309</v>
      </c>
      <c r="O24" s="47">
        <f t="shared" si="2"/>
        <v>0.39819587628865977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SUM(D26:D27)</f>
        <v>154263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154263</v>
      </c>
      <c r="O25" s="43">
        <f t="shared" si="2"/>
        <v>198.79252577319588</v>
      </c>
      <c r="P25" s="9"/>
    </row>
    <row r="26" spans="1:119">
      <c r="A26" s="12"/>
      <c r="B26" s="44">
        <v>572</v>
      </c>
      <c r="C26" s="20" t="s">
        <v>39</v>
      </c>
      <c r="D26" s="46">
        <v>148404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148404</v>
      </c>
      <c r="O26" s="47">
        <f t="shared" si="2"/>
        <v>191.24226804123711</v>
      </c>
      <c r="P26" s="9"/>
    </row>
    <row r="27" spans="1:119" ht="15.75" thickBot="1">
      <c r="A27" s="12"/>
      <c r="B27" s="44">
        <v>574</v>
      </c>
      <c r="C27" s="20" t="s">
        <v>40</v>
      </c>
      <c r="D27" s="46">
        <v>5859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5859</v>
      </c>
      <c r="O27" s="47">
        <f t="shared" si="2"/>
        <v>7.5502577319587632</v>
      </c>
      <c r="P27" s="9"/>
    </row>
    <row r="28" spans="1:119" ht="16.5" thickBot="1">
      <c r="A28" s="14" t="s">
        <v>10</v>
      </c>
      <c r="B28" s="23"/>
      <c r="C28" s="22"/>
      <c r="D28" s="15">
        <f>SUM(D5,D11,D15,D19,D21,D23,D25)</f>
        <v>703616</v>
      </c>
      <c r="E28" s="15">
        <f t="shared" ref="E28:M28" si="9">SUM(E5,E11,E15,E19,E21,E23,E25)</f>
        <v>0</v>
      </c>
      <c r="F28" s="15">
        <f t="shared" si="9"/>
        <v>0</v>
      </c>
      <c r="G28" s="15">
        <f t="shared" si="9"/>
        <v>495505</v>
      </c>
      <c r="H28" s="15">
        <f t="shared" si="9"/>
        <v>0</v>
      </c>
      <c r="I28" s="15">
        <f t="shared" si="9"/>
        <v>614637</v>
      </c>
      <c r="J28" s="15">
        <f t="shared" si="9"/>
        <v>0</v>
      </c>
      <c r="K28" s="15">
        <f t="shared" si="9"/>
        <v>0</v>
      </c>
      <c r="L28" s="15">
        <f t="shared" si="9"/>
        <v>0</v>
      </c>
      <c r="M28" s="15">
        <f t="shared" si="9"/>
        <v>0</v>
      </c>
      <c r="N28" s="15">
        <f t="shared" si="1"/>
        <v>1813758</v>
      </c>
      <c r="O28" s="37">
        <f t="shared" si="2"/>
        <v>2337.3170103092784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0" t="s">
        <v>41</v>
      </c>
      <c r="M30" s="160"/>
      <c r="N30" s="160"/>
      <c r="O30" s="41">
        <v>776</v>
      </c>
    </row>
    <row r="31" spans="1:119">
      <c r="A31" s="161"/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  <row r="32" spans="1:119" ht="15.75" thickBot="1">
      <c r="A32" s="162" t="s">
        <v>46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89005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96057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185062</v>
      </c>
      <c r="O5" s="32">
        <f t="shared" ref="O5:O31" si="2">(N5/O$33)</f>
        <v>241.28031290743155</v>
      </c>
      <c r="P5" s="6"/>
    </row>
    <row r="6" spans="1:133">
      <c r="A6" s="12"/>
      <c r="B6" s="44">
        <v>511</v>
      </c>
      <c r="C6" s="20" t="s">
        <v>19</v>
      </c>
      <c r="D6" s="46">
        <v>4878</v>
      </c>
      <c r="E6" s="46">
        <v>0</v>
      </c>
      <c r="F6" s="46">
        <v>0</v>
      </c>
      <c r="G6" s="46">
        <v>0</v>
      </c>
      <c r="H6" s="46">
        <v>0</v>
      </c>
      <c r="I6" s="46">
        <v>5084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9962</v>
      </c>
      <c r="O6" s="47">
        <f t="shared" si="2"/>
        <v>12.988265971316819</v>
      </c>
      <c r="P6" s="9"/>
    </row>
    <row r="7" spans="1:133">
      <c r="A7" s="12"/>
      <c r="B7" s="44">
        <v>512</v>
      </c>
      <c r="C7" s="20" t="s">
        <v>20</v>
      </c>
      <c r="D7" s="46">
        <v>9022</v>
      </c>
      <c r="E7" s="46">
        <v>0</v>
      </c>
      <c r="F7" s="46">
        <v>0</v>
      </c>
      <c r="G7" s="46">
        <v>0</v>
      </c>
      <c r="H7" s="46">
        <v>0</v>
      </c>
      <c r="I7" s="46">
        <v>8688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17710</v>
      </c>
      <c r="O7" s="47">
        <f t="shared" si="2"/>
        <v>23.089960886571056</v>
      </c>
      <c r="P7" s="9"/>
    </row>
    <row r="8" spans="1:133">
      <c r="A8" s="12"/>
      <c r="B8" s="44">
        <v>513</v>
      </c>
      <c r="C8" s="20" t="s">
        <v>21</v>
      </c>
      <c r="D8" s="46">
        <v>65766</v>
      </c>
      <c r="E8" s="46">
        <v>0</v>
      </c>
      <c r="F8" s="46">
        <v>0</v>
      </c>
      <c r="G8" s="46">
        <v>0</v>
      </c>
      <c r="H8" s="46">
        <v>0</v>
      </c>
      <c r="I8" s="46">
        <v>73008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138774</v>
      </c>
      <c r="O8" s="47">
        <f t="shared" si="2"/>
        <v>180.9308996088657</v>
      </c>
      <c r="P8" s="9"/>
    </row>
    <row r="9" spans="1:133">
      <c r="A9" s="12"/>
      <c r="B9" s="44">
        <v>514</v>
      </c>
      <c r="C9" s="20" t="s">
        <v>22</v>
      </c>
      <c r="D9" s="46">
        <v>5163</v>
      </c>
      <c r="E9" s="46">
        <v>0</v>
      </c>
      <c r="F9" s="46">
        <v>0</v>
      </c>
      <c r="G9" s="46">
        <v>0</v>
      </c>
      <c r="H9" s="46">
        <v>0</v>
      </c>
      <c r="I9" s="46">
        <v>4018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9181</v>
      </c>
      <c r="O9" s="47">
        <f t="shared" si="2"/>
        <v>11.970013037809649</v>
      </c>
      <c r="P9" s="9"/>
    </row>
    <row r="10" spans="1:133">
      <c r="A10" s="12"/>
      <c r="B10" s="44">
        <v>515</v>
      </c>
      <c r="C10" s="20" t="s">
        <v>23</v>
      </c>
      <c r="D10" s="46">
        <v>4176</v>
      </c>
      <c r="E10" s="46">
        <v>0</v>
      </c>
      <c r="F10" s="46">
        <v>0</v>
      </c>
      <c r="G10" s="46">
        <v>0</v>
      </c>
      <c r="H10" s="46">
        <v>0</v>
      </c>
      <c r="I10" s="46">
        <v>5259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9435</v>
      </c>
      <c r="O10" s="47">
        <f t="shared" si="2"/>
        <v>12.301173402868319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SUM(D12:D14)</f>
        <v>244888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244888</v>
      </c>
      <c r="O11" s="43">
        <f t="shared" si="2"/>
        <v>319.28031290743155</v>
      </c>
      <c r="P11" s="10"/>
    </row>
    <row r="12" spans="1:133">
      <c r="A12" s="12"/>
      <c r="B12" s="44">
        <v>521</v>
      </c>
      <c r="C12" s="20" t="s">
        <v>25</v>
      </c>
      <c r="D12" s="46">
        <v>172999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172999</v>
      </c>
      <c r="O12" s="47">
        <f t="shared" si="2"/>
        <v>225.55280312907431</v>
      </c>
      <c r="P12" s="9"/>
    </row>
    <row r="13" spans="1:133">
      <c r="A13" s="12"/>
      <c r="B13" s="44">
        <v>522</v>
      </c>
      <c r="C13" s="20" t="s">
        <v>26</v>
      </c>
      <c r="D13" s="46">
        <v>61994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61994</v>
      </c>
      <c r="O13" s="47">
        <f t="shared" si="2"/>
        <v>80.826597131681879</v>
      </c>
      <c r="P13" s="9"/>
    </row>
    <row r="14" spans="1:133">
      <c r="A14" s="12"/>
      <c r="B14" s="44">
        <v>524</v>
      </c>
      <c r="C14" s="20" t="s">
        <v>27</v>
      </c>
      <c r="D14" s="46">
        <v>9895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9895</v>
      </c>
      <c r="O14" s="47">
        <f t="shared" si="2"/>
        <v>12.900912646675359</v>
      </c>
      <c r="P14" s="9"/>
    </row>
    <row r="15" spans="1:133" ht="15.75">
      <c r="A15" s="28" t="s">
        <v>28</v>
      </c>
      <c r="B15" s="29"/>
      <c r="C15" s="30"/>
      <c r="D15" s="31">
        <f t="shared" ref="D15:M15" si="4">SUM(D16:D18)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385387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385387</v>
      </c>
      <c r="O15" s="43">
        <f t="shared" si="2"/>
        <v>502.46023468057365</v>
      </c>
      <c r="P15" s="10"/>
    </row>
    <row r="16" spans="1:133">
      <c r="A16" s="12"/>
      <c r="B16" s="44">
        <v>533</v>
      </c>
      <c r="C16" s="20" t="s">
        <v>29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70302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70302</v>
      </c>
      <c r="O16" s="47">
        <f t="shared" si="2"/>
        <v>91.658409387222946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71722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71722</v>
      </c>
      <c r="O17" s="47">
        <f t="shared" si="2"/>
        <v>93.509778357235987</v>
      </c>
      <c r="P17" s="9"/>
    </row>
    <row r="18" spans="1:119">
      <c r="A18" s="12"/>
      <c r="B18" s="44">
        <v>535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243363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243363</v>
      </c>
      <c r="O18" s="47">
        <f t="shared" si="2"/>
        <v>317.29204693611473</v>
      </c>
      <c r="P18" s="9"/>
    </row>
    <row r="19" spans="1:119" ht="15.75">
      <c r="A19" s="28" t="s">
        <v>32</v>
      </c>
      <c r="B19" s="29"/>
      <c r="C19" s="30"/>
      <c r="D19" s="31">
        <f t="shared" ref="D19:M19" si="5">SUM(D20:D20)</f>
        <v>68799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68799</v>
      </c>
      <c r="O19" s="43">
        <f t="shared" si="2"/>
        <v>89.698826597131685</v>
      </c>
      <c r="P19" s="10"/>
    </row>
    <row r="20" spans="1:119">
      <c r="A20" s="12"/>
      <c r="B20" s="44">
        <v>541</v>
      </c>
      <c r="C20" s="20" t="s">
        <v>33</v>
      </c>
      <c r="D20" s="46">
        <v>68799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68799</v>
      </c>
      <c r="O20" s="47">
        <f t="shared" si="2"/>
        <v>89.698826597131685</v>
      </c>
      <c r="P20" s="9"/>
    </row>
    <row r="21" spans="1:119" ht="15.75">
      <c r="A21" s="28" t="s">
        <v>34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56738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56738</v>
      </c>
      <c r="O21" s="43">
        <f t="shared" si="2"/>
        <v>73.973924380704048</v>
      </c>
      <c r="P21" s="10"/>
    </row>
    <row r="22" spans="1:119">
      <c r="A22" s="13"/>
      <c r="B22" s="45">
        <v>559</v>
      </c>
      <c r="C22" s="21" t="s">
        <v>35</v>
      </c>
      <c r="D22" s="46">
        <v>0</v>
      </c>
      <c r="E22" s="46">
        <v>0</v>
      </c>
      <c r="F22" s="46">
        <v>0</v>
      </c>
      <c r="G22" s="46">
        <v>56738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56738</v>
      </c>
      <c r="O22" s="47">
        <f t="shared" si="2"/>
        <v>73.973924380704048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113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113</v>
      </c>
      <c r="O23" s="43">
        <f t="shared" si="2"/>
        <v>0.14732724902216426</v>
      </c>
      <c r="P23" s="10"/>
    </row>
    <row r="24" spans="1:119">
      <c r="A24" s="12"/>
      <c r="B24" s="44">
        <v>562</v>
      </c>
      <c r="C24" s="20" t="s">
        <v>37</v>
      </c>
      <c r="D24" s="46">
        <v>113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113</v>
      </c>
      <c r="O24" s="47">
        <f t="shared" si="2"/>
        <v>0.14732724902216426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SUM(D26:D28)</f>
        <v>16129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16129</v>
      </c>
      <c r="O25" s="43">
        <f t="shared" si="2"/>
        <v>21.028683181225553</v>
      </c>
      <c r="P25" s="9"/>
    </row>
    <row r="26" spans="1:119">
      <c r="A26" s="12"/>
      <c r="B26" s="44">
        <v>572</v>
      </c>
      <c r="C26" s="20" t="s">
        <v>39</v>
      </c>
      <c r="D26" s="46">
        <v>638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638</v>
      </c>
      <c r="O26" s="47">
        <f t="shared" si="2"/>
        <v>0.83181225554106908</v>
      </c>
      <c r="P26" s="9"/>
    </row>
    <row r="27" spans="1:119">
      <c r="A27" s="12"/>
      <c r="B27" s="44">
        <v>574</v>
      </c>
      <c r="C27" s="20" t="s">
        <v>40</v>
      </c>
      <c r="D27" s="46">
        <v>8958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8958</v>
      </c>
      <c r="O27" s="47">
        <f t="shared" si="2"/>
        <v>11.679269882659714</v>
      </c>
      <c r="P27" s="9"/>
    </row>
    <row r="28" spans="1:119">
      <c r="A28" s="12"/>
      <c r="B28" s="44">
        <v>579</v>
      </c>
      <c r="C28" s="20" t="s">
        <v>54</v>
      </c>
      <c r="D28" s="46">
        <v>6533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6533</v>
      </c>
      <c r="O28" s="47">
        <f t="shared" si="2"/>
        <v>8.5176010430247722</v>
      </c>
      <c r="P28" s="9"/>
    </row>
    <row r="29" spans="1:119" ht="15.75">
      <c r="A29" s="28" t="s">
        <v>48</v>
      </c>
      <c r="B29" s="29"/>
      <c r="C29" s="30"/>
      <c r="D29" s="31">
        <f t="shared" ref="D29:M29" si="9">SUM(D30:D30)</f>
        <v>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12330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1"/>
        <v>12330</v>
      </c>
      <c r="O29" s="43">
        <f t="shared" si="2"/>
        <v>16.07561929595828</v>
      </c>
      <c r="P29" s="9"/>
    </row>
    <row r="30" spans="1:119" ht="15.75" thickBot="1">
      <c r="A30" s="12"/>
      <c r="B30" s="44">
        <v>581</v>
      </c>
      <c r="C30" s="20" t="s">
        <v>49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12330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12330</v>
      </c>
      <c r="O30" s="47">
        <f t="shared" si="2"/>
        <v>16.07561929595828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0">SUM(D5,D11,D15,D19,D21,D23,D25,D29)</f>
        <v>418934</v>
      </c>
      <c r="E31" s="15">
        <f t="shared" si="10"/>
        <v>0</v>
      </c>
      <c r="F31" s="15">
        <f t="shared" si="10"/>
        <v>0</v>
      </c>
      <c r="G31" s="15">
        <f t="shared" si="10"/>
        <v>56738</v>
      </c>
      <c r="H31" s="15">
        <f t="shared" si="10"/>
        <v>0</v>
      </c>
      <c r="I31" s="15">
        <f t="shared" si="10"/>
        <v>493774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1"/>
        <v>969446</v>
      </c>
      <c r="O31" s="37">
        <f t="shared" si="2"/>
        <v>1263.9452411994785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0" t="s">
        <v>55</v>
      </c>
      <c r="M33" s="160"/>
      <c r="N33" s="160"/>
      <c r="O33" s="41">
        <v>767</v>
      </c>
    </row>
    <row r="34" spans="1:15">
      <c r="A34" s="161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  <row r="35" spans="1:15" ht="15.75" customHeight="1" thickBot="1">
      <c r="A35" s="162" t="s">
        <v>46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93833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86321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0" si="1">SUM(D5:M5)</f>
        <v>180154</v>
      </c>
      <c r="O5" s="32">
        <f t="shared" ref="O5:O30" si="2">(N5/O$32)</f>
        <v>236.42257217847768</v>
      </c>
      <c r="P5" s="6"/>
    </row>
    <row r="6" spans="1:133">
      <c r="A6" s="12"/>
      <c r="B6" s="44">
        <v>511</v>
      </c>
      <c r="C6" s="20" t="s">
        <v>19</v>
      </c>
      <c r="D6" s="46">
        <v>5582</v>
      </c>
      <c r="E6" s="46">
        <v>0</v>
      </c>
      <c r="F6" s="46">
        <v>0</v>
      </c>
      <c r="G6" s="46">
        <v>0</v>
      </c>
      <c r="H6" s="46">
        <v>0</v>
      </c>
      <c r="I6" s="46">
        <v>5326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10908</v>
      </c>
      <c r="O6" s="47">
        <f t="shared" si="2"/>
        <v>14.314960629921259</v>
      </c>
      <c r="P6" s="9"/>
    </row>
    <row r="7" spans="1:133">
      <c r="A7" s="12"/>
      <c r="B7" s="44">
        <v>512</v>
      </c>
      <c r="C7" s="20" t="s">
        <v>20</v>
      </c>
      <c r="D7" s="46">
        <v>8688</v>
      </c>
      <c r="E7" s="46">
        <v>0</v>
      </c>
      <c r="F7" s="46">
        <v>0</v>
      </c>
      <c r="G7" s="46">
        <v>0</v>
      </c>
      <c r="H7" s="46">
        <v>0</v>
      </c>
      <c r="I7" s="46">
        <v>8688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17376</v>
      </c>
      <c r="O7" s="47">
        <f t="shared" si="2"/>
        <v>22.803149606299211</v>
      </c>
      <c r="P7" s="9"/>
    </row>
    <row r="8" spans="1:133">
      <c r="A8" s="12"/>
      <c r="B8" s="44">
        <v>513</v>
      </c>
      <c r="C8" s="20" t="s">
        <v>21</v>
      </c>
      <c r="D8" s="46">
        <v>69877</v>
      </c>
      <c r="E8" s="46">
        <v>0</v>
      </c>
      <c r="F8" s="46">
        <v>0</v>
      </c>
      <c r="G8" s="46">
        <v>0</v>
      </c>
      <c r="H8" s="46">
        <v>0</v>
      </c>
      <c r="I8" s="46">
        <v>65913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135790</v>
      </c>
      <c r="O8" s="47">
        <f t="shared" si="2"/>
        <v>178.20209973753282</v>
      </c>
      <c r="P8" s="9"/>
    </row>
    <row r="9" spans="1:133">
      <c r="A9" s="12"/>
      <c r="B9" s="44">
        <v>514</v>
      </c>
      <c r="C9" s="20" t="s">
        <v>22</v>
      </c>
      <c r="D9" s="46">
        <v>7186</v>
      </c>
      <c r="E9" s="46">
        <v>0</v>
      </c>
      <c r="F9" s="46">
        <v>0</v>
      </c>
      <c r="G9" s="46">
        <v>0</v>
      </c>
      <c r="H9" s="46">
        <v>0</v>
      </c>
      <c r="I9" s="46">
        <v>3894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11080</v>
      </c>
      <c r="O9" s="47">
        <f t="shared" si="2"/>
        <v>14.540682414698162</v>
      </c>
      <c r="P9" s="9"/>
    </row>
    <row r="10" spans="1:133">
      <c r="A10" s="12"/>
      <c r="B10" s="44">
        <v>515</v>
      </c>
      <c r="C10" s="20" t="s">
        <v>23</v>
      </c>
      <c r="D10" s="46">
        <v>2500</v>
      </c>
      <c r="E10" s="46">
        <v>0</v>
      </c>
      <c r="F10" s="46">
        <v>0</v>
      </c>
      <c r="G10" s="46">
        <v>0</v>
      </c>
      <c r="H10" s="46">
        <v>0</v>
      </c>
      <c r="I10" s="46">
        <v>2500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5000</v>
      </c>
      <c r="O10" s="47">
        <f t="shared" si="2"/>
        <v>6.5616797900262469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SUM(D12:D15)</f>
        <v>199640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199640</v>
      </c>
      <c r="O11" s="43">
        <f t="shared" si="2"/>
        <v>261.99475065616798</v>
      </c>
      <c r="P11" s="10"/>
    </row>
    <row r="12" spans="1:133">
      <c r="A12" s="12"/>
      <c r="B12" s="44">
        <v>521</v>
      </c>
      <c r="C12" s="20" t="s">
        <v>25</v>
      </c>
      <c r="D12" s="46">
        <v>158239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158239</v>
      </c>
      <c r="O12" s="47">
        <f t="shared" si="2"/>
        <v>207.66272965879264</v>
      </c>
      <c r="P12" s="9"/>
    </row>
    <row r="13" spans="1:133">
      <c r="A13" s="12"/>
      <c r="B13" s="44">
        <v>522</v>
      </c>
      <c r="C13" s="20" t="s">
        <v>26</v>
      </c>
      <c r="D13" s="46">
        <v>37952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37952</v>
      </c>
      <c r="O13" s="47">
        <f t="shared" si="2"/>
        <v>49.805774278215225</v>
      </c>
      <c r="P13" s="9"/>
    </row>
    <row r="14" spans="1:133">
      <c r="A14" s="12"/>
      <c r="B14" s="44">
        <v>524</v>
      </c>
      <c r="C14" s="20" t="s">
        <v>27</v>
      </c>
      <c r="D14" s="46">
        <v>924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924</v>
      </c>
      <c r="O14" s="47">
        <f t="shared" si="2"/>
        <v>1.2125984251968505</v>
      </c>
      <c r="P14" s="9"/>
    </row>
    <row r="15" spans="1:133">
      <c r="A15" s="12"/>
      <c r="B15" s="44">
        <v>525</v>
      </c>
      <c r="C15" s="20" t="s">
        <v>66</v>
      </c>
      <c r="D15" s="46">
        <v>2525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2525</v>
      </c>
      <c r="O15" s="47">
        <f t="shared" si="2"/>
        <v>3.3136482939632548</v>
      </c>
      <c r="P15" s="9"/>
    </row>
    <row r="16" spans="1:133" ht="15.75">
      <c r="A16" s="28" t="s">
        <v>28</v>
      </c>
      <c r="B16" s="29"/>
      <c r="C16" s="30"/>
      <c r="D16" s="31">
        <f t="shared" ref="D16:M16" si="4">SUM(D17:D19)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357750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357750</v>
      </c>
      <c r="O16" s="43">
        <f t="shared" si="2"/>
        <v>469.48818897637796</v>
      </c>
      <c r="P16" s="10"/>
    </row>
    <row r="17" spans="1:119">
      <c r="A17" s="12"/>
      <c r="B17" s="44">
        <v>533</v>
      </c>
      <c r="C17" s="20" t="s">
        <v>29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64087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64087</v>
      </c>
      <c r="O17" s="47">
        <f t="shared" si="2"/>
        <v>84.10367454068242</v>
      </c>
      <c r="P17" s="9"/>
    </row>
    <row r="18" spans="1:119">
      <c r="A18" s="12"/>
      <c r="B18" s="44">
        <v>534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49134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49134</v>
      </c>
      <c r="O18" s="47">
        <f t="shared" si="2"/>
        <v>64.480314960629926</v>
      </c>
      <c r="P18" s="9"/>
    </row>
    <row r="19" spans="1:119">
      <c r="A19" s="12"/>
      <c r="B19" s="44">
        <v>535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244529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244529</v>
      </c>
      <c r="O19" s="47">
        <f t="shared" si="2"/>
        <v>320.90419947506564</v>
      </c>
      <c r="P19" s="9"/>
    </row>
    <row r="20" spans="1:119" ht="15.75">
      <c r="A20" s="28" t="s">
        <v>32</v>
      </c>
      <c r="B20" s="29"/>
      <c r="C20" s="30"/>
      <c r="D20" s="31">
        <f t="shared" ref="D20:M20" si="5">SUM(D21:D21)</f>
        <v>58222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58222</v>
      </c>
      <c r="O20" s="43">
        <f t="shared" si="2"/>
        <v>76.406824146981634</v>
      </c>
      <c r="P20" s="10"/>
    </row>
    <row r="21" spans="1:119">
      <c r="A21" s="12"/>
      <c r="B21" s="44">
        <v>541</v>
      </c>
      <c r="C21" s="20" t="s">
        <v>33</v>
      </c>
      <c r="D21" s="46">
        <v>58222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58222</v>
      </c>
      <c r="O21" s="47">
        <f t="shared" si="2"/>
        <v>76.406824146981634</v>
      </c>
      <c r="P21" s="9"/>
    </row>
    <row r="22" spans="1:119" ht="15.75">
      <c r="A22" s="28" t="s">
        <v>34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139904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139904</v>
      </c>
      <c r="O22" s="43">
        <f t="shared" si="2"/>
        <v>183.60104986876641</v>
      </c>
      <c r="P22" s="10"/>
    </row>
    <row r="23" spans="1:119">
      <c r="A23" s="13"/>
      <c r="B23" s="45">
        <v>559</v>
      </c>
      <c r="C23" s="21" t="s">
        <v>35</v>
      </c>
      <c r="D23" s="46">
        <v>0</v>
      </c>
      <c r="E23" s="46">
        <v>0</v>
      </c>
      <c r="F23" s="46">
        <v>0</v>
      </c>
      <c r="G23" s="46">
        <v>139904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139904</v>
      </c>
      <c r="O23" s="47">
        <f t="shared" si="2"/>
        <v>183.60104986876641</v>
      </c>
      <c r="P23" s="9"/>
    </row>
    <row r="24" spans="1:119" ht="15.75">
      <c r="A24" s="28" t="s">
        <v>36</v>
      </c>
      <c r="B24" s="29"/>
      <c r="C24" s="30"/>
      <c r="D24" s="31">
        <f t="shared" ref="D24:M24" si="7">SUM(D25:D25)</f>
        <v>19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19</v>
      </c>
      <c r="O24" s="43">
        <f t="shared" si="2"/>
        <v>2.4934383202099737E-2</v>
      </c>
      <c r="P24" s="10"/>
    </row>
    <row r="25" spans="1:119">
      <c r="A25" s="12"/>
      <c r="B25" s="44">
        <v>562</v>
      </c>
      <c r="C25" s="20" t="s">
        <v>37</v>
      </c>
      <c r="D25" s="46">
        <v>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19</v>
      </c>
      <c r="O25" s="47">
        <f t="shared" si="2"/>
        <v>2.4934383202099737E-2</v>
      </c>
      <c r="P25" s="9"/>
    </row>
    <row r="26" spans="1:119" ht="15.75">
      <c r="A26" s="28" t="s">
        <v>38</v>
      </c>
      <c r="B26" s="29"/>
      <c r="C26" s="30"/>
      <c r="D26" s="31">
        <f t="shared" ref="D26:M26" si="8">SUM(D27:D29)</f>
        <v>154206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154206</v>
      </c>
      <c r="O26" s="43">
        <f t="shared" si="2"/>
        <v>202.37007874015748</v>
      </c>
      <c r="P26" s="9"/>
    </row>
    <row r="27" spans="1:119">
      <c r="A27" s="12"/>
      <c r="B27" s="44">
        <v>572</v>
      </c>
      <c r="C27" s="20" t="s">
        <v>39</v>
      </c>
      <c r="D27" s="46">
        <v>3682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3682</v>
      </c>
      <c r="O27" s="47">
        <f t="shared" si="2"/>
        <v>4.8320209973753281</v>
      </c>
      <c r="P27" s="9"/>
    </row>
    <row r="28" spans="1:119">
      <c r="A28" s="12"/>
      <c r="B28" s="44">
        <v>574</v>
      </c>
      <c r="C28" s="20" t="s">
        <v>40</v>
      </c>
      <c r="D28" s="46">
        <v>9544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9544</v>
      </c>
      <c r="O28" s="47">
        <f t="shared" si="2"/>
        <v>12.524934383202099</v>
      </c>
      <c r="P28" s="9"/>
    </row>
    <row r="29" spans="1:119" ht="15.75" thickBot="1">
      <c r="A29" s="12"/>
      <c r="B29" s="44">
        <v>579</v>
      </c>
      <c r="C29" s="20" t="s">
        <v>54</v>
      </c>
      <c r="D29" s="46">
        <v>140980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140980</v>
      </c>
      <c r="O29" s="47">
        <f t="shared" si="2"/>
        <v>185.01312335958005</v>
      </c>
      <c r="P29" s="9"/>
    </row>
    <row r="30" spans="1:119" ht="16.5" thickBot="1">
      <c r="A30" s="14" t="s">
        <v>10</v>
      </c>
      <c r="B30" s="23"/>
      <c r="C30" s="22"/>
      <c r="D30" s="15">
        <f>SUM(D5,D11,D16,D20,D22,D24,D26)</f>
        <v>505920</v>
      </c>
      <c r="E30" s="15">
        <f t="shared" ref="E30:M30" si="9">SUM(E5,E11,E16,E20,E22,E24,E26)</f>
        <v>0</v>
      </c>
      <c r="F30" s="15">
        <f t="shared" si="9"/>
        <v>0</v>
      </c>
      <c r="G30" s="15">
        <f t="shared" si="9"/>
        <v>139904</v>
      </c>
      <c r="H30" s="15">
        <f t="shared" si="9"/>
        <v>0</v>
      </c>
      <c r="I30" s="15">
        <f t="shared" si="9"/>
        <v>444071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1089895</v>
      </c>
      <c r="O30" s="37">
        <f t="shared" si="2"/>
        <v>1430.3083989501313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67</v>
      </c>
      <c r="M32" s="160"/>
      <c r="N32" s="160"/>
      <c r="O32" s="41">
        <v>762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46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92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5"/>
      <c r="O3" s="36"/>
      <c r="P3" s="173" t="s">
        <v>88</v>
      </c>
      <c r="Q3" s="11"/>
      <c r="R3"/>
    </row>
    <row r="4" spans="1:134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89</v>
      </c>
      <c r="N4" s="34" t="s">
        <v>5</v>
      </c>
      <c r="O4" s="34" t="s">
        <v>90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SUM(D6:D6)</f>
        <v>240076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240076</v>
      </c>
      <c r="P5" s="32">
        <f t="shared" ref="P5:P18" si="1">(O5/P$20)</f>
        <v>313.41514360313317</v>
      </c>
      <c r="Q5" s="6"/>
    </row>
    <row r="6" spans="1:134">
      <c r="A6" s="12"/>
      <c r="B6" s="44">
        <v>511</v>
      </c>
      <c r="C6" s="20" t="s">
        <v>19</v>
      </c>
      <c r="D6" s="46">
        <v>240076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240076</v>
      </c>
      <c r="P6" s="47">
        <f t="shared" si="1"/>
        <v>313.41514360313317</v>
      </c>
      <c r="Q6" s="9"/>
    </row>
    <row r="7" spans="1:134" ht="15.75">
      <c r="A7" s="28" t="s">
        <v>24</v>
      </c>
      <c r="B7" s="29"/>
      <c r="C7" s="30"/>
      <c r="D7" s="31">
        <f t="shared" ref="D7:N7" si="2">SUM(D8:D8)</f>
        <v>126987</v>
      </c>
      <c r="E7" s="31">
        <f t="shared" si="2"/>
        <v>0</v>
      </c>
      <c r="F7" s="31">
        <f t="shared" si="2"/>
        <v>0</v>
      </c>
      <c r="G7" s="31">
        <f t="shared" si="2"/>
        <v>0</v>
      </c>
      <c r="H7" s="31">
        <f t="shared" si="2"/>
        <v>0</v>
      </c>
      <c r="I7" s="31">
        <f t="shared" si="2"/>
        <v>0</v>
      </c>
      <c r="J7" s="31">
        <f t="shared" si="2"/>
        <v>0</v>
      </c>
      <c r="K7" s="31">
        <f t="shared" si="2"/>
        <v>0</v>
      </c>
      <c r="L7" s="31">
        <f t="shared" si="2"/>
        <v>0</v>
      </c>
      <c r="M7" s="31">
        <f t="shared" si="2"/>
        <v>0</v>
      </c>
      <c r="N7" s="31">
        <f t="shared" si="2"/>
        <v>0</v>
      </c>
      <c r="O7" s="42">
        <f>SUM(D7:N7)</f>
        <v>126987</v>
      </c>
      <c r="P7" s="43">
        <f t="shared" si="1"/>
        <v>165.77937336814622</v>
      </c>
      <c r="Q7" s="10"/>
    </row>
    <row r="8" spans="1:134">
      <c r="A8" s="12"/>
      <c r="B8" s="44">
        <v>529</v>
      </c>
      <c r="C8" s="20" t="s">
        <v>82</v>
      </c>
      <c r="D8" s="46">
        <v>126987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ref="O8" si="3">SUM(D8:N8)</f>
        <v>126987</v>
      </c>
      <c r="P8" s="47">
        <f t="shared" si="1"/>
        <v>165.77937336814622</v>
      </c>
      <c r="Q8" s="9"/>
    </row>
    <row r="9" spans="1:134" ht="15.75">
      <c r="A9" s="28" t="s">
        <v>28</v>
      </c>
      <c r="B9" s="29"/>
      <c r="C9" s="30"/>
      <c r="D9" s="31">
        <f t="shared" ref="D9:N9" si="4">SUM(D10:D13)</f>
        <v>0</v>
      </c>
      <c r="E9" s="31">
        <f t="shared" si="4"/>
        <v>0</v>
      </c>
      <c r="F9" s="31">
        <f t="shared" si="4"/>
        <v>0</v>
      </c>
      <c r="G9" s="31">
        <f t="shared" si="4"/>
        <v>0</v>
      </c>
      <c r="H9" s="31">
        <f t="shared" si="4"/>
        <v>0</v>
      </c>
      <c r="I9" s="31">
        <f t="shared" si="4"/>
        <v>624794</v>
      </c>
      <c r="J9" s="31">
        <f t="shared" si="4"/>
        <v>0</v>
      </c>
      <c r="K9" s="31">
        <f t="shared" si="4"/>
        <v>0</v>
      </c>
      <c r="L9" s="31">
        <f t="shared" si="4"/>
        <v>0</v>
      </c>
      <c r="M9" s="31">
        <f t="shared" si="4"/>
        <v>0</v>
      </c>
      <c r="N9" s="31">
        <f t="shared" si="4"/>
        <v>0</v>
      </c>
      <c r="O9" s="42">
        <f>SUM(D9:N9)</f>
        <v>624794</v>
      </c>
      <c r="P9" s="43">
        <f t="shared" si="1"/>
        <v>815.65796344647515</v>
      </c>
      <c r="Q9" s="10"/>
    </row>
    <row r="10" spans="1:134">
      <c r="A10" s="12"/>
      <c r="B10" s="44">
        <v>533</v>
      </c>
      <c r="C10" s="20" t="s">
        <v>29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189659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ref="O10:O17" si="5">SUM(D10:N10)</f>
        <v>189659</v>
      </c>
      <c r="P10" s="47">
        <f t="shared" si="1"/>
        <v>247.59660574412533</v>
      </c>
      <c r="Q10" s="9"/>
    </row>
    <row r="11" spans="1:134">
      <c r="A11" s="12"/>
      <c r="B11" s="44">
        <v>534</v>
      </c>
      <c r="C11" s="20" t="s">
        <v>30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112201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5"/>
        <v>112201</v>
      </c>
      <c r="P11" s="47">
        <f t="shared" si="1"/>
        <v>146.47650130548303</v>
      </c>
      <c r="Q11" s="9"/>
    </row>
    <row r="12" spans="1:134">
      <c r="A12" s="12"/>
      <c r="B12" s="44">
        <v>535</v>
      </c>
      <c r="C12" s="20" t="s">
        <v>31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287604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5"/>
        <v>287604</v>
      </c>
      <c r="P12" s="47">
        <f t="shared" si="1"/>
        <v>375.46214099216712</v>
      </c>
      <c r="Q12" s="9"/>
    </row>
    <row r="13" spans="1:134">
      <c r="A13" s="12"/>
      <c r="B13" s="44">
        <v>536</v>
      </c>
      <c r="C13" s="20" t="s">
        <v>93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35330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5"/>
        <v>35330</v>
      </c>
      <c r="P13" s="47">
        <f t="shared" si="1"/>
        <v>46.12271540469974</v>
      </c>
      <c r="Q13" s="9"/>
    </row>
    <row r="14" spans="1:134" ht="15.75">
      <c r="A14" s="28" t="s">
        <v>32</v>
      </c>
      <c r="B14" s="29"/>
      <c r="C14" s="30"/>
      <c r="D14" s="31">
        <f t="shared" ref="D14:N14" si="6">SUM(D15:D15)</f>
        <v>124384</v>
      </c>
      <c r="E14" s="31">
        <f t="shared" si="6"/>
        <v>0</v>
      </c>
      <c r="F14" s="31">
        <f t="shared" si="6"/>
        <v>0</v>
      </c>
      <c r="G14" s="31">
        <f t="shared" si="6"/>
        <v>0</v>
      </c>
      <c r="H14" s="31">
        <f t="shared" si="6"/>
        <v>0</v>
      </c>
      <c r="I14" s="31">
        <f t="shared" si="6"/>
        <v>0</v>
      </c>
      <c r="J14" s="31">
        <f t="shared" si="6"/>
        <v>0</v>
      </c>
      <c r="K14" s="31">
        <f t="shared" si="6"/>
        <v>0</v>
      </c>
      <c r="L14" s="31">
        <f t="shared" si="6"/>
        <v>0</v>
      </c>
      <c r="M14" s="31">
        <f t="shared" si="6"/>
        <v>0</v>
      </c>
      <c r="N14" s="31">
        <f t="shared" si="6"/>
        <v>0</v>
      </c>
      <c r="O14" s="31">
        <f t="shared" si="5"/>
        <v>124384</v>
      </c>
      <c r="P14" s="43">
        <f t="shared" si="1"/>
        <v>162.38120104438642</v>
      </c>
      <c r="Q14" s="10"/>
    </row>
    <row r="15" spans="1:134">
      <c r="A15" s="12"/>
      <c r="B15" s="44">
        <v>541</v>
      </c>
      <c r="C15" s="20" t="s">
        <v>33</v>
      </c>
      <c r="D15" s="46">
        <v>124384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5"/>
        <v>124384</v>
      </c>
      <c r="P15" s="47">
        <f t="shared" si="1"/>
        <v>162.38120104438642</v>
      </c>
      <c r="Q15" s="9"/>
    </row>
    <row r="16" spans="1:134" ht="15.75">
      <c r="A16" s="28" t="s">
        <v>38</v>
      </c>
      <c r="B16" s="29"/>
      <c r="C16" s="30"/>
      <c r="D16" s="31">
        <f t="shared" ref="D16:N16" si="7">SUM(D17:D17)</f>
        <v>10591</v>
      </c>
      <c r="E16" s="31">
        <f t="shared" si="7"/>
        <v>0</v>
      </c>
      <c r="F16" s="31">
        <f t="shared" si="7"/>
        <v>0</v>
      </c>
      <c r="G16" s="31">
        <f t="shared" si="7"/>
        <v>0</v>
      </c>
      <c r="H16" s="31">
        <f t="shared" si="7"/>
        <v>0</v>
      </c>
      <c r="I16" s="31">
        <f t="shared" si="7"/>
        <v>0</v>
      </c>
      <c r="J16" s="31">
        <f t="shared" si="7"/>
        <v>0</v>
      </c>
      <c r="K16" s="31">
        <f t="shared" si="7"/>
        <v>0</v>
      </c>
      <c r="L16" s="31">
        <f t="shared" si="7"/>
        <v>0</v>
      </c>
      <c r="M16" s="31">
        <f t="shared" si="7"/>
        <v>0</v>
      </c>
      <c r="N16" s="31">
        <f t="shared" si="7"/>
        <v>0</v>
      </c>
      <c r="O16" s="31">
        <f>SUM(D16:N16)</f>
        <v>10591</v>
      </c>
      <c r="P16" s="43">
        <f t="shared" si="1"/>
        <v>13.826370757180158</v>
      </c>
      <c r="Q16" s="9"/>
    </row>
    <row r="17" spans="1:120" ht="15.75" thickBot="1">
      <c r="A17" s="12"/>
      <c r="B17" s="44">
        <v>573</v>
      </c>
      <c r="C17" s="20" t="s">
        <v>71</v>
      </c>
      <c r="D17" s="46">
        <v>10591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5"/>
        <v>10591</v>
      </c>
      <c r="P17" s="47">
        <f t="shared" si="1"/>
        <v>13.826370757180158</v>
      </c>
      <c r="Q17" s="9"/>
    </row>
    <row r="18" spans="1:120" ht="16.5" thickBot="1">
      <c r="A18" s="14" t="s">
        <v>10</v>
      </c>
      <c r="B18" s="23"/>
      <c r="C18" s="22"/>
      <c r="D18" s="15">
        <f>SUM(D5,D7,D9,D14,D16)</f>
        <v>502038</v>
      </c>
      <c r="E18" s="15">
        <f t="shared" ref="E18:N18" si="8">SUM(E5,E7,E9,E14,E16)</f>
        <v>0</v>
      </c>
      <c r="F18" s="15">
        <f t="shared" si="8"/>
        <v>0</v>
      </c>
      <c r="G18" s="15">
        <f t="shared" si="8"/>
        <v>0</v>
      </c>
      <c r="H18" s="15">
        <f t="shared" si="8"/>
        <v>0</v>
      </c>
      <c r="I18" s="15">
        <f t="shared" si="8"/>
        <v>624794</v>
      </c>
      <c r="J18" s="15">
        <f t="shared" si="8"/>
        <v>0</v>
      </c>
      <c r="K18" s="15">
        <f t="shared" si="8"/>
        <v>0</v>
      </c>
      <c r="L18" s="15">
        <f t="shared" si="8"/>
        <v>0</v>
      </c>
      <c r="M18" s="15">
        <f t="shared" si="8"/>
        <v>0</v>
      </c>
      <c r="N18" s="15">
        <f t="shared" si="8"/>
        <v>0</v>
      </c>
      <c r="O18" s="15">
        <f>SUM(D18:N18)</f>
        <v>1126832</v>
      </c>
      <c r="P18" s="37">
        <f t="shared" si="1"/>
        <v>1471.0600522193211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6"/>
      <c r="B19" s="18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9"/>
    </row>
    <row r="20" spans="1:120">
      <c r="A20" s="38"/>
      <c r="B20" s="39"/>
      <c r="C20" s="39"/>
      <c r="D20" s="40"/>
      <c r="E20" s="40"/>
      <c r="F20" s="40"/>
      <c r="G20" s="40"/>
      <c r="H20" s="40"/>
      <c r="I20" s="40"/>
      <c r="J20" s="40"/>
      <c r="K20" s="40"/>
      <c r="L20" s="40"/>
      <c r="M20" s="160" t="s">
        <v>94</v>
      </c>
      <c r="N20" s="160"/>
      <c r="O20" s="160"/>
      <c r="P20" s="41">
        <v>766</v>
      </c>
    </row>
    <row r="21" spans="1:120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9"/>
    </row>
    <row r="22" spans="1:120" ht="15.75" customHeight="1" thickBot="1">
      <c r="A22" s="162" t="s">
        <v>46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2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5"/>
      <c r="O3" s="36"/>
      <c r="P3" s="173" t="s">
        <v>88</v>
      </c>
      <c r="Q3" s="11"/>
      <c r="R3"/>
    </row>
    <row r="4" spans="1:134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89</v>
      </c>
      <c r="N4" s="34" t="s">
        <v>5</v>
      </c>
      <c r="O4" s="34" t="s">
        <v>90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SUM(D6:D6)</f>
        <v>202754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202754</v>
      </c>
      <c r="P5" s="32">
        <f t="shared" ref="P5:P17" si="1">(O5/P$19)</f>
        <v>266.08136482939631</v>
      </c>
      <c r="Q5" s="6"/>
    </row>
    <row r="6" spans="1:134">
      <c r="A6" s="12"/>
      <c r="B6" s="44">
        <v>511</v>
      </c>
      <c r="C6" s="20" t="s">
        <v>19</v>
      </c>
      <c r="D6" s="46">
        <v>202754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202754</v>
      </c>
      <c r="P6" s="47">
        <f t="shared" si="1"/>
        <v>266.08136482939631</v>
      </c>
      <c r="Q6" s="9"/>
    </row>
    <row r="7" spans="1:134" ht="15.75">
      <c r="A7" s="28" t="s">
        <v>24</v>
      </c>
      <c r="B7" s="29"/>
      <c r="C7" s="30"/>
      <c r="D7" s="31">
        <f t="shared" ref="D7:N7" si="2">SUM(D8:D8)</f>
        <v>300902</v>
      </c>
      <c r="E7" s="31">
        <f t="shared" si="2"/>
        <v>0</v>
      </c>
      <c r="F7" s="31">
        <f t="shared" si="2"/>
        <v>0</v>
      </c>
      <c r="G7" s="31">
        <f t="shared" si="2"/>
        <v>0</v>
      </c>
      <c r="H7" s="31">
        <f t="shared" si="2"/>
        <v>0</v>
      </c>
      <c r="I7" s="31">
        <f t="shared" si="2"/>
        <v>0</v>
      </c>
      <c r="J7" s="31">
        <f t="shared" si="2"/>
        <v>0</v>
      </c>
      <c r="K7" s="31">
        <f t="shared" si="2"/>
        <v>0</v>
      </c>
      <c r="L7" s="31">
        <f t="shared" si="2"/>
        <v>0</v>
      </c>
      <c r="M7" s="31">
        <f t="shared" si="2"/>
        <v>0</v>
      </c>
      <c r="N7" s="31">
        <f t="shared" si="2"/>
        <v>0</v>
      </c>
      <c r="O7" s="42">
        <f>SUM(D7:N7)</f>
        <v>300902</v>
      </c>
      <c r="P7" s="43">
        <f t="shared" si="1"/>
        <v>394.88451443569556</v>
      </c>
      <c r="Q7" s="10"/>
    </row>
    <row r="8" spans="1:134">
      <c r="A8" s="12"/>
      <c r="B8" s="44">
        <v>529</v>
      </c>
      <c r="C8" s="20" t="s">
        <v>82</v>
      </c>
      <c r="D8" s="46">
        <v>300902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ref="O8" si="3">SUM(D8:N8)</f>
        <v>300902</v>
      </c>
      <c r="P8" s="47">
        <f t="shared" si="1"/>
        <v>394.88451443569556</v>
      </c>
      <c r="Q8" s="9"/>
    </row>
    <row r="9" spans="1:134" ht="15.75">
      <c r="A9" s="28" t="s">
        <v>28</v>
      </c>
      <c r="B9" s="29"/>
      <c r="C9" s="30"/>
      <c r="D9" s="31">
        <f t="shared" ref="D9:N9" si="4">SUM(D10:D12)</f>
        <v>0</v>
      </c>
      <c r="E9" s="31">
        <f t="shared" si="4"/>
        <v>0</v>
      </c>
      <c r="F9" s="31">
        <f t="shared" si="4"/>
        <v>0</v>
      </c>
      <c r="G9" s="31">
        <f t="shared" si="4"/>
        <v>0</v>
      </c>
      <c r="H9" s="31">
        <f t="shared" si="4"/>
        <v>0</v>
      </c>
      <c r="I9" s="31">
        <f t="shared" si="4"/>
        <v>474337</v>
      </c>
      <c r="J9" s="31">
        <f t="shared" si="4"/>
        <v>0</v>
      </c>
      <c r="K9" s="31">
        <f t="shared" si="4"/>
        <v>0</v>
      </c>
      <c r="L9" s="31">
        <f t="shared" si="4"/>
        <v>0</v>
      </c>
      <c r="M9" s="31">
        <f t="shared" si="4"/>
        <v>0</v>
      </c>
      <c r="N9" s="31">
        <f t="shared" si="4"/>
        <v>0</v>
      </c>
      <c r="O9" s="42">
        <f>SUM(D9:N9)</f>
        <v>474337</v>
      </c>
      <c r="P9" s="43">
        <f t="shared" si="1"/>
        <v>622.48950131233596</v>
      </c>
      <c r="Q9" s="10"/>
    </row>
    <row r="10" spans="1:134">
      <c r="A10" s="12"/>
      <c r="B10" s="44">
        <v>533</v>
      </c>
      <c r="C10" s="20" t="s">
        <v>29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186498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ref="O10:O12" si="5">SUM(D10:N10)</f>
        <v>186498</v>
      </c>
      <c r="P10" s="47">
        <f t="shared" si="1"/>
        <v>244.74803149606299</v>
      </c>
      <c r="Q10" s="9"/>
    </row>
    <row r="11" spans="1:134">
      <c r="A11" s="12"/>
      <c r="B11" s="44">
        <v>534</v>
      </c>
      <c r="C11" s="20" t="s">
        <v>30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88537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5"/>
        <v>88537</v>
      </c>
      <c r="P11" s="47">
        <f t="shared" si="1"/>
        <v>116.19028871391076</v>
      </c>
      <c r="Q11" s="9"/>
    </row>
    <row r="12" spans="1:134">
      <c r="A12" s="12"/>
      <c r="B12" s="44">
        <v>535</v>
      </c>
      <c r="C12" s="20" t="s">
        <v>31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199302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5"/>
        <v>199302</v>
      </c>
      <c r="P12" s="47">
        <f t="shared" si="1"/>
        <v>261.55118110236219</v>
      </c>
      <c r="Q12" s="9"/>
    </row>
    <row r="13" spans="1:134" ht="15.75">
      <c r="A13" s="28" t="s">
        <v>32</v>
      </c>
      <c r="B13" s="29"/>
      <c r="C13" s="30"/>
      <c r="D13" s="31">
        <f t="shared" ref="D13:N13" si="6">SUM(D14:D14)</f>
        <v>240265</v>
      </c>
      <c r="E13" s="31">
        <f t="shared" si="6"/>
        <v>0</v>
      </c>
      <c r="F13" s="31">
        <f t="shared" si="6"/>
        <v>0</v>
      </c>
      <c r="G13" s="31">
        <f t="shared" si="6"/>
        <v>0</v>
      </c>
      <c r="H13" s="31">
        <f t="shared" si="6"/>
        <v>0</v>
      </c>
      <c r="I13" s="31">
        <f t="shared" si="6"/>
        <v>0</v>
      </c>
      <c r="J13" s="31">
        <f t="shared" si="6"/>
        <v>0</v>
      </c>
      <c r="K13" s="31">
        <f t="shared" si="6"/>
        <v>0</v>
      </c>
      <c r="L13" s="31">
        <f t="shared" si="6"/>
        <v>0</v>
      </c>
      <c r="M13" s="31">
        <f t="shared" si="6"/>
        <v>0</v>
      </c>
      <c r="N13" s="31">
        <f t="shared" si="6"/>
        <v>0</v>
      </c>
      <c r="O13" s="31">
        <f t="shared" ref="O13:O14" si="7">SUM(D13:N13)</f>
        <v>240265</v>
      </c>
      <c r="P13" s="43">
        <f t="shared" si="1"/>
        <v>315.30839895013122</v>
      </c>
      <c r="Q13" s="10"/>
    </row>
    <row r="14" spans="1:134">
      <c r="A14" s="12"/>
      <c r="B14" s="44">
        <v>541</v>
      </c>
      <c r="C14" s="20" t="s">
        <v>33</v>
      </c>
      <c r="D14" s="46">
        <v>240265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7"/>
        <v>240265</v>
      </c>
      <c r="P14" s="47">
        <f t="shared" si="1"/>
        <v>315.30839895013122</v>
      </c>
      <c r="Q14" s="9"/>
    </row>
    <row r="15" spans="1:134" ht="15.75">
      <c r="A15" s="28" t="s">
        <v>38</v>
      </c>
      <c r="B15" s="29"/>
      <c r="C15" s="30"/>
      <c r="D15" s="31">
        <f t="shared" ref="D15:N15" si="8">SUM(D16:D16)</f>
        <v>1650</v>
      </c>
      <c r="E15" s="31">
        <f t="shared" si="8"/>
        <v>0</v>
      </c>
      <c r="F15" s="31">
        <f t="shared" si="8"/>
        <v>0</v>
      </c>
      <c r="G15" s="31">
        <f t="shared" si="8"/>
        <v>0</v>
      </c>
      <c r="H15" s="31">
        <f t="shared" si="8"/>
        <v>0</v>
      </c>
      <c r="I15" s="31">
        <f t="shared" si="8"/>
        <v>0</v>
      </c>
      <c r="J15" s="31">
        <f t="shared" si="8"/>
        <v>0</v>
      </c>
      <c r="K15" s="31">
        <f t="shared" si="8"/>
        <v>0</v>
      </c>
      <c r="L15" s="31">
        <f t="shared" si="8"/>
        <v>0</v>
      </c>
      <c r="M15" s="31">
        <f t="shared" si="8"/>
        <v>0</v>
      </c>
      <c r="N15" s="31">
        <f t="shared" si="8"/>
        <v>0</v>
      </c>
      <c r="O15" s="31">
        <f>SUM(D15:N15)</f>
        <v>1650</v>
      </c>
      <c r="P15" s="43">
        <f t="shared" si="1"/>
        <v>2.1653543307086616</v>
      </c>
      <c r="Q15" s="9"/>
    </row>
    <row r="16" spans="1:134" ht="15.75" thickBot="1">
      <c r="A16" s="12"/>
      <c r="B16" s="44">
        <v>573</v>
      </c>
      <c r="C16" s="20" t="s">
        <v>71</v>
      </c>
      <c r="D16" s="46">
        <v>1650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" si="9">SUM(D16:N16)</f>
        <v>1650</v>
      </c>
      <c r="P16" s="47">
        <f t="shared" si="1"/>
        <v>2.1653543307086616</v>
      </c>
      <c r="Q16" s="9"/>
    </row>
    <row r="17" spans="1:120" ht="16.5" thickBot="1">
      <c r="A17" s="14" t="s">
        <v>10</v>
      </c>
      <c r="B17" s="23"/>
      <c r="C17" s="22"/>
      <c r="D17" s="15">
        <f>SUM(D5,D7,D9,D13,D15)</f>
        <v>745571</v>
      </c>
      <c r="E17" s="15">
        <f t="shared" ref="E17:N17" si="10">SUM(E5,E7,E9,E13,E15)</f>
        <v>0</v>
      </c>
      <c r="F17" s="15">
        <f t="shared" si="10"/>
        <v>0</v>
      </c>
      <c r="G17" s="15">
        <f t="shared" si="10"/>
        <v>0</v>
      </c>
      <c r="H17" s="15">
        <f t="shared" si="10"/>
        <v>0</v>
      </c>
      <c r="I17" s="15">
        <f t="shared" si="10"/>
        <v>474337</v>
      </c>
      <c r="J17" s="15">
        <f t="shared" si="10"/>
        <v>0</v>
      </c>
      <c r="K17" s="15">
        <f t="shared" si="10"/>
        <v>0</v>
      </c>
      <c r="L17" s="15">
        <f t="shared" si="10"/>
        <v>0</v>
      </c>
      <c r="M17" s="15">
        <f t="shared" si="10"/>
        <v>0</v>
      </c>
      <c r="N17" s="15">
        <f t="shared" si="10"/>
        <v>0</v>
      </c>
      <c r="O17" s="15">
        <f>SUM(D17:N17)</f>
        <v>1219908</v>
      </c>
      <c r="P17" s="37">
        <f t="shared" si="1"/>
        <v>1600.9291338582677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6"/>
      <c r="B18" s="18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9"/>
    </row>
    <row r="19" spans="1:120">
      <c r="A19" s="38"/>
      <c r="B19" s="39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160" t="s">
        <v>91</v>
      </c>
      <c r="N19" s="160"/>
      <c r="O19" s="160"/>
      <c r="P19" s="41">
        <v>762</v>
      </c>
    </row>
    <row r="20" spans="1:120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</row>
    <row r="21" spans="1:120" ht="15.75" customHeight="1" thickBot="1">
      <c r="A21" s="162" t="s">
        <v>46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2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283289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2" si="1">SUM(D5:M5)</f>
        <v>283289</v>
      </c>
      <c r="O5" s="32">
        <f t="shared" ref="O5:O22" si="2">(N5/O$24)</f>
        <v>344.63381995133818</v>
      </c>
      <c r="P5" s="6"/>
    </row>
    <row r="6" spans="1:133">
      <c r="A6" s="12"/>
      <c r="B6" s="44">
        <v>511</v>
      </c>
      <c r="C6" s="20" t="s">
        <v>19</v>
      </c>
      <c r="D6" s="46">
        <v>11584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11584</v>
      </c>
      <c r="O6" s="47">
        <f t="shared" si="2"/>
        <v>14.092457420924575</v>
      </c>
      <c r="P6" s="9"/>
    </row>
    <row r="7" spans="1:133">
      <c r="A7" s="12"/>
      <c r="B7" s="44">
        <v>513</v>
      </c>
      <c r="C7" s="20" t="s">
        <v>21</v>
      </c>
      <c r="D7" s="46">
        <v>203116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203116</v>
      </c>
      <c r="O7" s="47">
        <f t="shared" si="2"/>
        <v>247.09975669099757</v>
      </c>
      <c r="P7" s="9"/>
    </row>
    <row r="8" spans="1:133">
      <c r="A8" s="12"/>
      <c r="B8" s="44">
        <v>514</v>
      </c>
      <c r="C8" s="20" t="s">
        <v>22</v>
      </c>
      <c r="D8" s="46">
        <v>61104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61104</v>
      </c>
      <c r="O8" s="47">
        <f t="shared" si="2"/>
        <v>74.335766423357668</v>
      </c>
      <c r="P8" s="9"/>
    </row>
    <row r="9" spans="1:133">
      <c r="A9" s="12"/>
      <c r="B9" s="44">
        <v>515</v>
      </c>
      <c r="C9" s="20" t="s">
        <v>23</v>
      </c>
      <c r="D9" s="46">
        <v>3788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3788</v>
      </c>
      <c r="O9" s="47">
        <f t="shared" si="2"/>
        <v>4.6082725060827254</v>
      </c>
      <c r="P9" s="9"/>
    </row>
    <row r="10" spans="1:133">
      <c r="A10" s="12"/>
      <c r="B10" s="44">
        <v>519</v>
      </c>
      <c r="C10" s="20" t="s">
        <v>81</v>
      </c>
      <c r="D10" s="46">
        <v>3697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3697</v>
      </c>
      <c r="O10" s="47">
        <f t="shared" si="2"/>
        <v>4.497566909975669</v>
      </c>
      <c r="P10" s="9"/>
    </row>
    <row r="11" spans="1:133" ht="15.75">
      <c r="A11" s="28" t="s">
        <v>24</v>
      </c>
      <c r="B11" s="29"/>
      <c r="C11" s="30"/>
      <c r="D11" s="31">
        <f t="shared" ref="D11:M11" si="3">SUM(D12:D13)</f>
        <v>303326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303326</v>
      </c>
      <c r="O11" s="43">
        <f t="shared" si="2"/>
        <v>369.0097323600973</v>
      </c>
      <c r="P11" s="10"/>
    </row>
    <row r="12" spans="1:133">
      <c r="A12" s="12"/>
      <c r="B12" s="44">
        <v>521</v>
      </c>
      <c r="C12" s="20" t="s">
        <v>25</v>
      </c>
      <c r="D12" s="46">
        <v>247608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247608</v>
      </c>
      <c r="O12" s="47">
        <f t="shared" si="2"/>
        <v>301.22627737226276</v>
      </c>
      <c r="P12" s="9"/>
    </row>
    <row r="13" spans="1:133">
      <c r="A13" s="12"/>
      <c r="B13" s="44">
        <v>522</v>
      </c>
      <c r="C13" s="20" t="s">
        <v>26</v>
      </c>
      <c r="D13" s="46">
        <v>55718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55718</v>
      </c>
      <c r="O13" s="47">
        <f t="shared" si="2"/>
        <v>67.783454987834546</v>
      </c>
      <c r="P13" s="9"/>
    </row>
    <row r="14" spans="1:133" ht="15.75">
      <c r="A14" s="28" t="s">
        <v>28</v>
      </c>
      <c r="B14" s="29"/>
      <c r="C14" s="30"/>
      <c r="D14" s="31">
        <f t="shared" ref="D14:M14" si="4">SUM(D15:D17)</f>
        <v>0</v>
      </c>
      <c r="E14" s="31">
        <f t="shared" si="4"/>
        <v>0</v>
      </c>
      <c r="F14" s="31">
        <f t="shared" si="4"/>
        <v>0</v>
      </c>
      <c r="G14" s="31">
        <f t="shared" si="4"/>
        <v>0</v>
      </c>
      <c r="H14" s="31">
        <f t="shared" si="4"/>
        <v>0</v>
      </c>
      <c r="I14" s="31">
        <f t="shared" si="4"/>
        <v>1552082</v>
      </c>
      <c r="J14" s="31">
        <f t="shared" si="4"/>
        <v>0</v>
      </c>
      <c r="K14" s="31">
        <f t="shared" si="4"/>
        <v>0</v>
      </c>
      <c r="L14" s="31">
        <f t="shared" si="4"/>
        <v>0</v>
      </c>
      <c r="M14" s="31">
        <f t="shared" si="4"/>
        <v>0</v>
      </c>
      <c r="N14" s="42">
        <f t="shared" si="1"/>
        <v>1552082</v>
      </c>
      <c r="O14" s="43">
        <f t="shared" si="2"/>
        <v>1888.1776155717762</v>
      </c>
      <c r="P14" s="10"/>
    </row>
    <row r="15" spans="1:133">
      <c r="A15" s="12"/>
      <c r="B15" s="44">
        <v>533</v>
      </c>
      <c r="C15" s="20" t="s">
        <v>29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1320820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1320820</v>
      </c>
      <c r="O15" s="47">
        <f t="shared" si="2"/>
        <v>1606.8369829683697</v>
      </c>
      <c r="P15" s="9"/>
    </row>
    <row r="16" spans="1:133">
      <c r="A16" s="12"/>
      <c r="B16" s="44">
        <v>534</v>
      </c>
      <c r="C16" s="20" t="s">
        <v>59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88689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88689</v>
      </c>
      <c r="O16" s="47">
        <f t="shared" si="2"/>
        <v>107.89416058394161</v>
      </c>
      <c r="P16" s="9"/>
    </row>
    <row r="17" spans="1:119">
      <c r="A17" s="12"/>
      <c r="B17" s="44">
        <v>535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142573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142573</v>
      </c>
      <c r="O17" s="47">
        <f t="shared" si="2"/>
        <v>173.44647201946472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SUM(D19:D19)</f>
        <v>473672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473672</v>
      </c>
      <c r="O18" s="43">
        <f t="shared" si="2"/>
        <v>576.24330900243308</v>
      </c>
      <c r="P18" s="10"/>
    </row>
    <row r="19" spans="1:119">
      <c r="A19" s="12"/>
      <c r="B19" s="44">
        <v>541</v>
      </c>
      <c r="C19" s="20" t="s">
        <v>60</v>
      </c>
      <c r="D19" s="46">
        <v>473672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473672</v>
      </c>
      <c r="O19" s="47">
        <f t="shared" si="2"/>
        <v>576.24330900243308</v>
      </c>
      <c r="P19" s="9"/>
    </row>
    <row r="20" spans="1:119" ht="15.75">
      <c r="A20" s="28" t="s">
        <v>38</v>
      </c>
      <c r="B20" s="29"/>
      <c r="C20" s="30"/>
      <c r="D20" s="31">
        <f t="shared" ref="D20:M20" si="6">SUM(D21:D21)</f>
        <v>1176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1176</v>
      </c>
      <c r="O20" s="43">
        <f t="shared" si="2"/>
        <v>1.4306569343065694</v>
      </c>
      <c r="P20" s="9"/>
    </row>
    <row r="21" spans="1:119" ht="15.75" thickBot="1">
      <c r="A21" s="12"/>
      <c r="B21" s="44">
        <v>572</v>
      </c>
      <c r="C21" s="20" t="s">
        <v>61</v>
      </c>
      <c r="D21" s="46">
        <v>1176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1176</v>
      </c>
      <c r="O21" s="47">
        <f t="shared" si="2"/>
        <v>1.4306569343065694</v>
      </c>
      <c r="P21" s="9"/>
    </row>
    <row r="22" spans="1:119" ht="16.5" thickBot="1">
      <c r="A22" s="14" t="s">
        <v>10</v>
      </c>
      <c r="B22" s="23"/>
      <c r="C22" s="22"/>
      <c r="D22" s="15">
        <f>SUM(D5,D11,D14,D18,D20)</f>
        <v>1061463</v>
      </c>
      <c r="E22" s="15">
        <f t="shared" ref="E22:M22" si="7">SUM(E5,E11,E14,E18,E20)</f>
        <v>0</v>
      </c>
      <c r="F22" s="15">
        <f t="shared" si="7"/>
        <v>0</v>
      </c>
      <c r="G22" s="15">
        <f t="shared" si="7"/>
        <v>0</v>
      </c>
      <c r="H22" s="15">
        <f t="shared" si="7"/>
        <v>0</v>
      </c>
      <c r="I22" s="15">
        <f t="shared" si="7"/>
        <v>1552082</v>
      </c>
      <c r="J22" s="15">
        <f t="shared" si="7"/>
        <v>0</v>
      </c>
      <c r="K22" s="15">
        <f t="shared" si="7"/>
        <v>0</v>
      </c>
      <c r="L22" s="15">
        <f t="shared" si="7"/>
        <v>0</v>
      </c>
      <c r="M22" s="15">
        <f t="shared" si="7"/>
        <v>0</v>
      </c>
      <c r="N22" s="15">
        <f t="shared" si="1"/>
        <v>2613545</v>
      </c>
      <c r="O22" s="37">
        <f t="shared" si="2"/>
        <v>3179.4951338199512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6"/>
      <c r="B23" s="18"/>
      <c r="C23" s="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/>
    </row>
    <row r="24" spans="1:119">
      <c r="A24" s="38"/>
      <c r="B24" s="39"/>
      <c r="C24" s="39"/>
      <c r="D24" s="40"/>
      <c r="E24" s="40"/>
      <c r="F24" s="40"/>
      <c r="G24" s="40"/>
      <c r="H24" s="40"/>
      <c r="I24" s="40"/>
      <c r="J24" s="40"/>
      <c r="K24" s="40"/>
      <c r="L24" s="160" t="s">
        <v>86</v>
      </c>
      <c r="M24" s="160"/>
      <c r="N24" s="160"/>
      <c r="O24" s="41">
        <v>822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46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80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SUM(D6:D6)</f>
        <v>235321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3" si="1">SUM(D5:M5)</f>
        <v>235321</v>
      </c>
      <c r="O5" s="32">
        <f t="shared" ref="O5:O23" si="2">(N5/O$25)</f>
        <v>284.5477629987908</v>
      </c>
      <c r="P5" s="6"/>
    </row>
    <row r="6" spans="1:133">
      <c r="A6" s="12"/>
      <c r="B6" s="44">
        <v>519</v>
      </c>
      <c r="C6" s="20" t="s">
        <v>81</v>
      </c>
      <c r="D6" s="46">
        <v>235321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235321</v>
      </c>
      <c r="O6" s="47">
        <f t="shared" si="2"/>
        <v>284.5477629987908</v>
      </c>
      <c r="P6" s="9"/>
    </row>
    <row r="7" spans="1:133" ht="15.75">
      <c r="A7" s="28" t="s">
        <v>24</v>
      </c>
      <c r="B7" s="29"/>
      <c r="C7" s="30"/>
      <c r="D7" s="31">
        <f t="shared" ref="D7:M7" si="3">SUM(D8:D8)</f>
        <v>291452</v>
      </c>
      <c r="E7" s="31">
        <f t="shared" si="3"/>
        <v>0</v>
      </c>
      <c r="F7" s="31">
        <f t="shared" si="3"/>
        <v>0</v>
      </c>
      <c r="G7" s="31">
        <f t="shared" si="3"/>
        <v>0</v>
      </c>
      <c r="H7" s="31">
        <f t="shared" si="3"/>
        <v>0</v>
      </c>
      <c r="I7" s="31">
        <f t="shared" si="3"/>
        <v>0</v>
      </c>
      <c r="J7" s="31">
        <f t="shared" si="3"/>
        <v>0</v>
      </c>
      <c r="K7" s="31">
        <f t="shared" si="3"/>
        <v>0</v>
      </c>
      <c r="L7" s="31">
        <f t="shared" si="3"/>
        <v>0</v>
      </c>
      <c r="M7" s="31">
        <f t="shared" si="3"/>
        <v>0</v>
      </c>
      <c r="N7" s="42">
        <f t="shared" si="1"/>
        <v>291452</v>
      </c>
      <c r="O7" s="43">
        <f t="shared" si="2"/>
        <v>352.42079806529625</v>
      </c>
      <c r="P7" s="10"/>
    </row>
    <row r="8" spans="1:133">
      <c r="A8" s="12"/>
      <c r="B8" s="44">
        <v>529</v>
      </c>
      <c r="C8" s="20" t="s">
        <v>82</v>
      </c>
      <c r="D8" s="46">
        <v>291452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291452</v>
      </c>
      <c r="O8" s="47">
        <f t="shared" si="2"/>
        <v>352.42079806529625</v>
      </c>
      <c r="P8" s="9"/>
    </row>
    <row r="9" spans="1:133" ht="15.75">
      <c r="A9" s="28" t="s">
        <v>28</v>
      </c>
      <c r="B9" s="29"/>
      <c r="C9" s="30"/>
      <c r="D9" s="31">
        <f t="shared" ref="D9:M9" si="4">SUM(D10:D13)</f>
        <v>0</v>
      </c>
      <c r="E9" s="31">
        <f t="shared" si="4"/>
        <v>0</v>
      </c>
      <c r="F9" s="31">
        <f t="shared" si="4"/>
        <v>0</v>
      </c>
      <c r="G9" s="31">
        <f t="shared" si="4"/>
        <v>0</v>
      </c>
      <c r="H9" s="31">
        <f t="shared" si="4"/>
        <v>0</v>
      </c>
      <c r="I9" s="31">
        <f t="shared" si="4"/>
        <v>528461</v>
      </c>
      <c r="J9" s="31">
        <f t="shared" si="4"/>
        <v>0</v>
      </c>
      <c r="K9" s="31">
        <f t="shared" si="4"/>
        <v>0</v>
      </c>
      <c r="L9" s="31">
        <f t="shared" si="4"/>
        <v>0</v>
      </c>
      <c r="M9" s="31">
        <f t="shared" si="4"/>
        <v>0</v>
      </c>
      <c r="N9" s="42">
        <f t="shared" si="1"/>
        <v>528461</v>
      </c>
      <c r="O9" s="43">
        <f t="shared" si="2"/>
        <v>639.00967351874249</v>
      </c>
      <c r="P9" s="10"/>
    </row>
    <row r="10" spans="1:133">
      <c r="A10" s="12"/>
      <c r="B10" s="44">
        <v>533</v>
      </c>
      <c r="C10" s="20" t="s">
        <v>29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73282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73282</v>
      </c>
      <c r="O10" s="47">
        <f t="shared" si="2"/>
        <v>88.611850060459489</v>
      </c>
      <c r="P10" s="9"/>
    </row>
    <row r="11" spans="1:133">
      <c r="A11" s="12"/>
      <c r="B11" s="44">
        <v>534</v>
      </c>
      <c r="C11" s="20" t="s">
        <v>59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86226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86226</v>
      </c>
      <c r="O11" s="47">
        <f t="shared" si="2"/>
        <v>104.26360338573156</v>
      </c>
      <c r="P11" s="9"/>
    </row>
    <row r="12" spans="1:133">
      <c r="A12" s="12"/>
      <c r="B12" s="44">
        <v>535</v>
      </c>
      <c r="C12" s="20" t="s">
        <v>31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246731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246731</v>
      </c>
      <c r="O12" s="47">
        <f t="shared" si="2"/>
        <v>298.34461910519951</v>
      </c>
      <c r="P12" s="9"/>
    </row>
    <row r="13" spans="1:133">
      <c r="A13" s="12"/>
      <c r="B13" s="44">
        <v>536</v>
      </c>
      <c r="C13" s="20" t="s">
        <v>69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122222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122222</v>
      </c>
      <c r="O13" s="47">
        <f t="shared" si="2"/>
        <v>147.78960096735187</v>
      </c>
      <c r="P13" s="9"/>
    </row>
    <row r="14" spans="1:133" ht="15.75">
      <c r="A14" s="28" t="s">
        <v>32</v>
      </c>
      <c r="B14" s="29"/>
      <c r="C14" s="30"/>
      <c r="D14" s="31">
        <f t="shared" ref="D14:M14" si="5">SUM(D15:D15)</f>
        <v>221048</v>
      </c>
      <c r="E14" s="31">
        <f t="shared" si="5"/>
        <v>0</v>
      </c>
      <c r="F14" s="31">
        <f t="shared" si="5"/>
        <v>0</v>
      </c>
      <c r="G14" s="31">
        <f t="shared" si="5"/>
        <v>0</v>
      </c>
      <c r="H14" s="31">
        <f t="shared" si="5"/>
        <v>0</v>
      </c>
      <c r="I14" s="31">
        <f t="shared" si="5"/>
        <v>0</v>
      </c>
      <c r="J14" s="31">
        <f t="shared" si="5"/>
        <v>0</v>
      </c>
      <c r="K14" s="31">
        <f t="shared" si="5"/>
        <v>0</v>
      </c>
      <c r="L14" s="31">
        <f t="shared" si="5"/>
        <v>0</v>
      </c>
      <c r="M14" s="31">
        <f t="shared" si="5"/>
        <v>0</v>
      </c>
      <c r="N14" s="31">
        <f t="shared" si="1"/>
        <v>221048</v>
      </c>
      <c r="O14" s="43">
        <f t="shared" si="2"/>
        <v>267.28899637243046</v>
      </c>
      <c r="P14" s="10"/>
    </row>
    <row r="15" spans="1:133">
      <c r="A15" s="12"/>
      <c r="B15" s="44">
        <v>549</v>
      </c>
      <c r="C15" s="20" t="s">
        <v>83</v>
      </c>
      <c r="D15" s="46">
        <v>221048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221048</v>
      </c>
      <c r="O15" s="47">
        <f t="shared" si="2"/>
        <v>267.28899637243046</v>
      </c>
      <c r="P15" s="9"/>
    </row>
    <row r="16" spans="1:133" ht="15.75">
      <c r="A16" s="28" t="s">
        <v>34</v>
      </c>
      <c r="B16" s="29"/>
      <c r="C16" s="30"/>
      <c r="D16" s="31">
        <f t="shared" ref="D16:M16" si="6">SUM(D17:D17)</f>
        <v>395</v>
      </c>
      <c r="E16" s="31">
        <f t="shared" si="6"/>
        <v>0</v>
      </c>
      <c r="F16" s="31">
        <f t="shared" si="6"/>
        <v>0</v>
      </c>
      <c r="G16" s="31">
        <f t="shared" si="6"/>
        <v>0</v>
      </c>
      <c r="H16" s="31">
        <f t="shared" si="6"/>
        <v>0</v>
      </c>
      <c r="I16" s="31">
        <f t="shared" si="6"/>
        <v>0</v>
      </c>
      <c r="J16" s="31">
        <f t="shared" si="6"/>
        <v>0</v>
      </c>
      <c r="K16" s="31">
        <f t="shared" si="6"/>
        <v>0</v>
      </c>
      <c r="L16" s="31">
        <f t="shared" si="6"/>
        <v>0</v>
      </c>
      <c r="M16" s="31">
        <f t="shared" si="6"/>
        <v>0</v>
      </c>
      <c r="N16" s="31">
        <f t="shared" si="1"/>
        <v>395</v>
      </c>
      <c r="O16" s="43">
        <f t="shared" si="2"/>
        <v>0.47762998790810157</v>
      </c>
      <c r="P16" s="10"/>
    </row>
    <row r="17" spans="1:119">
      <c r="A17" s="13"/>
      <c r="B17" s="45">
        <v>559</v>
      </c>
      <c r="C17" s="21" t="s">
        <v>35</v>
      </c>
      <c r="D17" s="46">
        <v>395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395</v>
      </c>
      <c r="O17" s="47">
        <f t="shared" si="2"/>
        <v>0.47762998790810157</v>
      </c>
      <c r="P17" s="9"/>
    </row>
    <row r="18" spans="1:119" ht="15.75">
      <c r="A18" s="28" t="s">
        <v>38</v>
      </c>
      <c r="B18" s="29"/>
      <c r="C18" s="30"/>
      <c r="D18" s="31">
        <f t="shared" ref="D18:M18" si="7">SUM(D19:D19)</f>
        <v>173821</v>
      </c>
      <c r="E18" s="31">
        <f t="shared" si="7"/>
        <v>0</v>
      </c>
      <c r="F18" s="31">
        <f t="shared" si="7"/>
        <v>0</v>
      </c>
      <c r="G18" s="31">
        <f t="shared" si="7"/>
        <v>0</v>
      </c>
      <c r="H18" s="31">
        <f t="shared" si="7"/>
        <v>0</v>
      </c>
      <c r="I18" s="31">
        <f t="shared" si="7"/>
        <v>0</v>
      </c>
      <c r="J18" s="31">
        <f t="shared" si="7"/>
        <v>0</v>
      </c>
      <c r="K18" s="31">
        <f t="shared" si="7"/>
        <v>0</v>
      </c>
      <c r="L18" s="31">
        <f t="shared" si="7"/>
        <v>0</v>
      </c>
      <c r="M18" s="31">
        <f t="shared" si="7"/>
        <v>0</v>
      </c>
      <c r="N18" s="31">
        <f t="shared" si="1"/>
        <v>173821</v>
      </c>
      <c r="O18" s="43">
        <f t="shared" si="2"/>
        <v>210.1825876662636</v>
      </c>
      <c r="P18" s="9"/>
    </row>
    <row r="19" spans="1:119">
      <c r="A19" s="12"/>
      <c r="B19" s="44">
        <v>573</v>
      </c>
      <c r="C19" s="20" t="s">
        <v>71</v>
      </c>
      <c r="D19" s="46">
        <v>173821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173821</v>
      </c>
      <c r="O19" s="47">
        <f t="shared" si="2"/>
        <v>210.1825876662636</v>
      </c>
      <c r="P19" s="9"/>
    </row>
    <row r="20" spans="1:119" ht="15.75">
      <c r="A20" s="28" t="s">
        <v>62</v>
      </c>
      <c r="B20" s="29"/>
      <c r="C20" s="30"/>
      <c r="D20" s="31">
        <f t="shared" ref="D20:M20" si="8">SUM(D21:D22)</f>
        <v>0</v>
      </c>
      <c r="E20" s="31">
        <f t="shared" si="8"/>
        <v>0</v>
      </c>
      <c r="F20" s="31">
        <f t="shared" si="8"/>
        <v>0</v>
      </c>
      <c r="G20" s="31">
        <f t="shared" si="8"/>
        <v>0</v>
      </c>
      <c r="H20" s="31">
        <f t="shared" si="8"/>
        <v>0</v>
      </c>
      <c r="I20" s="31">
        <f t="shared" si="8"/>
        <v>117634</v>
      </c>
      <c r="J20" s="31">
        <f t="shared" si="8"/>
        <v>0</v>
      </c>
      <c r="K20" s="31">
        <f t="shared" si="8"/>
        <v>0</v>
      </c>
      <c r="L20" s="31">
        <f t="shared" si="8"/>
        <v>0</v>
      </c>
      <c r="M20" s="31">
        <f t="shared" si="8"/>
        <v>0</v>
      </c>
      <c r="N20" s="31">
        <f t="shared" si="1"/>
        <v>117634</v>
      </c>
      <c r="O20" s="43">
        <f t="shared" si="2"/>
        <v>142.24183796856107</v>
      </c>
      <c r="P20" s="9"/>
    </row>
    <row r="21" spans="1:119">
      <c r="A21" s="12"/>
      <c r="B21" s="44">
        <v>581</v>
      </c>
      <c r="C21" s="20" t="s">
        <v>63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79460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79460</v>
      </c>
      <c r="O21" s="47">
        <f t="shared" si="2"/>
        <v>96.082224909310767</v>
      </c>
      <c r="P21" s="9"/>
    </row>
    <row r="22" spans="1:119" ht="15.75" thickBot="1">
      <c r="A22" s="12"/>
      <c r="B22" s="44">
        <v>591</v>
      </c>
      <c r="C22" s="20" t="s">
        <v>72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38174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38174</v>
      </c>
      <c r="O22" s="47">
        <f t="shared" si="2"/>
        <v>46.159613059250304</v>
      </c>
      <c r="P22" s="9"/>
    </row>
    <row r="23" spans="1:119" ht="16.5" thickBot="1">
      <c r="A23" s="14" t="s">
        <v>10</v>
      </c>
      <c r="B23" s="23"/>
      <c r="C23" s="22"/>
      <c r="D23" s="15">
        <f>SUM(D5,D7,D9,D14,D16,D18,D20)</f>
        <v>922037</v>
      </c>
      <c r="E23" s="15">
        <f t="shared" ref="E23:M23" si="9">SUM(E5,E7,E9,E14,E16,E18,E20)</f>
        <v>0</v>
      </c>
      <c r="F23" s="15">
        <f t="shared" si="9"/>
        <v>0</v>
      </c>
      <c r="G23" s="15">
        <f t="shared" si="9"/>
        <v>0</v>
      </c>
      <c r="H23" s="15">
        <f t="shared" si="9"/>
        <v>0</v>
      </c>
      <c r="I23" s="15">
        <f t="shared" si="9"/>
        <v>646095</v>
      </c>
      <c r="J23" s="15">
        <f t="shared" si="9"/>
        <v>0</v>
      </c>
      <c r="K23" s="15">
        <f t="shared" si="9"/>
        <v>0</v>
      </c>
      <c r="L23" s="15">
        <f t="shared" si="9"/>
        <v>0</v>
      </c>
      <c r="M23" s="15">
        <f t="shared" si="9"/>
        <v>0</v>
      </c>
      <c r="N23" s="15">
        <f t="shared" si="1"/>
        <v>1568132</v>
      </c>
      <c r="O23" s="37">
        <f t="shared" si="2"/>
        <v>1896.1692865779928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38"/>
      <c r="B25" s="39"/>
      <c r="C25" s="39"/>
      <c r="D25" s="40"/>
      <c r="E25" s="40"/>
      <c r="F25" s="40"/>
      <c r="G25" s="40"/>
      <c r="H25" s="40"/>
      <c r="I25" s="40"/>
      <c r="J25" s="40"/>
      <c r="K25" s="40"/>
      <c r="L25" s="160" t="s">
        <v>84</v>
      </c>
      <c r="M25" s="160"/>
      <c r="N25" s="160"/>
      <c r="O25" s="41">
        <v>827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46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verticalDpi="0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270278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0" si="1">SUM(D5:M5)</f>
        <v>270278</v>
      </c>
      <c r="O5" s="32">
        <f t="shared" ref="O5:O30" si="2">(N5/O$32)</f>
        <v>353.76701570680626</v>
      </c>
      <c r="P5" s="6"/>
    </row>
    <row r="6" spans="1:133">
      <c r="A6" s="12"/>
      <c r="B6" s="44">
        <v>511</v>
      </c>
      <c r="C6" s="20" t="s">
        <v>19</v>
      </c>
      <c r="D6" s="46">
        <v>16683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16683</v>
      </c>
      <c r="O6" s="47">
        <f t="shared" si="2"/>
        <v>21.836387434554975</v>
      </c>
      <c r="P6" s="9"/>
    </row>
    <row r="7" spans="1:133">
      <c r="A7" s="12"/>
      <c r="B7" s="44">
        <v>513</v>
      </c>
      <c r="C7" s="20" t="s">
        <v>21</v>
      </c>
      <c r="D7" s="46">
        <v>242397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242397</v>
      </c>
      <c r="O7" s="47">
        <f t="shared" si="2"/>
        <v>317.27356020942409</v>
      </c>
      <c r="P7" s="9"/>
    </row>
    <row r="8" spans="1:133">
      <c r="A8" s="12"/>
      <c r="B8" s="44">
        <v>515</v>
      </c>
      <c r="C8" s="20" t="s">
        <v>23</v>
      </c>
      <c r="D8" s="46">
        <v>11198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11198</v>
      </c>
      <c r="O8" s="47">
        <f t="shared" si="2"/>
        <v>14.657068062827225</v>
      </c>
      <c r="P8" s="9"/>
    </row>
    <row r="9" spans="1:133" ht="15.75">
      <c r="A9" s="28" t="s">
        <v>24</v>
      </c>
      <c r="B9" s="29"/>
      <c r="C9" s="30"/>
      <c r="D9" s="31">
        <f t="shared" ref="D9:M9" si="3">SUM(D10:D12)</f>
        <v>355561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355561</v>
      </c>
      <c r="O9" s="43">
        <f t="shared" si="2"/>
        <v>465.39397905759165</v>
      </c>
      <c r="P9" s="10"/>
    </row>
    <row r="10" spans="1:133">
      <c r="A10" s="12"/>
      <c r="B10" s="44">
        <v>521</v>
      </c>
      <c r="C10" s="20" t="s">
        <v>25</v>
      </c>
      <c r="D10" s="46">
        <v>230706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230706</v>
      </c>
      <c r="O10" s="47">
        <f t="shared" si="2"/>
        <v>301.97120418848169</v>
      </c>
      <c r="P10" s="9"/>
    </row>
    <row r="11" spans="1:133">
      <c r="A11" s="12"/>
      <c r="B11" s="44">
        <v>522</v>
      </c>
      <c r="C11" s="20" t="s">
        <v>26</v>
      </c>
      <c r="D11" s="46">
        <v>121737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121737</v>
      </c>
      <c r="O11" s="47">
        <f t="shared" si="2"/>
        <v>159.34162303664922</v>
      </c>
      <c r="P11" s="9"/>
    </row>
    <row r="12" spans="1:133">
      <c r="A12" s="12"/>
      <c r="B12" s="44">
        <v>524</v>
      </c>
      <c r="C12" s="20" t="s">
        <v>27</v>
      </c>
      <c r="D12" s="46">
        <v>3118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3118</v>
      </c>
      <c r="O12" s="47">
        <f t="shared" si="2"/>
        <v>4.0811518324607325</v>
      </c>
      <c r="P12" s="9"/>
    </row>
    <row r="13" spans="1:133" ht="15.75">
      <c r="A13" s="28" t="s">
        <v>28</v>
      </c>
      <c r="B13" s="29"/>
      <c r="C13" s="30"/>
      <c r="D13" s="31">
        <f t="shared" ref="D13:M13" si="4">SUM(D14:D17)</f>
        <v>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533969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533969</v>
      </c>
      <c r="O13" s="43">
        <f t="shared" si="2"/>
        <v>698.91230366492141</v>
      </c>
      <c r="P13" s="10"/>
    </row>
    <row r="14" spans="1:133">
      <c r="A14" s="12"/>
      <c r="B14" s="44">
        <v>533</v>
      </c>
      <c r="C14" s="20" t="s">
        <v>29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96872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96872</v>
      </c>
      <c r="O14" s="47">
        <f t="shared" si="2"/>
        <v>126.79581151832461</v>
      </c>
      <c r="P14" s="9"/>
    </row>
    <row r="15" spans="1:133">
      <c r="A15" s="12"/>
      <c r="B15" s="44">
        <v>534</v>
      </c>
      <c r="C15" s="20" t="s">
        <v>59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85445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85445</v>
      </c>
      <c r="O15" s="47">
        <f t="shared" si="2"/>
        <v>111.83900523560209</v>
      </c>
      <c r="P15" s="9"/>
    </row>
    <row r="16" spans="1:133">
      <c r="A16" s="12"/>
      <c r="B16" s="44">
        <v>535</v>
      </c>
      <c r="C16" s="20" t="s">
        <v>31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254798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254798</v>
      </c>
      <c r="O16" s="47">
        <f t="shared" si="2"/>
        <v>333.50523560209422</v>
      </c>
      <c r="P16" s="9"/>
    </row>
    <row r="17" spans="1:119">
      <c r="A17" s="12"/>
      <c r="B17" s="44">
        <v>536</v>
      </c>
      <c r="C17" s="20" t="s">
        <v>69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96854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96854</v>
      </c>
      <c r="O17" s="47">
        <f t="shared" si="2"/>
        <v>126.77225130890052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SUM(D19:D19)</f>
        <v>237328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237328</v>
      </c>
      <c r="O18" s="43">
        <f t="shared" si="2"/>
        <v>310.63874345549738</v>
      </c>
      <c r="P18" s="10"/>
    </row>
    <row r="19" spans="1:119">
      <c r="A19" s="12"/>
      <c r="B19" s="44">
        <v>541</v>
      </c>
      <c r="C19" s="20" t="s">
        <v>60</v>
      </c>
      <c r="D19" s="46">
        <v>237328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237328</v>
      </c>
      <c r="O19" s="47">
        <f t="shared" si="2"/>
        <v>310.63874345549738</v>
      </c>
      <c r="P19" s="9"/>
    </row>
    <row r="20" spans="1:119" ht="15.75">
      <c r="A20" s="28" t="s">
        <v>34</v>
      </c>
      <c r="B20" s="29"/>
      <c r="C20" s="30"/>
      <c r="D20" s="31">
        <f t="shared" ref="D20:M20" si="6">SUM(D21:D21)</f>
        <v>695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695</v>
      </c>
      <c r="O20" s="43">
        <f t="shared" si="2"/>
        <v>0.90968586387434558</v>
      </c>
      <c r="P20" s="10"/>
    </row>
    <row r="21" spans="1:119">
      <c r="A21" s="13"/>
      <c r="B21" s="45">
        <v>559</v>
      </c>
      <c r="C21" s="21" t="s">
        <v>35</v>
      </c>
      <c r="D21" s="46">
        <v>695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695</v>
      </c>
      <c r="O21" s="47">
        <f t="shared" si="2"/>
        <v>0.90968586387434558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SUM(D23:D23)</f>
        <v>3000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3000</v>
      </c>
      <c r="O22" s="43">
        <f t="shared" si="2"/>
        <v>3.9267015706806281</v>
      </c>
      <c r="P22" s="10"/>
    </row>
    <row r="23" spans="1:119">
      <c r="A23" s="12"/>
      <c r="B23" s="44">
        <v>569</v>
      </c>
      <c r="C23" s="20" t="s">
        <v>44</v>
      </c>
      <c r="D23" s="46">
        <v>3000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3000</v>
      </c>
      <c r="O23" s="47">
        <f t="shared" si="2"/>
        <v>3.9267015706806281</v>
      </c>
      <c r="P23" s="9"/>
    </row>
    <row r="24" spans="1:119" ht="15.75">
      <c r="A24" s="28" t="s">
        <v>38</v>
      </c>
      <c r="B24" s="29"/>
      <c r="C24" s="30"/>
      <c r="D24" s="31">
        <f t="shared" ref="D24:M24" si="8">SUM(D25:D26)</f>
        <v>305171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305171</v>
      </c>
      <c r="O24" s="43">
        <f t="shared" si="2"/>
        <v>399.43848167539267</v>
      </c>
      <c r="P24" s="9"/>
    </row>
    <row r="25" spans="1:119">
      <c r="A25" s="12"/>
      <c r="B25" s="44">
        <v>572</v>
      </c>
      <c r="C25" s="20" t="s">
        <v>61</v>
      </c>
      <c r="D25" s="46">
        <v>295465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295465</v>
      </c>
      <c r="O25" s="47">
        <f t="shared" si="2"/>
        <v>386.73429319371729</v>
      </c>
      <c r="P25" s="9"/>
    </row>
    <row r="26" spans="1:119">
      <c r="A26" s="12"/>
      <c r="B26" s="44">
        <v>574</v>
      </c>
      <c r="C26" s="20" t="s">
        <v>40</v>
      </c>
      <c r="D26" s="46">
        <v>9706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9706</v>
      </c>
      <c r="O26" s="47">
        <f t="shared" si="2"/>
        <v>12.704188481675393</v>
      </c>
      <c r="P26" s="9"/>
    </row>
    <row r="27" spans="1:119" ht="15.75">
      <c r="A27" s="28" t="s">
        <v>62</v>
      </c>
      <c r="B27" s="29"/>
      <c r="C27" s="30"/>
      <c r="D27" s="31">
        <f t="shared" ref="D27:M27" si="9">SUM(D28:D29)</f>
        <v>0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82764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1"/>
        <v>82764</v>
      </c>
      <c r="O27" s="43">
        <f t="shared" si="2"/>
        <v>108.32984293193718</v>
      </c>
      <c r="P27" s="9"/>
    </row>
    <row r="28" spans="1:119">
      <c r="A28" s="12"/>
      <c r="B28" s="44">
        <v>581</v>
      </c>
      <c r="C28" s="20" t="s">
        <v>63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44027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44027</v>
      </c>
      <c r="O28" s="47">
        <f t="shared" si="2"/>
        <v>57.626963350785338</v>
      </c>
      <c r="P28" s="9"/>
    </row>
    <row r="29" spans="1:119" ht="15.75" thickBot="1">
      <c r="A29" s="12"/>
      <c r="B29" s="44">
        <v>591</v>
      </c>
      <c r="C29" s="20" t="s">
        <v>72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38737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38737</v>
      </c>
      <c r="O29" s="47">
        <f t="shared" si="2"/>
        <v>50.702879581151834</v>
      </c>
      <c r="P29" s="9"/>
    </row>
    <row r="30" spans="1:119" ht="16.5" thickBot="1">
      <c r="A30" s="14" t="s">
        <v>10</v>
      </c>
      <c r="B30" s="23"/>
      <c r="C30" s="22"/>
      <c r="D30" s="15">
        <f t="shared" ref="D30:M30" si="10">SUM(D5,D9,D13,D18,D20,D22,D24,D27)</f>
        <v>1172033</v>
      </c>
      <c r="E30" s="15">
        <f t="shared" si="10"/>
        <v>0</v>
      </c>
      <c r="F30" s="15">
        <f t="shared" si="10"/>
        <v>0</v>
      </c>
      <c r="G30" s="15">
        <f t="shared" si="10"/>
        <v>0</v>
      </c>
      <c r="H30" s="15">
        <f t="shared" si="10"/>
        <v>0</v>
      </c>
      <c r="I30" s="15">
        <f t="shared" si="10"/>
        <v>616733</v>
      </c>
      <c r="J30" s="15">
        <f t="shared" si="10"/>
        <v>0</v>
      </c>
      <c r="K30" s="15">
        <f t="shared" si="10"/>
        <v>0</v>
      </c>
      <c r="L30" s="15">
        <f t="shared" si="10"/>
        <v>0</v>
      </c>
      <c r="M30" s="15">
        <f t="shared" si="10"/>
        <v>0</v>
      </c>
      <c r="N30" s="15">
        <f t="shared" si="1"/>
        <v>1788766</v>
      </c>
      <c r="O30" s="37">
        <f t="shared" si="2"/>
        <v>2341.3167539267015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79</v>
      </c>
      <c r="M32" s="160"/>
      <c r="N32" s="160"/>
      <c r="O32" s="41">
        <v>764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46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283710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283710</v>
      </c>
      <c r="O5" s="32">
        <f t="shared" ref="O5:O31" si="2">(N5/O$33)</f>
        <v>370.86274509803923</v>
      </c>
      <c r="P5" s="6"/>
    </row>
    <row r="6" spans="1:133">
      <c r="A6" s="12"/>
      <c r="B6" s="44">
        <v>511</v>
      </c>
      <c r="C6" s="20" t="s">
        <v>19</v>
      </c>
      <c r="D6" s="46">
        <v>14190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14190</v>
      </c>
      <c r="O6" s="47">
        <f t="shared" si="2"/>
        <v>18.549019607843139</v>
      </c>
      <c r="P6" s="9"/>
    </row>
    <row r="7" spans="1:133">
      <c r="A7" s="12"/>
      <c r="B7" s="44">
        <v>513</v>
      </c>
      <c r="C7" s="20" t="s">
        <v>21</v>
      </c>
      <c r="D7" s="46">
        <v>253001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253001</v>
      </c>
      <c r="O7" s="47">
        <f t="shared" si="2"/>
        <v>330.7202614379085</v>
      </c>
      <c r="P7" s="9"/>
    </row>
    <row r="8" spans="1:133">
      <c r="A8" s="12"/>
      <c r="B8" s="44">
        <v>515</v>
      </c>
      <c r="C8" s="20" t="s">
        <v>23</v>
      </c>
      <c r="D8" s="46">
        <v>16519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16519</v>
      </c>
      <c r="O8" s="47">
        <f t="shared" si="2"/>
        <v>21.593464052287583</v>
      </c>
      <c r="P8" s="9"/>
    </row>
    <row r="9" spans="1:133" ht="15.75">
      <c r="A9" s="28" t="s">
        <v>24</v>
      </c>
      <c r="B9" s="29"/>
      <c r="C9" s="30"/>
      <c r="D9" s="31">
        <f t="shared" ref="D9:M9" si="3">SUM(D10:D12)</f>
        <v>323515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323515</v>
      </c>
      <c r="O9" s="43">
        <f t="shared" si="2"/>
        <v>422.89542483660131</v>
      </c>
      <c r="P9" s="10"/>
    </row>
    <row r="10" spans="1:133">
      <c r="A10" s="12"/>
      <c r="B10" s="44">
        <v>521</v>
      </c>
      <c r="C10" s="20" t="s">
        <v>25</v>
      </c>
      <c r="D10" s="46">
        <v>201090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201090</v>
      </c>
      <c r="O10" s="47">
        <f t="shared" si="2"/>
        <v>262.86274509803923</v>
      </c>
      <c r="P10" s="9"/>
    </row>
    <row r="11" spans="1:133">
      <c r="A11" s="12"/>
      <c r="B11" s="44">
        <v>522</v>
      </c>
      <c r="C11" s="20" t="s">
        <v>26</v>
      </c>
      <c r="D11" s="46">
        <v>121785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121785</v>
      </c>
      <c r="O11" s="47">
        <f t="shared" si="2"/>
        <v>159.19607843137254</v>
      </c>
      <c r="P11" s="9"/>
    </row>
    <row r="12" spans="1:133">
      <c r="A12" s="12"/>
      <c r="B12" s="44">
        <v>524</v>
      </c>
      <c r="C12" s="20" t="s">
        <v>27</v>
      </c>
      <c r="D12" s="46">
        <v>640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640</v>
      </c>
      <c r="O12" s="47">
        <f t="shared" si="2"/>
        <v>0.83660130718954251</v>
      </c>
      <c r="P12" s="9"/>
    </row>
    <row r="13" spans="1:133" ht="15.75">
      <c r="A13" s="28" t="s">
        <v>28</v>
      </c>
      <c r="B13" s="29"/>
      <c r="C13" s="30"/>
      <c r="D13" s="31">
        <f t="shared" ref="D13:M13" si="4">SUM(D14:D17)</f>
        <v>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516780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516780</v>
      </c>
      <c r="O13" s="43">
        <f t="shared" si="2"/>
        <v>675.52941176470586</v>
      </c>
      <c r="P13" s="10"/>
    </row>
    <row r="14" spans="1:133">
      <c r="A14" s="12"/>
      <c r="B14" s="44">
        <v>533</v>
      </c>
      <c r="C14" s="20" t="s">
        <v>29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77139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77139</v>
      </c>
      <c r="O14" s="47">
        <f t="shared" si="2"/>
        <v>100.83529411764705</v>
      </c>
      <c r="P14" s="9"/>
    </row>
    <row r="15" spans="1:133">
      <c r="A15" s="12"/>
      <c r="B15" s="44">
        <v>534</v>
      </c>
      <c r="C15" s="20" t="s">
        <v>59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86737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86737</v>
      </c>
      <c r="O15" s="47">
        <f t="shared" si="2"/>
        <v>113.38169934640523</v>
      </c>
      <c r="P15" s="9"/>
    </row>
    <row r="16" spans="1:133">
      <c r="A16" s="12"/>
      <c r="B16" s="44">
        <v>535</v>
      </c>
      <c r="C16" s="20" t="s">
        <v>31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238686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238686</v>
      </c>
      <c r="O16" s="47">
        <f t="shared" si="2"/>
        <v>312.00784313725489</v>
      </c>
      <c r="P16" s="9"/>
    </row>
    <row r="17" spans="1:119">
      <c r="A17" s="12"/>
      <c r="B17" s="44">
        <v>536</v>
      </c>
      <c r="C17" s="20" t="s">
        <v>69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114218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114218</v>
      </c>
      <c r="O17" s="47">
        <f t="shared" si="2"/>
        <v>149.30457516339868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SUM(D19:D19)</f>
        <v>92387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1"/>
        <v>92387</v>
      </c>
      <c r="O18" s="43">
        <f t="shared" si="2"/>
        <v>120.7673202614379</v>
      </c>
      <c r="P18" s="10"/>
    </row>
    <row r="19" spans="1:119">
      <c r="A19" s="12"/>
      <c r="B19" s="44">
        <v>541</v>
      </c>
      <c r="C19" s="20" t="s">
        <v>60</v>
      </c>
      <c r="D19" s="46">
        <v>92387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92387</v>
      </c>
      <c r="O19" s="47">
        <f t="shared" si="2"/>
        <v>120.7673202614379</v>
      </c>
      <c r="P19" s="9"/>
    </row>
    <row r="20" spans="1:119" ht="15.75">
      <c r="A20" s="28" t="s">
        <v>34</v>
      </c>
      <c r="B20" s="29"/>
      <c r="C20" s="30"/>
      <c r="D20" s="31">
        <f t="shared" ref="D20:M20" si="6">SUM(D21:D21)</f>
        <v>895</v>
      </c>
      <c r="E20" s="31">
        <f t="shared" si="6"/>
        <v>0</v>
      </c>
      <c r="F20" s="31">
        <f t="shared" si="6"/>
        <v>0</v>
      </c>
      <c r="G20" s="31">
        <f t="shared" si="6"/>
        <v>0</v>
      </c>
      <c r="H20" s="31">
        <f t="shared" si="6"/>
        <v>0</v>
      </c>
      <c r="I20" s="31">
        <f t="shared" si="6"/>
        <v>0</v>
      </c>
      <c r="J20" s="31">
        <f t="shared" si="6"/>
        <v>0</v>
      </c>
      <c r="K20" s="31">
        <f t="shared" si="6"/>
        <v>0</v>
      </c>
      <c r="L20" s="31">
        <f t="shared" si="6"/>
        <v>0</v>
      </c>
      <c r="M20" s="31">
        <f t="shared" si="6"/>
        <v>0</v>
      </c>
      <c r="N20" s="31">
        <f t="shared" si="1"/>
        <v>895</v>
      </c>
      <c r="O20" s="43">
        <f t="shared" si="2"/>
        <v>1.1699346405228759</v>
      </c>
      <c r="P20" s="10"/>
    </row>
    <row r="21" spans="1:119">
      <c r="A21" s="13"/>
      <c r="B21" s="45">
        <v>559</v>
      </c>
      <c r="C21" s="21" t="s">
        <v>35</v>
      </c>
      <c r="D21" s="46">
        <v>895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895</v>
      </c>
      <c r="O21" s="47">
        <f t="shared" si="2"/>
        <v>1.1699346405228759</v>
      </c>
      <c r="P21" s="9"/>
    </row>
    <row r="22" spans="1:119" ht="15.75">
      <c r="A22" s="28" t="s">
        <v>36</v>
      </c>
      <c r="B22" s="29"/>
      <c r="C22" s="30"/>
      <c r="D22" s="31">
        <f t="shared" ref="D22:M22" si="7">SUM(D23:D23)</f>
        <v>1087</v>
      </c>
      <c r="E22" s="31">
        <f t="shared" si="7"/>
        <v>0</v>
      </c>
      <c r="F22" s="31">
        <f t="shared" si="7"/>
        <v>0</v>
      </c>
      <c r="G22" s="31">
        <f t="shared" si="7"/>
        <v>0</v>
      </c>
      <c r="H22" s="31">
        <f t="shared" si="7"/>
        <v>0</v>
      </c>
      <c r="I22" s="31">
        <f t="shared" si="7"/>
        <v>0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1"/>
        <v>1087</v>
      </c>
      <c r="O22" s="43">
        <f t="shared" si="2"/>
        <v>1.4209150326797386</v>
      </c>
      <c r="P22" s="10"/>
    </row>
    <row r="23" spans="1:119">
      <c r="A23" s="12"/>
      <c r="B23" s="44">
        <v>569</v>
      </c>
      <c r="C23" s="20" t="s">
        <v>44</v>
      </c>
      <c r="D23" s="46">
        <v>1087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1087</v>
      </c>
      <c r="O23" s="47">
        <f t="shared" si="2"/>
        <v>1.4209150326797386</v>
      </c>
      <c r="P23" s="9"/>
    </row>
    <row r="24" spans="1:119" ht="15.75">
      <c r="A24" s="28" t="s">
        <v>38</v>
      </c>
      <c r="B24" s="29"/>
      <c r="C24" s="30"/>
      <c r="D24" s="31">
        <f t="shared" ref="D24:M24" si="8">SUM(D25:D27)</f>
        <v>32196</v>
      </c>
      <c r="E24" s="31">
        <f t="shared" si="8"/>
        <v>0</v>
      </c>
      <c r="F24" s="31">
        <f t="shared" si="8"/>
        <v>0</v>
      </c>
      <c r="G24" s="31">
        <f t="shared" si="8"/>
        <v>0</v>
      </c>
      <c r="H24" s="31">
        <f t="shared" si="8"/>
        <v>0</v>
      </c>
      <c r="I24" s="31">
        <f t="shared" si="8"/>
        <v>0</v>
      </c>
      <c r="J24" s="31">
        <f t="shared" si="8"/>
        <v>0</v>
      </c>
      <c r="K24" s="31">
        <f t="shared" si="8"/>
        <v>0</v>
      </c>
      <c r="L24" s="31">
        <f t="shared" si="8"/>
        <v>0</v>
      </c>
      <c r="M24" s="31">
        <f t="shared" si="8"/>
        <v>0</v>
      </c>
      <c r="N24" s="31">
        <f t="shared" si="1"/>
        <v>32196</v>
      </c>
      <c r="O24" s="43">
        <f t="shared" si="2"/>
        <v>42.086274509803921</v>
      </c>
      <c r="P24" s="9"/>
    </row>
    <row r="25" spans="1:119">
      <c r="A25" s="12"/>
      <c r="B25" s="44">
        <v>572</v>
      </c>
      <c r="C25" s="20" t="s">
        <v>61</v>
      </c>
      <c r="D25" s="46">
        <v>19761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19761</v>
      </c>
      <c r="O25" s="47">
        <f t="shared" si="2"/>
        <v>25.831372549019608</v>
      </c>
      <c r="P25" s="9"/>
    </row>
    <row r="26" spans="1:119">
      <c r="A26" s="12"/>
      <c r="B26" s="44">
        <v>573</v>
      </c>
      <c r="C26" s="20" t="s">
        <v>71</v>
      </c>
      <c r="D26" s="46">
        <v>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16</v>
      </c>
      <c r="O26" s="47">
        <f t="shared" si="2"/>
        <v>2.0915032679738561E-2</v>
      </c>
      <c r="P26" s="9"/>
    </row>
    <row r="27" spans="1:119">
      <c r="A27" s="12"/>
      <c r="B27" s="44">
        <v>574</v>
      </c>
      <c r="C27" s="20" t="s">
        <v>40</v>
      </c>
      <c r="D27" s="46">
        <v>12419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12419</v>
      </c>
      <c r="O27" s="47">
        <f t="shared" si="2"/>
        <v>16.233986928104574</v>
      </c>
      <c r="P27" s="9"/>
    </row>
    <row r="28" spans="1:119" ht="15.75">
      <c r="A28" s="28" t="s">
        <v>62</v>
      </c>
      <c r="B28" s="29"/>
      <c r="C28" s="30"/>
      <c r="D28" s="31">
        <f t="shared" ref="D28:M28" si="9">SUM(D29:D30)</f>
        <v>0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80487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1"/>
        <v>80487</v>
      </c>
      <c r="O28" s="43">
        <f t="shared" si="2"/>
        <v>105.21176470588236</v>
      </c>
      <c r="P28" s="9"/>
    </row>
    <row r="29" spans="1:119">
      <c r="A29" s="12"/>
      <c r="B29" s="44">
        <v>581</v>
      </c>
      <c r="C29" s="20" t="s">
        <v>63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40606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40606</v>
      </c>
      <c r="O29" s="47">
        <f t="shared" si="2"/>
        <v>53.079738562091507</v>
      </c>
      <c r="P29" s="9"/>
    </row>
    <row r="30" spans="1:119" ht="15.75" thickBot="1">
      <c r="A30" s="12"/>
      <c r="B30" s="44">
        <v>591</v>
      </c>
      <c r="C30" s="20" t="s">
        <v>72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39881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39881</v>
      </c>
      <c r="O30" s="47">
        <f t="shared" si="2"/>
        <v>52.132026143790853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0">SUM(D5,D9,D13,D18,D20,D22,D24,D28)</f>
        <v>733790</v>
      </c>
      <c r="E31" s="15">
        <f t="shared" si="10"/>
        <v>0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597267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1"/>
        <v>1331057</v>
      </c>
      <c r="O31" s="37">
        <f t="shared" si="2"/>
        <v>1739.9437908496732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0" t="s">
        <v>77</v>
      </c>
      <c r="M33" s="160"/>
      <c r="N33" s="160"/>
      <c r="O33" s="41">
        <v>765</v>
      </c>
    </row>
    <row r="34" spans="1:15">
      <c r="A34" s="161"/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  <row r="35" spans="1:15" ht="15.75" customHeight="1" thickBot="1">
      <c r="A35" s="162" t="s">
        <v>46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SUM(D6:D8)</f>
        <v>234115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0" si="1">SUM(D5:M5)</f>
        <v>234115</v>
      </c>
      <c r="O5" s="32">
        <f t="shared" ref="O5:O30" si="2">(N5/O$32)</f>
        <v>308.04605263157896</v>
      </c>
      <c r="P5" s="6"/>
    </row>
    <row r="6" spans="1:133">
      <c r="A6" s="12"/>
      <c r="B6" s="44">
        <v>511</v>
      </c>
      <c r="C6" s="20" t="s">
        <v>19</v>
      </c>
      <c r="D6" s="46">
        <v>14306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14306</v>
      </c>
      <c r="O6" s="47">
        <f t="shared" si="2"/>
        <v>18.823684210526316</v>
      </c>
      <c r="P6" s="9"/>
    </row>
    <row r="7" spans="1:133">
      <c r="A7" s="12"/>
      <c r="B7" s="44">
        <v>513</v>
      </c>
      <c r="C7" s="20" t="s">
        <v>21</v>
      </c>
      <c r="D7" s="46">
        <v>210809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210809</v>
      </c>
      <c r="O7" s="47">
        <f t="shared" si="2"/>
        <v>277.38026315789472</v>
      </c>
      <c r="P7" s="9"/>
    </row>
    <row r="8" spans="1:133">
      <c r="A8" s="12"/>
      <c r="B8" s="44">
        <v>515</v>
      </c>
      <c r="C8" s="20" t="s">
        <v>23</v>
      </c>
      <c r="D8" s="46">
        <v>9000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9000</v>
      </c>
      <c r="O8" s="47">
        <f t="shared" si="2"/>
        <v>11.842105263157896</v>
      </c>
      <c r="P8" s="9"/>
    </row>
    <row r="9" spans="1:133" ht="15.75">
      <c r="A9" s="28" t="s">
        <v>24</v>
      </c>
      <c r="B9" s="29"/>
      <c r="C9" s="30"/>
      <c r="D9" s="31">
        <f t="shared" ref="D9:M9" si="3">SUM(D10:D11)</f>
        <v>897363</v>
      </c>
      <c r="E9" s="31">
        <f t="shared" si="3"/>
        <v>0</v>
      </c>
      <c r="F9" s="31">
        <f t="shared" si="3"/>
        <v>0</v>
      </c>
      <c r="G9" s="31">
        <f t="shared" si="3"/>
        <v>0</v>
      </c>
      <c r="H9" s="31">
        <f t="shared" si="3"/>
        <v>0</v>
      </c>
      <c r="I9" s="31">
        <f t="shared" si="3"/>
        <v>0</v>
      </c>
      <c r="J9" s="31">
        <f t="shared" si="3"/>
        <v>0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42">
        <f t="shared" si="1"/>
        <v>897363</v>
      </c>
      <c r="O9" s="43">
        <f t="shared" si="2"/>
        <v>1180.7407894736841</v>
      </c>
      <c r="P9" s="10"/>
    </row>
    <row r="10" spans="1:133">
      <c r="A10" s="12"/>
      <c r="B10" s="44">
        <v>521</v>
      </c>
      <c r="C10" s="20" t="s">
        <v>25</v>
      </c>
      <c r="D10" s="46">
        <v>245443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245443</v>
      </c>
      <c r="O10" s="47">
        <f t="shared" si="2"/>
        <v>322.95131578947371</v>
      </c>
      <c r="P10" s="9"/>
    </row>
    <row r="11" spans="1:133">
      <c r="A11" s="12"/>
      <c r="B11" s="44">
        <v>522</v>
      </c>
      <c r="C11" s="20" t="s">
        <v>26</v>
      </c>
      <c r="D11" s="46">
        <v>651920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651920</v>
      </c>
      <c r="O11" s="47">
        <f t="shared" si="2"/>
        <v>857.78947368421052</v>
      </c>
      <c r="P11" s="9"/>
    </row>
    <row r="12" spans="1:133" ht="15.75">
      <c r="A12" s="28" t="s">
        <v>28</v>
      </c>
      <c r="B12" s="29"/>
      <c r="C12" s="30"/>
      <c r="D12" s="31">
        <f t="shared" ref="D12:M12" si="4">SUM(D13:D16)</f>
        <v>0</v>
      </c>
      <c r="E12" s="31">
        <f t="shared" si="4"/>
        <v>0</v>
      </c>
      <c r="F12" s="31">
        <f t="shared" si="4"/>
        <v>0</v>
      </c>
      <c r="G12" s="31">
        <f t="shared" si="4"/>
        <v>0</v>
      </c>
      <c r="H12" s="31">
        <f t="shared" si="4"/>
        <v>0</v>
      </c>
      <c r="I12" s="31">
        <f t="shared" si="4"/>
        <v>495233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42">
        <f t="shared" si="1"/>
        <v>495233</v>
      </c>
      <c r="O12" s="43">
        <f t="shared" si="2"/>
        <v>651.62236842105267</v>
      </c>
      <c r="P12" s="10"/>
    </row>
    <row r="13" spans="1:133">
      <c r="A13" s="12"/>
      <c r="B13" s="44">
        <v>533</v>
      </c>
      <c r="C13" s="20" t="s">
        <v>29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80612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80612</v>
      </c>
      <c r="O13" s="47">
        <f t="shared" si="2"/>
        <v>106.06842105263158</v>
      </c>
      <c r="P13" s="9"/>
    </row>
    <row r="14" spans="1:133">
      <c r="A14" s="12"/>
      <c r="B14" s="44">
        <v>534</v>
      </c>
      <c r="C14" s="20" t="s">
        <v>59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84267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84267</v>
      </c>
      <c r="O14" s="47">
        <f t="shared" si="2"/>
        <v>110.87763157894737</v>
      </c>
      <c r="P14" s="9"/>
    </row>
    <row r="15" spans="1:133">
      <c r="A15" s="12"/>
      <c r="B15" s="44">
        <v>535</v>
      </c>
      <c r="C15" s="20" t="s">
        <v>31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235761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235761</v>
      </c>
      <c r="O15" s="47">
        <f t="shared" si="2"/>
        <v>310.21184210526314</v>
      </c>
      <c r="P15" s="9"/>
    </row>
    <row r="16" spans="1:133">
      <c r="A16" s="12"/>
      <c r="B16" s="44">
        <v>536</v>
      </c>
      <c r="C16" s="20" t="s">
        <v>69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94593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94593</v>
      </c>
      <c r="O16" s="47">
        <f t="shared" si="2"/>
        <v>124.46447368421053</v>
      </c>
      <c r="P16" s="9"/>
    </row>
    <row r="17" spans="1:119" ht="15.75">
      <c r="A17" s="28" t="s">
        <v>32</v>
      </c>
      <c r="B17" s="29"/>
      <c r="C17" s="30"/>
      <c r="D17" s="31">
        <f t="shared" ref="D17:M17" si="5">SUM(D18:D18)</f>
        <v>70637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1"/>
        <v>70637</v>
      </c>
      <c r="O17" s="43">
        <f t="shared" si="2"/>
        <v>92.943421052631578</v>
      </c>
      <c r="P17" s="10"/>
    </row>
    <row r="18" spans="1:119">
      <c r="A18" s="12"/>
      <c r="B18" s="44">
        <v>541</v>
      </c>
      <c r="C18" s="20" t="s">
        <v>60</v>
      </c>
      <c r="D18" s="46">
        <v>70637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70637</v>
      </c>
      <c r="O18" s="47">
        <f t="shared" si="2"/>
        <v>92.943421052631578</v>
      </c>
      <c r="P18" s="9"/>
    </row>
    <row r="19" spans="1:119" ht="15.75">
      <c r="A19" s="28" t="s">
        <v>34</v>
      </c>
      <c r="B19" s="29"/>
      <c r="C19" s="30"/>
      <c r="D19" s="31">
        <f t="shared" ref="D19:M19" si="6">SUM(D20:D20)</f>
        <v>719</v>
      </c>
      <c r="E19" s="31">
        <f t="shared" si="6"/>
        <v>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1"/>
        <v>719</v>
      </c>
      <c r="O19" s="43">
        <f t="shared" si="2"/>
        <v>0.94605263157894737</v>
      </c>
      <c r="P19" s="10"/>
    </row>
    <row r="20" spans="1:119">
      <c r="A20" s="13"/>
      <c r="B20" s="45">
        <v>559</v>
      </c>
      <c r="C20" s="21" t="s">
        <v>35</v>
      </c>
      <c r="D20" s="46">
        <v>719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719</v>
      </c>
      <c r="O20" s="47">
        <f t="shared" si="2"/>
        <v>0.94605263157894737</v>
      </c>
      <c r="P20" s="9"/>
    </row>
    <row r="21" spans="1:119" ht="15.75">
      <c r="A21" s="28" t="s">
        <v>36</v>
      </c>
      <c r="B21" s="29"/>
      <c r="C21" s="30"/>
      <c r="D21" s="31">
        <f t="shared" ref="D21:M21" si="7">SUM(D22:D22)</f>
        <v>17967</v>
      </c>
      <c r="E21" s="31">
        <f t="shared" si="7"/>
        <v>0</v>
      </c>
      <c r="F21" s="31">
        <f t="shared" si="7"/>
        <v>0</v>
      </c>
      <c r="G21" s="31">
        <f t="shared" si="7"/>
        <v>0</v>
      </c>
      <c r="H21" s="31">
        <f t="shared" si="7"/>
        <v>0</v>
      </c>
      <c r="I21" s="31">
        <f t="shared" si="7"/>
        <v>0</v>
      </c>
      <c r="J21" s="31">
        <f t="shared" si="7"/>
        <v>0</v>
      </c>
      <c r="K21" s="31">
        <f t="shared" si="7"/>
        <v>0</v>
      </c>
      <c r="L21" s="31">
        <f t="shared" si="7"/>
        <v>0</v>
      </c>
      <c r="M21" s="31">
        <f t="shared" si="7"/>
        <v>0</v>
      </c>
      <c r="N21" s="31">
        <f t="shared" si="1"/>
        <v>17967</v>
      </c>
      <c r="O21" s="43">
        <f t="shared" si="2"/>
        <v>23.640789473684212</v>
      </c>
      <c r="P21" s="10"/>
    </row>
    <row r="22" spans="1:119">
      <c r="A22" s="12"/>
      <c r="B22" s="44">
        <v>569</v>
      </c>
      <c r="C22" s="20" t="s">
        <v>44</v>
      </c>
      <c r="D22" s="46">
        <v>17967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17967</v>
      </c>
      <c r="O22" s="47">
        <f t="shared" si="2"/>
        <v>23.640789473684212</v>
      </c>
      <c r="P22" s="9"/>
    </row>
    <row r="23" spans="1:119" ht="15.75">
      <c r="A23" s="28" t="s">
        <v>38</v>
      </c>
      <c r="B23" s="29"/>
      <c r="C23" s="30"/>
      <c r="D23" s="31">
        <f t="shared" ref="D23:M23" si="8">SUM(D24:D26)</f>
        <v>27659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1"/>
        <v>27659</v>
      </c>
      <c r="O23" s="43">
        <f t="shared" si="2"/>
        <v>36.393421052631581</v>
      </c>
      <c r="P23" s="9"/>
    </row>
    <row r="24" spans="1:119">
      <c r="A24" s="12"/>
      <c r="B24" s="44">
        <v>572</v>
      </c>
      <c r="C24" s="20" t="s">
        <v>61</v>
      </c>
      <c r="D24" s="46">
        <v>15162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15162</v>
      </c>
      <c r="O24" s="47">
        <f t="shared" si="2"/>
        <v>19.95</v>
      </c>
      <c r="P24" s="9"/>
    </row>
    <row r="25" spans="1:119">
      <c r="A25" s="12"/>
      <c r="B25" s="44">
        <v>573</v>
      </c>
      <c r="C25" s="20" t="s">
        <v>71</v>
      </c>
      <c r="D25" s="46">
        <v>564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564</v>
      </c>
      <c r="O25" s="47">
        <f t="shared" si="2"/>
        <v>0.74210526315789471</v>
      </c>
      <c r="P25" s="9"/>
    </row>
    <row r="26" spans="1:119">
      <c r="A26" s="12"/>
      <c r="B26" s="44">
        <v>574</v>
      </c>
      <c r="C26" s="20" t="s">
        <v>40</v>
      </c>
      <c r="D26" s="46">
        <v>11933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11933</v>
      </c>
      <c r="O26" s="47">
        <f t="shared" si="2"/>
        <v>15.701315789473684</v>
      </c>
      <c r="P26" s="9"/>
    </row>
    <row r="27" spans="1:119" ht="15.75">
      <c r="A27" s="28" t="s">
        <v>62</v>
      </c>
      <c r="B27" s="29"/>
      <c r="C27" s="30"/>
      <c r="D27" s="31">
        <f t="shared" ref="D27:M27" si="9">SUM(D28:D29)</f>
        <v>0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112492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1"/>
        <v>112492</v>
      </c>
      <c r="O27" s="43">
        <f t="shared" si="2"/>
        <v>148.01578947368421</v>
      </c>
      <c r="P27" s="9"/>
    </row>
    <row r="28" spans="1:119">
      <c r="A28" s="12"/>
      <c r="B28" s="44">
        <v>581</v>
      </c>
      <c r="C28" s="20" t="s">
        <v>63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71470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71470</v>
      </c>
      <c r="O28" s="47">
        <f t="shared" si="2"/>
        <v>94.03947368421052</v>
      </c>
      <c r="P28" s="9"/>
    </row>
    <row r="29" spans="1:119" ht="15.75" thickBot="1">
      <c r="A29" s="12"/>
      <c r="B29" s="44">
        <v>591</v>
      </c>
      <c r="C29" s="20" t="s">
        <v>72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41022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41022</v>
      </c>
      <c r="O29" s="47">
        <f t="shared" si="2"/>
        <v>53.976315789473681</v>
      </c>
      <c r="P29" s="9"/>
    </row>
    <row r="30" spans="1:119" ht="16.5" thickBot="1">
      <c r="A30" s="14" t="s">
        <v>10</v>
      </c>
      <c r="B30" s="23"/>
      <c r="C30" s="22"/>
      <c r="D30" s="15">
        <f t="shared" ref="D30:M30" si="10">SUM(D5,D9,D12,D17,D19,D21,D23,D27)</f>
        <v>1248460</v>
      </c>
      <c r="E30" s="15">
        <f t="shared" si="10"/>
        <v>0</v>
      </c>
      <c r="F30" s="15">
        <f t="shared" si="10"/>
        <v>0</v>
      </c>
      <c r="G30" s="15">
        <f t="shared" si="10"/>
        <v>0</v>
      </c>
      <c r="H30" s="15">
        <f t="shared" si="10"/>
        <v>0</v>
      </c>
      <c r="I30" s="15">
        <f t="shared" si="10"/>
        <v>607725</v>
      </c>
      <c r="J30" s="15">
        <f t="shared" si="10"/>
        <v>0</v>
      </c>
      <c r="K30" s="15">
        <f t="shared" si="10"/>
        <v>0</v>
      </c>
      <c r="L30" s="15">
        <f t="shared" si="10"/>
        <v>0</v>
      </c>
      <c r="M30" s="15">
        <f t="shared" si="10"/>
        <v>0</v>
      </c>
      <c r="N30" s="15">
        <f t="shared" si="1"/>
        <v>1856185</v>
      </c>
      <c r="O30" s="37">
        <f t="shared" si="2"/>
        <v>2442.3486842105262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0" t="s">
        <v>75</v>
      </c>
      <c r="M32" s="160"/>
      <c r="N32" s="160"/>
      <c r="O32" s="41">
        <v>760</v>
      </c>
    </row>
    <row r="33" spans="1:15">
      <c r="A33" s="161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  <row r="34" spans="1:15" ht="15.75" customHeight="1" thickBot="1">
      <c r="A34" s="162" t="s">
        <v>46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42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5"/>
      <c r="N3" s="36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249436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7" si="1">SUM(D5:M5)</f>
        <v>249436</v>
      </c>
      <c r="O5" s="32">
        <f t="shared" ref="O5:O32" si="2">(N5/O$34)</f>
        <v>326.91480996068151</v>
      </c>
      <c r="P5" s="6"/>
    </row>
    <row r="6" spans="1:133">
      <c r="A6" s="12"/>
      <c r="B6" s="44">
        <v>511</v>
      </c>
      <c r="C6" s="20" t="s">
        <v>19</v>
      </c>
      <c r="D6" s="46">
        <v>13061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13061</v>
      </c>
      <c r="O6" s="47">
        <f t="shared" si="2"/>
        <v>17.117955439056356</v>
      </c>
      <c r="P6" s="9"/>
    </row>
    <row r="7" spans="1:133">
      <c r="A7" s="12"/>
      <c r="B7" s="44">
        <v>513</v>
      </c>
      <c r="C7" s="20" t="s">
        <v>21</v>
      </c>
      <c r="D7" s="46">
        <v>208789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208789</v>
      </c>
      <c r="O7" s="47">
        <f t="shared" si="2"/>
        <v>273.64220183486236</v>
      </c>
      <c r="P7" s="9"/>
    </row>
    <row r="8" spans="1:133">
      <c r="A8" s="12"/>
      <c r="B8" s="44">
        <v>514</v>
      </c>
      <c r="C8" s="20" t="s">
        <v>22</v>
      </c>
      <c r="D8" s="46">
        <v>17887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17887</v>
      </c>
      <c r="O8" s="47">
        <f t="shared" si="2"/>
        <v>23.442988204456093</v>
      </c>
      <c r="P8" s="9"/>
    </row>
    <row r="9" spans="1:133">
      <c r="A9" s="12"/>
      <c r="B9" s="44">
        <v>515</v>
      </c>
      <c r="C9" s="20" t="s">
        <v>23</v>
      </c>
      <c r="D9" s="46">
        <v>9699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9699</v>
      </c>
      <c r="O9" s="47">
        <f t="shared" si="2"/>
        <v>12.711664482306684</v>
      </c>
      <c r="P9" s="9"/>
    </row>
    <row r="10" spans="1:133" ht="15.75">
      <c r="A10" s="28" t="s">
        <v>24</v>
      </c>
      <c r="B10" s="29"/>
      <c r="C10" s="30"/>
      <c r="D10" s="31">
        <f t="shared" ref="D10:M10" si="3">SUM(D11:D12)</f>
        <v>236456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236456</v>
      </c>
      <c r="O10" s="43">
        <f t="shared" si="2"/>
        <v>309.90301441677587</v>
      </c>
      <c r="P10" s="10"/>
    </row>
    <row r="11" spans="1:133">
      <c r="A11" s="12"/>
      <c r="B11" s="44">
        <v>521</v>
      </c>
      <c r="C11" s="20" t="s">
        <v>25</v>
      </c>
      <c r="D11" s="46">
        <v>185812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185812</v>
      </c>
      <c r="O11" s="47">
        <f t="shared" si="2"/>
        <v>243.52817824377456</v>
      </c>
      <c r="P11" s="9"/>
    </row>
    <row r="12" spans="1:133">
      <c r="A12" s="12"/>
      <c r="B12" s="44">
        <v>522</v>
      </c>
      <c r="C12" s="20" t="s">
        <v>26</v>
      </c>
      <c r="D12" s="46">
        <v>50644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50644</v>
      </c>
      <c r="O12" s="47">
        <f t="shared" si="2"/>
        <v>66.374836173001313</v>
      </c>
      <c r="P12" s="9"/>
    </row>
    <row r="13" spans="1:133" ht="15.75">
      <c r="A13" s="28" t="s">
        <v>28</v>
      </c>
      <c r="B13" s="29"/>
      <c r="C13" s="30"/>
      <c r="D13" s="31">
        <f t="shared" ref="D13:M13" si="4">SUM(D14:D17)</f>
        <v>0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507485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507485</v>
      </c>
      <c r="O13" s="43">
        <f t="shared" si="2"/>
        <v>665.11795543905635</v>
      </c>
      <c r="P13" s="10"/>
    </row>
    <row r="14" spans="1:133">
      <c r="A14" s="12"/>
      <c r="B14" s="44">
        <v>533</v>
      </c>
      <c r="C14" s="20" t="s">
        <v>29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71220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71220</v>
      </c>
      <c r="O14" s="47">
        <f t="shared" si="2"/>
        <v>93.34207077326343</v>
      </c>
      <c r="P14" s="9"/>
    </row>
    <row r="15" spans="1:133">
      <c r="A15" s="12"/>
      <c r="B15" s="44">
        <v>534</v>
      </c>
      <c r="C15" s="20" t="s">
        <v>59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89055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89055</v>
      </c>
      <c r="O15" s="47">
        <f t="shared" si="2"/>
        <v>116.71690694626474</v>
      </c>
      <c r="P15" s="9"/>
    </row>
    <row r="16" spans="1:133">
      <c r="A16" s="12"/>
      <c r="B16" s="44">
        <v>535</v>
      </c>
      <c r="C16" s="20" t="s">
        <v>31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249803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249803</v>
      </c>
      <c r="O16" s="47">
        <f t="shared" si="2"/>
        <v>327.39580602883353</v>
      </c>
      <c r="P16" s="9"/>
    </row>
    <row r="17" spans="1:119">
      <c r="A17" s="12"/>
      <c r="B17" s="44">
        <v>536</v>
      </c>
      <c r="C17" s="20" t="s">
        <v>69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97407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97407</v>
      </c>
      <c r="O17" s="47">
        <f t="shared" si="2"/>
        <v>127.66317169069463</v>
      </c>
      <c r="P17" s="9"/>
    </row>
    <row r="18" spans="1:119" ht="15.75">
      <c r="A18" s="28" t="s">
        <v>32</v>
      </c>
      <c r="B18" s="29"/>
      <c r="C18" s="30"/>
      <c r="D18" s="31">
        <f t="shared" ref="D18:M18" si="5">SUM(D19:D19)</f>
        <v>51267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ref="N18:N23" si="6">SUM(D18:M18)</f>
        <v>51267</v>
      </c>
      <c r="O18" s="43">
        <f t="shared" si="2"/>
        <v>67.191349934469201</v>
      </c>
      <c r="P18" s="10"/>
    </row>
    <row r="19" spans="1:119">
      <c r="A19" s="12"/>
      <c r="B19" s="44">
        <v>541</v>
      </c>
      <c r="C19" s="20" t="s">
        <v>60</v>
      </c>
      <c r="D19" s="46">
        <v>51267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51267</v>
      </c>
      <c r="O19" s="47">
        <f t="shared" si="2"/>
        <v>67.191349934469201</v>
      </c>
      <c r="P19" s="9"/>
    </row>
    <row r="20" spans="1:119" ht="15.75">
      <c r="A20" s="28" t="s">
        <v>34</v>
      </c>
      <c r="B20" s="29"/>
      <c r="C20" s="30"/>
      <c r="D20" s="31">
        <f t="shared" ref="D20:M20" si="7">SUM(D21:D22)</f>
        <v>59797</v>
      </c>
      <c r="E20" s="31">
        <f t="shared" si="7"/>
        <v>0</v>
      </c>
      <c r="F20" s="31">
        <f t="shared" si="7"/>
        <v>0</v>
      </c>
      <c r="G20" s="31">
        <f t="shared" si="7"/>
        <v>0</v>
      </c>
      <c r="H20" s="31">
        <f t="shared" si="7"/>
        <v>0</v>
      </c>
      <c r="I20" s="31">
        <f t="shared" si="7"/>
        <v>0</v>
      </c>
      <c r="J20" s="31">
        <f t="shared" si="7"/>
        <v>0</v>
      </c>
      <c r="K20" s="31">
        <f t="shared" si="7"/>
        <v>0</v>
      </c>
      <c r="L20" s="31">
        <f t="shared" si="7"/>
        <v>0</v>
      </c>
      <c r="M20" s="31">
        <f t="shared" si="7"/>
        <v>0</v>
      </c>
      <c r="N20" s="31">
        <f t="shared" si="6"/>
        <v>59797</v>
      </c>
      <c r="O20" s="43">
        <f t="shared" si="2"/>
        <v>78.370904325032768</v>
      </c>
      <c r="P20" s="10"/>
    </row>
    <row r="21" spans="1:119">
      <c r="A21" s="13"/>
      <c r="B21" s="45">
        <v>552</v>
      </c>
      <c r="C21" s="21" t="s">
        <v>70</v>
      </c>
      <c r="D21" s="46">
        <v>2310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2310</v>
      </c>
      <c r="O21" s="47">
        <f t="shared" si="2"/>
        <v>3.0275229357798166</v>
      </c>
      <c r="P21" s="9"/>
    </row>
    <row r="22" spans="1:119">
      <c r="A22" s="13"/>
      <c r="B22" s="45">
        <v>559</v>
      </c>
      <c r="C22" s="21" t="s">
        <v>35</v>
      </c>
      <c r="D22" s="46">
        <v>57487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57487</v>
      </c>
      <c r="O22" s="47">
        <f t="shared" si="2"/>
        <v>75.343381389252954</v>
      </c>
      <c r="P22" s="9"/>
    </row>
    <row r="23" spans="1:119" ht="15.75">
      <c r="A23" s="28" t="s">
        <v>36</v>
      </c>
      <c r="B23" s="29"/>
      <c r="C23" s="30"/>
      <c r="D23" s="31">
        <f t="shared" ref="D23:M23" si="8">SUM(D24:D24)</f>
        <v>3402</v>
      </c>
      <c r="E23" s="31">
        <f t="shared" si="8"/>
        <v>0</v>
      </c>
      <c r="F23" s="31">
        <f t="shared" si="8"/>
        <v>0</v>
      </c>
      <c r="G23" s="31">
        <f t="shared" si="8"/>
        <v>0</v>
      </c>
      <c r="H23" s="31">
        <f t="shared" si="8"/>
        <v>0</v>
      </c>
      <c r="I23" s="31">
        <f t="shared" si="8"/>
        <v>0</v>
      </c>
      <c r="J23" s="31">
        <f t="shared" si="8"/>
        <v>0</v>
      </c>
      <c r="K23" s="31">
        <f t="shared" si="8"/>
        <v>0</v>
      </c>
      <c r="L23" s="31">
        <f t="shared" si="8"/>
        <v>0</v>
      </c>
      <c r="M23" s="31">
        <f t="shared" si="8"/>
        <v>0</v>
      </c>
      <c r="N23" s="31">
        <f t="shared" si="6"/>
        <v>3402</v>
      </c>
      <c r="O23" s="43">
        <f t="shared" si="2"/>
        <v>4.4587155963302756</v>
      </c>
      <c r="P23" s="10"/>
    </row>
    <row r="24" spans="1:119">
      <c r="A24" s="12"/>
      <c r="B24" s="44">
        <v>569</v>
      </c>
      <c r="C24" s="20" t="s">
        <v>44</v>
      </c>
      <c r="D24" s="46">
        <v>3402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2" si="9">SUM(D24:M24)</f>
        <v>3402</v>
      </c>
      <c r="O24" s="47">
        <f t="shared" si="2"/>
        <v>4.4587155963302756</v>
      </c>
      <c r="P24" s="9"/>
    </row>
    <row r="25" spans="1:119" ht="15.75">
      <c r="A25" s="28" t="s">
        <v>38</v>
      </c>
      <c r="B25" s="29"/>
      <c r="C25" s="30"/>
      <c r="D25" s="31">
        <f t="shared" ref="D25:M25" si="10">SUM(D26:D28)</f>
        <v>49976</v>
      </c>
      <c r="E25" s="31">
        <f t="shared" si="10"/>
        <v>0</v>
      </c>
      <c r="F25" s="31">
        <f t="shared" si="10"/>
        <v>0</v>
      </c>
      <c r="G25" s="31">
        <f t="shared" si="10"/>
        <v>0</v>
      </c>
      <c r="H25" s="31">
        <f t="shared" si="10"/>
        <v>0</v>
      </c>
      <c r="I25" s="31">
        <f t="shared" si="10"/>
        <v>0</v>
      </c>
      <c r="J25" s="31">
        <f t="shared" si="10"/>
        <v>0</v>
      </c>
      <c r="K25" s="31">
        <f t="shared" si="10"/>
        <v>0</v>
      </c>
      <c r="L25" s="31">
        <f t="shared" si="10"/>
        <v>0</v>
      </c>
      <c r="M25" s="31">
        <f t="shared" si="10"/>
        <v>0</v>
      </c>
      <c r="N25" s="31">
        <f t="shared" si="9"/>
        <v>49976</v>
      </c>
      <c r="O25" s="43">
        <f t="shared" si="2"/>
        <v>65.499344692005238</v>
      </c>
      <c r="P25" s="9"/>
    </row>
    <row r="26" spans="1:119">
      <c r="A26" s="12"/>
      <c r="B26" s="44">
        <v>572</v>
      </c>
      <c r="C26" s="20" t="s">
        <v>61</v>
      </c>
      <c r="D26" s="46">
        <v>5130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9"/>
        <v>5130</v>
      </c>
      <c r="O26" s="47">
        <f t="shared" si="2"/>
        <v>6.7234600262123196</v>
      </c>
      <c r="P26" s="9"/>
    </row>
    <row r="27" spans="1:119">
      <c r="A27" s="12"/>
      <c r="B27" s="44">
        <v>573</v>
      </c>
      <c r="C27" s="20" t="s">
        <v>71</v>
      </c>
      <c r="D27" s="46">
        <v>29182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9"/>
        <v>29182</v>
      </c>
      <c r="O27" s="47">
        <f t="shared" si="2"/>
        <v>38.246395806028836</v>
      </c>
      <c r="P27" s="9"/>
    </row>
    <row r="28" spans="1:119">
      <c r="A28" s="12"/>
      <c r="B28" s="44">
        <v>574</v>
      </c>
      <c r="C28" s="20" t="s">
        <v>40</v>
      </c>
      <c r="D28" s="46">
        <v>15664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15664</v>
      </c>
      <c r="O28" s="47">
        <f t="shared" si="2"/>
        <v>20.52948885976409</v>
      </c>
      <c r="P28" s="9"/>
    </row>
    <row r="29" spans="1:119" ht="15.75">
      <c r="A29" s="28" t="s">
        <v>62</v>
      </c>
      <c r="B29" s="29"/>
      <c r="C29" s="30"/>
      <c r="D29" s="31">
        <f t="shared" ref="D29:M29" si="11">SUM(D30:D31)</f>
        <v>0</v>
      </c>
      <c r="E29" s="31">
        <f t="shared" si="11"/>
        <v>0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120509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9"/>
        <v>120509</v>
      </c>
      <c r="O29" s="43">
        <f t="shared" si="2"/>
        <v>157.94102228047183</v>
      </c>
      <c r="P29" s="9"/>
    </row>
    <row r="30" spans="1:119">
      <c r="A30" s="12"/>
      <c r="B30" s="44">
        <v>581</v>
      </c>
      <c r="C30" s="20" t="s">
        <v>63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78296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78296</v>
      </c>
      <c r="O30" s="47">
        <f t="shared" si="2"/>
        <v>102.61598951507209</v>
      </c>
      <c r="P30" s="9"/>
    </row>
    <row r="31" spans="1:119" ht="15.75" thickBot="1">
      <c r="A31" s="12"/>
      <c r="B31" s="44">
        <v>591</v>
      </c>
      <c r="C31" s="20" t="s">
        <v>72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42213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42213</v>
      </c>
      <c r="O31" s="47">
        <f t="shared" si="2"/>
        <v>55.32503276539974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2">SUM(D5,D10,D13,D18,D20,D23,D25,D29)</f>
        <v>650334</v>
      </c>
      <c r="E32" s="15">
        <f t="shared" si="12"/>
        <v>0</v>
      </c>
      <c r="F32" s="15">
        <f t="shared" si="12"/>
        <v>0</v>
      </c>
      <c r="G32" s="15">
        <f t="shared" si="12"/>
        <v>0</v>
      </c>
      <c r="H32" s="15">
        <f t="shared" si="12"/>
        <v>0</v>
      </c>
      <c r="I32" s="15">
        <f t="shared" si="12"/>
        <v>627994</v>
      </c>
      <c r="J32" s="15">
        <f t="shared" si="12"/>
        <v>0</v>
      </c>
      <c r="K32" s="15">
        <f t="shared" si="12"/>
        <v>0</v>
      </c>
      <c r="L32" s="15">
        <f t="shared" si="12"/>
        <v>0</v>
      </c>
      <c r="M32" s="15">
        <f t="shared" si="12"/>
        <v>0</v>
      </c>
      <c r="N32" s="15">
        <f t="shared" si="9"/>
        <v>1278328</v>
      </c>
      <c r="O32" s="37">
        <f t="shared" si="2"/>
        <v>1675.397116644823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0" t="s">
        <v>73</v>
      </c>
      <c r="M34" s="160"/>
      <c r="N34" s="160"/>
      <c r="O34" s="41">
        <v>763</v>
      </c>
    </row>
    <row r="35" spans="1:15">
      <c r="A35" s="161"/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  <row r="36" spans="1:15" ht="15.75" customHeight="1" thickBot="1">
      <c r="A36" s="162" t="s">
        <v>46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2025-02-10T22:15:09Z</cp:lastPrinted>
  <dcterms:created xsi:type="dcterms:W3CDTF">2000-08-31T21:26:31Z</dcterms:created>
  <dcterms:modified xsi:type="dcterms:W3CDTF">2025-02-10T22:15:12Z</dcterms:modified>
</cp:coreProperties>
</file>