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3" documentId="11_9BD502FC449148958B1E561FFFA3EE5B404AA886" xr6:coauthVersionLast="47" xr6:coauthVersionMax="47" xr10:uidLastSave="{E89CCC7E-58A0-4E90-B126-7DD5A7D77784}"/>
  <bookViews>
    <workbookView xWindow="-120" yWindow="-120" windowWidth="29040" windowHeight="15720" tabRatio="793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'2008'!$A$1:$O$38</definedName>
    <definedName name="_xlnm.Print_Area" localSheetId="14">'2009'!$A$1:$O$38</definedName>
    <definedName name="_xlnm.Print_Area" localSheetId="13">'2010'!$A$1:$O$38</definedName>
    <definedName name="_xlnm.Print_Area" localSheetId="12">'2011'!$A$1:$O$40</definedName>
    <definedName name="_xlnm.Print_Area" localSheetId="11">'2012'!$A$1:$O$38</definedName>
    <definedName name="_xlnm.Print_Area" localSheetId="10">'2013'!$A$1:$O$38</definedName>
    <definedName name="_xlnm.Print_Area" localSheetId="9">'2014'!$A$1:$O$38</definedName>
    <definedName name="_xlnm.Print_Area" localSheetId="8">'2015'!$A$1:$O$37</definedName>
    <definedName name="_xlnm.Print_Area" localSheetId="7">'2016'!$A$1:$O$32</definedName>
    <definedName name="_xlnm.Print_Area" localSheetId="6">'2017'!$A$1:$O$32</definedName>
    <definedName name="_xlnm.Print_Area" localSheetId="5">'2018'!$A$1:$O$38</definedName>
    <definedName name="_xlnm.Print_Area" localSheetId="4">'2019'!$A$1:$O$41</definedName>
    <definedName name="_xlnm.Print_Area" localSheetId="3">'2020'!$A$1:$O$41</definedName>
    <definedName name="_xlnm.Print_Area" localSheetId="2">'2021'!$A$1:$P$35</definedName>
    <definedName name="_xlnm.Print_Area" localSheetId="1">'2022'!$A$1:$P$38</definedName>
    <definedName name="_xlnm.Print_Area" localSheetId="0">'2023'!$A$1:$P$26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8" l="1"/>
  <c r="F22" i="48"/>
  <c r="G22" i="48"/>
  <c r="H22" i="48"/>
  <c r="I22" i="48"/>
  <c r="J22" i="48"/>
  <c r="K22" i="48"/>
  <c r="L22" i="48"/>
  <c r="M22" i="48"/>
  <c r="N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8" i="48"/>
  <c r="P8" i="48" s="1"/>
  <c r="O19" i="48"/>
  <c r="P19" i="48" s="1"/>
  <c r="O14" i="48"/>
  <c r="P14" i="48" s="1"/>
  <c r="O10" i="48"/>
  <c r="P10" i="48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34" i="47" s="1"/>
  <c r="E5" i="47"/>
  <c r="E34" i="47" s="1"/>
  <c r="D5" i="47"/>
  <c r="D34" i="47" s="1"/>
  <c r="O22" i="48" l="1"/>
  <c r="P22" i="48" s="1"/>
  <c r="K34" i="47"/>
  <c r="M34" i="47"/>
  <c r="G34" i="47"/>
  <c r="H34" i="47"/>
  <c r="I34" i="47"/>
  <c r="J34" i="47"/>
  <c r="L34" i="47"/>
  <c r="N34" i="47"/>
  <c r="O30" i="47"/>
  <c r="P30" i="47" s="1"/>
  <c r="O22" i="47"/>
  <c r="P22" i="47" s="1"/>
  <c r="O14" i="47"/>
  <c r="P14" i="47" s="1"/>
  <c r="O11" i="47"/>
  <c r="P11" i="47" s="1"/>
  <c r="O5" i="47"/>
  <c r="P5" i="47" s="1"/>
  <c r="D31" i="46"/>
  <c r="O30" i="46"/>
  <c r="P30" i="46"/>
  <c r="N29" i="46"/>
  <c r="M29" i="46"/>
  <c r="L29" i="46"/>
  <c r="O29" i="46" s="1"/>
  <c r="P29" i="46" s="1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O25" i="46" s="1"/>
  <c r="P25" i="46" s="1"/>
  <c r="F25" i="46"/>
  <c r="E25" i="46"/>
  <c r="D25" i="46"/>
  <c r="O24" i="46"/>
  <c r="P24" i="46"/>
  <c r="O23" i="46"/>
  <c r="P23" i="46" s="1"/>
  <c r="O22" i="46"/>
  <c r="P22" i="46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O19" i="46" s="1"/>
  <c r="P19" i="46" s="1"/>
  <c r="F19" i="46"/>
  <c r="E19" i="46"/>
  <c r="D19" i="46"/>
  <c r="O18" i="46"/>
  <c r="P18" i="46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/>
  <c r="N11" i="46"/>
  <c r="M11" i="46"/>
  <c r="L11" i="46"/>
  <c r="K11" i="46"/>
  <c r="J11" i="46"/>
  <c r="I11" i="46"/>
  <c r="H11" i="46"/>
  <c r="O11" i="46" s="1"/>
  <c r="P11" i="46" s="1"/>
  <c r="G11" i="46"/>
  <c r="F11" i="46"/>
  <c r="E11" i="46"/>
  <c r="D11" i="46"/>
  <c r="O10" i="46"/>
  <c r="P10" i="46" s="1"/>
  <c r="O9" i="46"/>
  <c r="P9" i="46" s="1"/>
  <c r="O8" i="46"/>
  <c r="P8" i="46"/>
  <c r="O7" i="46"/>
  <c r="P7" i="46" s="1"/>
  <c r="O6" i="46"/>
  <c r="P6" i="46"/>
  <c r="N5" i="46"/>
  <c r="M5" i="46"/>
  <c r="M31" i="46" s="1"/>
  <c r="L5" i="46"/>
  <c r="K5" i="46"/>
  <c r="K31" i="46" s="1"/>
  <c r="J5" i="46"/>
  <c r="J31" i="46" s="1"/>
  <c r="I5" i="46"/>
  <c r="H5" i="46"/>
  <c r="G5" i="46"/>
  <c r="F5" i="46"/>
  <c r="E5" i="46"/>
  <c r="D5" i="46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 s="1"/>
  <c r="N33" i="45"/>
  <c r="O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K28" i="45"/>
  <c r="J28" i="45"/>
  <c r="I28" i="45"/>
  <c r="H28" i="45"/>
  <c r="H37" i="45" s="1"/>
  <c r="G28" i="45"/>
  <c r="F28" i="45"/>
  <c r="E28" i="45"/>
  <c r="D28" i="45"/>
  <c r="N27" i="45"/>
  <c r="O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J37" i="45" s="1"/>
  <c r="I13" i="45"/>
  <c r="I37" i="45" s="1"/>
  <c r="H13" i="45"/>
  <c r="G13" i="45"/>
  <c r="F13" i="45"/>
  <c r="E13" i="45"/>
  <c r="D13" i="45"/>
  <c r="D37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37" i="45" s="1"/>
  <c r="K5" i="45"/>
  <c r="K37" i="45" s="1"/>
  <c r="J5" i="45"/>
  <c r="I5" i="45"/>
  <c r="H5" i="45"/>
  <c r="G5" i="45"/>
  <c r="F5" i="45"/>
  <c r="E5" i="45"/>
  <c r="D5" i="45"/>
  <c r="N36" i="44"/>
  <c r="O36" i="44" s="1"/>
  <c r="M35" i="44"/>
  <c r="L35" i="44"/>
  <c r="K35" i="44"/>
  <c r="J35" i="44"/>
  <c r="I35" i="44"/>
  <c r="H35" i="44"/>
  <c r="G35" i="44"/>
  <c r="F35" i="44"/>
  <c r="E35" i="44"/>
  <c r="E37" i="44" s="1"/>
  <c r="D35" i="44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37" i="44" s="1"/>
  <c r="L5" i="44"/>
  <c r="K5" i="44"/>
  <c r="J5" i="44"/>
  <c r="I5" i="44"/>
  <c r="H5" i="44"/>
  <c r="H37" i="44" s="1"/>
  <c r="G5" i="44"/>
  <c r="F5" i="44"/>
  <c r="E5" i="44"/>
  <c r="D5" i="44"/>
  <c r="N16" i="43"/>
  <c r="O16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34" i="43" s="1"/>
  <c r="D5" i="43"/>
  <c r="N5" i="43" s="1"/>
  <c r="O5" i="43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 s="1"/>
  <c r="N21" i="42"/>
  <c r="O21" i="42" s="1"/>
  <c r="M20" i="42"/>
  <c r="M28" i="42" s="1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F28" i="42" s="1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K28" i="41" s="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M28" i="41" s="1"/>
  <c r="L5" i="41"/>
  <c r="K5" i="41"/>
  <c r="J5" i="41"/>
  <c r="I5" i="41"/>
  <c r="H5" i="41"/>
  <c r="G5" i="41"/>
  <c r="G28" i="41" s="1"/>
  <c r="F5" i="41"/>
  <c r="E5" i="41"/>
  <c r="D5" i="4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N21" i="40" s="1"/>
  <c r="O21" i="40" s="1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K33" i="40" s="1"/>
  <c r="J5" i="40"/>
  <c r="I5" i="40"/>
  <c r="H5" i="40"/>
  <c r="G5" i="40"/>
  <c r="F5" i="40"/>
  <c r="F33" i="40" s="1"/>
  <c r="E5" i="40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N26" i="39"/>
  <c r="O26" i="39" s="1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M11" i="39"/>
  <c r="L11" i="39"/>
  <c r="L34" i="39" s="1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34" i="39" s="1"/>
  <c r="H5" i="39"/>
  <c r="H34" i="39" s="1"/>
  <c r="G5" i="39"/>
  <c r="F5" i="39"/>
  <c r="E5" i="39"/>
  <c r="D5" i="39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N26" i="38"/>
  <c r="O26" i="38"/>
  <c r="N25" i="38"/>
  <c r="O25" i="38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/>
  <c r="N18" i="38"/>
  <c r="O18" i="38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I12" i="38"/>
  <c r="H12" i="38"/>
  <c r="G12" i="38"/>
  <c r="F12" i="38"/>
  <c r="F34" i="38" s="1"/>
  <c r="E12" i="38"/>
  <c r="N12" i="38" s="1"/>
  <c r="O12" i="38" s="1"/>
  <c r="D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I34" i="37" s="1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34" i="37" s="1"/>
  <c r="I5" i="37"/>
  <c r="H5" i="37"/>
  <c r="H34" i="37" s="1"/>
  <c r="G5" i="37"/>
  <c r="G34" i="37" s="1"/>
  <c r="F5" i="37"/>
  <c r="E5" i="37"/>
  <c r="E34" i="37" s="1"/>
  <c r="D5" i="37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K34" i="36" s="1"/>
  <c r="J15" i="36"/>
  <c r="I15" i="36"/>
  <c r="H15" i="36"/>
  <c r="G15" i="36"/>
  <c r="G34" i="36" s="1"/>
  <c r="F15" i="36"/>
  <c r="E15" i="36"/>
  <c r="D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F34" i="36" s="1"/>
  <c r="E5" i="36"/>
  <c r="D5" i="36"/>
  <c r="N35" i="35"/>
  <c r="O35" i="35" s="1"/>
  <c r="M34" i="35"/>
  <c r="L34" i="35"/>
  <c r="K34" i="35"/>
  <c r="J34" i="35"/>
  <c r="I34" i="35"/>
  <c r="I36" i="35" s="1"/>
  <c r="H34" i="35"/>
  <c r="G34" i="35"/>
  <c r="F34" i="35"/>
  <c r="E34" i="35"/>
  <c r="D34" i="35"/>
  <c r="N33" i="35"/>
  <c r="O33" i="35" s="1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/>
  <c r="N6" i="35"/>
  <c r="O6" i="35" s="1"/>
  <c r="M5" i="35"/>
  <c r="M36" i="35" s="1"/>
  <c r="L5" i="35"/>
  <c r="L36" i="35" s="1"/>
  <c r="K5" i="35"/>
  <c r="J5" i="35"/>
  <c r="I5" i="35"/>
  <c r="H5" i="35"/>
  <c r="H36" i="35" s="1"/>
  <c r="G5" i="35"/>
  <c r="F5" i="35"/>
  <c r="E5" i="35"/>
  <c r="E36" i="35" s="1"/>
  <c r="D5" i="35"/>
  <c r="N5" i="35" s="1"/>
  <c r="O5" i="35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N26" i="34"/>
  <c r="O26" i="34"/>
  <c r="N25" i="34"/>
  <c r="O25" i="34" s="1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G34" i="34" s="1"/>
  <c r="F14" i="34"/>
  <c r="E14" i="34"/>
  <c r="D14" i="34"/>
  <c r="N13" i="34"/>
  <c r="O13" i="34" s="1"/>
  <c r="M12" i="34"/>
  <c r="L12" i="34"/>
  <c r="L34" i="34" s="1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K34" i="34" s="1"/>
  <c r="J5" i="34"/>
  <c r="I5" i="34"/>
  <c r="H5" i="34"/>
  <c r="G5" i="34"/>
  <c r="F5" i="34"/>
  <c r="E5" i="34"/>
  <c r="D5" i="34"/>
  <c r="N22" i="33"/>
  <c r="O22" i="33" s="1"/>
  <c r="N23" i="33"/>
  <c r="O23" i="33" s="1"/>
  <c r="N24" i="33"/>
  <c r="O24" i="33" s="1"/>
  <c r="N25" i="33"/>
  <c r="O25" i="33"/>
  <c r="N26" i="33"/>
  <c r="O26" i="33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/>
  <c r="E21" i="33"/>
  <c r="F21" i="33"/>
  <c r="G21" i="33"/>
  <c r="H21" i="33"/>
  <c r="I21" i="33"/>
  <c r="J21" i="33"/>
  <c r="K21" i="33"/>
  <c r="L21" i="33"/>
  <c r="M21" i="33"/>
  <c r="D21" i="33"/>
  <c r="E14" i="33"/>
  <c r="F14" i="33"/>
  <c r="G14" i="33"/>
  <c r="H14" i="33"/>
  <c r="I14" i="33"/>
  <c r="J14" i="33"/>
  <c r="K14" i="33"/>
  <c r="L14" i="33"/>
  <c r="M14" i="33"/>
  <c r="D14" i="33"/>
  <c r="E12" i="33"/>
  <c r="F12" i="33"/>
  <c r="G12" i="33"/>
  <c r="H12" i="33"/>
  <c r="I12" i="33"/>
  <c r="J12" i="33"/>
  <c r="K12" i="33"/>
  <c r="L12" i="33"/>
  <c r="M12" i="33"/>
  <c r="D12" i="33"/>
  <c r="N12" i="33"/>
  <c r="O12" i="33" s="1"/>
  <c r="E5" i="33"/>
  <c r="E34" i="33" s="1"/>
  <c r="F5" i="33"/>
  <c r="G5" i="33"/>
  <c r="G34" i="33" s="1"/>
  <c r="H5" i="33"/>
  <c r="H34" i="33" s="1"/>
  <c r="I5" i="33"/>
  <c r="J5" i="33"/>
  <c r="K5" i="33"/>
  <c r="L5" i="33"/>
  <c r="M5" i="33"/>
  <c r="D5" i="33"/>
  <c r="D34" i="33" s="1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N33" i="33"/>
  <c r="O33" i="33" s="1"/>
  <c r="N30" i="33"/>
  <c r="O30" i="33"/>
  <c r="N31" i="33"/>
  <c r="O31" i="33"/>
  <c r="N29" i="33"/>
  <c r="O29" i="33" s="1"/>
  <c r="E28" i="33"/>
  <c r="F28" i="33"/>
  <c r="G28" i="33"/>
  <c r="H28" i="33"/>
  <c r="I28" i="33"/>
  <c r="J28" i="33"/>
  <c r="K28" i="33"/>
  <c r="L28" i="33"/>
  <c r="M28" i="33"/>
  <c r="D28" i="33"/>
  <c r="N27" i="33"/>
  <c r="O27" i="33" s="1"/>
  <c r="N13" i="33"/>
  <c r="O13" i="33" s="1"/>
  <c r="N7" i="33"/>
  <c r="O7" i="33" s="1"/>
  <c r="N8" i="33"/>
  <c r="O8" i="33"/>
  <c r="N9" i="33"/>
  <c r="O9" i="33"/>
  <c r="N10" i="33"/>
  <c r="O10" i="33" s="1"/>
  <c r="N11" i="33"/>
  <c r="O11" i="33" s="1"/>
  <c r="N6" i="33"/>
  <c r="O6" i="33" s="1"/>
  <c r="N21" i="43"/>
  <c r="O21" i="43" s="1"/>
  <c r="N30" i="44"/>
  <c r="O30" i="44" s="1"/>
  <c r="F37" i="45"/>
  <c r="I31" i="46" l="1"/>
  <c r="I34" i="38"/>
  <c r="J34" i="38"/>
  <c r="G34" i="39"/>
  <c r="J34" i="43"/>
  <c r="E34" i="36"/>
  <c r="I34" i="36"/>
  <c r="J34" i="39"/>
  <c r="E33" i="40"/>
  <c r="L31" i="46"/>
  <c r="N5" i="44"/>
  <c r="O5" i="44" s="1"/>
  <c r="H34" i="43"/>
  <c r="N32" i="38"/>
  <c r="O32" i="38" s="1"/>
  <c r="N28" i="43"/>
  <c r="O28" i="43" s="1"/>
  <c r="N13" i="41"/>
  <c r="O13" i="41" s="1"/>
  <c r="E28" i="42"/>
  <c r="N28" i="42" s="1"/>
  <c r="O28" i="42" s="1"/>
  <c r="M34" i="43"/>
  <c r="D34" i="43"/>
  <c r="D37" i="44"/>
  <c r="N37" i="44" s="1"/>
  <c r="O37" i="44" s="1"/>
  <c r="N12" i="34"/>
  <c r="O12" i="34" s="1"/>
  <c r="N30" i="35"/>
  <c r="O30" i="35" s="1"/>
  <c r="D34" i="37"/>
  <c r="H33" i="40"/>
  <c r="N25" i="42"/>
  <c r="O25" i="42" s="1"/>
  <c r="I28" i="41"/>
  <c r="N31" i="40"/>
  <c r="O31" i="40" s="1"/>
  <c r="D28" i="42"/>
  <c r="K34" i="39"/>
  <c r="G33" i="40"/>
  <c r="D34" i="39"/>
  <c r="N34" i="39" s="1"/>
  <c r="O34" i="39" s="1"/>
  <c r="E34" i="34"/>
  <c r="N13" i="35"/>
  <c r="O13" i="35" s="1"/>
  <c r="I33" i="40"/>
  <c r="G28" i="42"/>
  <c r="K28" i="42"/>
  <c r="F37" i="44"/>
  <c r="N22" i="44"/>
  <c r="O22" i="44" s="1"/>
  <c r="M34" i="34"/>
  <c r="N14" i="33"/>
  <c r="O14" i="33" s="1"/>
  <c r="L28" i="41"/>
  <c r="N32" i="39"/>
  <c r="O32" i="39" s="1"/>
  <c r="L34" i="37"/>
  <c r="N31" i="46"/>
  <c r="E34" i="39"/>
  <c r="J33" i="40"/>
  <c r="N28" i="40"/>
  <c r="O28" i="40" s="1"/>
  <c r="H28" i="42"/>
  <c r="G37" i="44"/>
  <c r="N5" i="45"/>
  <c r="O5" i="45" s="1"/>
  <c r="N11" i="45"/>
  <c r="O11" i="45" s="1"/>
  <c r="H28" i="41"/>
  <c r="G34" i="43"/>
  <c r="N14" i="34"/>
  <c r="O14" i="34" s="1"/>
  <c r="M34" i="38"/>
  <c r="D36" i="35"/>
  <c r="N36" i="35" s="1"/>
  <c r="O36" i="35" s="1"/>
  <c r="I34" i="33"/>
  <c r="N34" i="33" s="1"/>
  <c r="O34" i="33" s="1"/>
  <c r="G36" i="35"/>
  <c r="F36" i="35"/>
  <c r="J34" i="36"/>
  <c r="F28" i="41"/>
  <c r="N28" i="41" s="1"/>
  <c r="O28" i="41" s="1"/>
  <c r="I28" i="42"/>
  <c r="N21" i="33"/>
  <c r="O21" i="33" s="1"/>
  <c r="N30" i="37"/>
  <c r="O30" i="37" s="1"/>
  <c r="N5" i="39"/>
  <c r="O5" i="39" s="1"/>
  <c r="L33" i="40"/>
  <c r="J28" i="42"/>
  <c r="N14" i="43"/>
  <c r="O14" i="43" s="1"/>
  <c r="I37" i="44"/>
  <c r="N13" i="44"/>
  <c r="O13" i="44" s="1"/>
  <c r="G37" i="45"/>
  <c r="N30" i="45"/>
  <c r="O30" i="45" s="1"/>
  <c r="J28" i="41"/>
  <c r="N5" i="38"/>
  <c r="O5" i="38" s="1"/>
  <c r="N28" i="45"/>
  <c r="O28" i="45" s="1"/>
  <c r="H34" i="38"/>
  <c r="K34" i="43"/>
  <c r="N5" i="37"/>
  <c r="O5" i="37" s="1"/>
  <c r="N11" i="40"/>
  <c r="O11" i="40" s="1"/>
  <c r="N13" i="36"/>
  <c r="O13" i="36" s="1"/>
  <c r="J34" i="33"/>
  <c r="M34" i="33"/>
  <c r="I34" i="34"/>
  <c r="N5" i="40"/>
  <c r="O5" i="40" s="1"/>
  <c r="N13" i="40"/>
  <c r="O13" i="40" s="1"/>
  <c r="D28" i="41"/>
  <c r="J37" i="44"/>
  <c r="E31" i="46"/>
  <c r="F34" i="37"/>
  <c r="N34" i="37" s="1"/>
  <c r="O34" i="37" s="1"/>
  <c r="N15" i="36"/>
  <c r="O15" i="36" s="1"/>
  <c r="M37" i="45"/>
  <c r="D34" i="36"/>
  <c r="N34" i="36" s="1"/>
  <c r="O34" i="36" s="1"/>
  <c r="K34" i="38"/>
  <c r="D33" i="40"/>
  <c r="L34" i="43"/>
  <c r="N5" i="33"/>
  <c r="O5" i="33" s="1"/>
  <c r="J34" i="34"/>
  <c r="J36" i="35"/>
  <c r="N34" i="35"/>
  <c r="O34" i="35" s="1"/>
  <c r="L34" i="36"/>
  <c r="L34" i="38"/>
  <c r="F34" i="39"/>
  <c r="E28" i="41"/>
  <c r="L28" i="42"/>
  <c r="K37" i="44"/>
  <c r="F31" i="46"/>
  <c r="N23" i="45"/>
  <c r="O23" i="45" s="1"/>
  <c r="F34" i="43"/>
  <c r="N13" i="45"/>
  <c r="O13" i="45" s="1"/>
  <c r="M34" i="39"/>
  <c r="F34" i="34"/>
  <c r="N31" i="43"/>
  <c r="O31" i="43" s="1"/>
  <c r="H34" i="34"/>
  <c r="N28" i="33"/>
  <c r="O28" i="33" s="1"/>
  <c r="K34" i="33"/>
  <c r="N32" i="34"/>
  <c r="O32" i="34" s="1"/>
  <c r="K36" i="35"/>
  <c r="M34" i="36"/>
  <c r="N12" i="37"/>
  <c r="O12" i="37" s="1"/>
  <c r="M34" i="37"/>
  <c r="N25" i="41"/>
  <c r="O25" i="41" s="1"/>
  <c r="L37" i="44"/>
  <c r="G31" i="46"/>
  <c r="O34" i="47"/>
  <c r="P34" i="47" s="1"/>
  <c r="N22" i="34"/>
  <c r="O22" i="34" s="1"/>
  <c r="K34" i="37"/>
  <c r="N15" i="37"/>
  <c r="O15" i="37" s="1"/>
  <c r="H34" i="36"/>
  <c r="M33" i="40"/>
  <c r="N33" i="40" s="1"/>
  <c r="O33" i="40" s="1"/>
  <c r="I34" i="43"/>
  <c r="D34" i="34"/>
  <c r="L34" i="33"/>
  <c r="N5" i="36"/>
  <c r="O5" i="36" s="1"/>
  <c r="N23" i="37"/>
  <c r="O23" i="37" s="1"/>
  <c r="N5" i="34"/>
  <c r="O5" i="34" s="1"/>
  <c r="E37" i="45"/>
  <c r="N35" i="44"/>
  <c r="O35" i="44" s="1"/>
  <c r="N5" i="42"/>
  <c r="O5" i="42" s="1"/>
  <c r="N11" i="39"/>
  <c r="O11" i="39" s="1"/>
  <c r="N11" i="41"/>
  <c r="O11" i="41" s="1"/>
  <c r="F34" i="33"/>
  <c r="O5" i="46"/>
  <c r="P5" i="46" s="1"/>
  <c r="N11" i="43"/>
  <c r="O11" i="43" s="1"/>
  <c r="N11" i="42"/>
  <c r="O11" i="42" s="1"/>
  <c r="N5" i="41"/>
  <c r="O5" i="41" s="1"/>
  <c r="D34" i="38"/>
  <c r="H31" i="46"/>
  <c r="O31" i="46" s="1"/>
  <c r="P31" i="46" s="1"/>
  <c r="G34" i="38"/>
  <c r="N30" i="36"/>
  <c r="O30" i="36" s="1"/>
  <c r="E34" i="38"/>
  <c r="N34" i="43" l="1"/>
  <c r="O34" i="43" s="1"/>
  <c r="N34" i="34"/>
  <c r="O34" i="34" s="1"/>
  <c r="N37" i="45"/>
  <c r="O37" i="45" s="1"/>
  <c r="N34" i="38"/>
  <c r="O34" i="38" s="1"/>
</calcChain>
</file>

<file path=xl/sharedStrings.xml><?xml version="1.0" encoding="utf-8"?>
<sst xmlns="http://schemas.openxmlformats.org/spreadsheetml/2006/main" count="783" uniqueCount="144">
  <si>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</si>
  <si>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</si>
  <si>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</si>
  <si>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</si>
  <si>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</si>
  <si>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</si>
  <si>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</si>
  <si>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</si>
  <si>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</si>
  <si>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</si>
  <si>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</si>
  <si>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</si>
  <si>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</si>
  <si>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</si>
  <si>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</si>
  <si>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Permits, Fees, and Special Assessments</t>
  </si>
  <si>
    <t>Other Permits, Fees, and Special Assessments</t>
  </si>
  <si>
    <t>Intergovernmental Revenue</t>
  </si>
  <si>
    <t>State Grant - Physical Environment - Sewer / Wastewater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</si>
  <si>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</si>
  <si>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</si>
  <si>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</si>
  <si>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</si>
  <si>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</si>
  <si>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</si>
  <si>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</si>
  <si>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</si>
  <si>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</si>
  <si>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</si>
  <si>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</si>
  <si>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</si>
  <si>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</si>
  <si>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</si>
  <si>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</si>
  <si>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Cemetary</t>
  </si>
  <si>
    <t>Total - All Account Codes</t>
  </si>
  <si>
    <t>Local Fiscal Year Ended September 30, 2009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</si>
  <si>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</si>
  <si>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</si>
  <si>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</si>
  <si>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</si>
  <si>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</si>
  <si>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</si>
  <si>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</si>
  <si>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</si>
  <si>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</si>
  <si>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</si>
  <si>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</si>
  <si>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Wewahitchka Revenues Reported by Account Code and Fund Type</t>
  </si>
  <si>
    <t>Local Fiscal Year Ended September 30, 2010</t>
  </si>
  <si>
    <t>State Shared Revenues - General Gov't - Other General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</si>
  <si>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</si>
  <si>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</si>
  <si>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</si>
  <si>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Discretionary Sales Surtaxes</t>
  </si>
  <si>
    <t>Utility Service Tax - Other</t>
  </si>
  <si>
    <t>Licenses</t>
  </si>
  <si>
    <t>Grants from Other Local Units - Public Safety</t>
  </si>
  <si>
    <t>Grants from Other Local Units - Culture / Recreation</t>
  </si>
  <si>
    <t>Transportation (User Fees) - Other Transportation Charges</t>
  </si>
  <si>
    <t>Proprietary Non-Operating Sources - Capital Contributions from State Government</t>
  </si>
  <si>
    <t>2011 Municipal Population:</t>
  </si>
  <si>
    <t>Local Fiscal Year Ended September 30, 2012</t>
  </si>
  <si>
    <t>Federal Grant - Physical Environment - Water Supply System</t>
  </si>
  <si>
    <t>Grants from Other Local Units - General Government</t>
  </si>
  <si>
    <t>Public Safety - Protective Inspection Fees</t>
  </si>
  <si>
    <t>2012 Municipal Population:</t>
  </si>
  <si>
    <t>Local Fiscal Year Ended September 30, 2008</t>
  </si>
  <si>
    <t>Permits and Franchise Fees</t>
  </si>
  <si>
    <t>Building Permits</t>
  </si>
  <si>
    <t>Other Permits and Fees</t>
  </si>
  <si>
    <t>Federal Grant - Physical Environment - Sewer / Wastewater</t>
  </si>
  <si>
    <t>Grants from Other Local Units - Physical Environment</t>
  </si>
  <si>
    <t>2008 Municipal Population:</t>
  </si>
  <si>
    <t>Local Fiscal Year Ended September 30, 2013</t>
  </si>
  <si>
    <t>Communications Services Taxes (Chapter 202, F.S.)</t>
  </si>
  <si>
    <t>State Grant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</si>
  <si>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</si>
  <si>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</si>
  <si>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</si>
  <si>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</si>
  <si>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County Officer Commission and Fees</t>
  </si>
  <si>
    <t>Physical Environment - Other Physical Environment Charges</t>
  </si>
  <si>
    <t>Sales - Sale of Surplus Materials and Scrap</t>
  </si>
  <si>
    <t>Proceeds - Debt Proceeds</t>
  </si>
  <si>
    <t>2013 Municipal Population:</t>
  </si>
  <si>
    <t>Local Fiscal Year Ended September 30, 2014</t>
  </si>
  <si>
    <t>State Shared Revenues - General Government - Other General Government</t>
  </si>
  <si>
    <t>State Shared Revenues - Human Services - Other Human Services</t>
  </si>
  <si>
    <t>Public Safety - Fire Protection</t>
  </si>
  <si>
    <t>Transportation - Other Transportation Charges</t>
  </si>
  <si>
    <t>Sales - Disposition of Fixed Assets</t>
  </si>
  <si>
    <t>2014 Municipal Population:</t>
  </si>
  <si>
    <t>Local Fiscal Year Ended September 30, 2015</t>
  </si>
  <si>
    <t>2015 Municipal Population:</t>
  </si>
  <si>
    <t>Local Fiscal Year Ended September 30, 2016</t>
  </si>
  <si>
    <t>State Grant - Transportation - Mass Transit</t>
  </si>
  <si>
    <t>State Grant - Transportation - Other Transportation</t>
  </si>
  <si>
    <t>State Shared Revenues - General Government - Sales and Uses Taxes to Counties</t>
  </si>
  <si>
    <t>2016 Municipal Population:</t>
  </si>
  <si>
    <t>Local Fiscal Year Ended September 30, 2017</t>
  </si>
  <si>
    <t>2017 Municipal Population:</t>
  </si>
  <si>
    <t>Local Fiscal Year Ended September 30, 2018</t>
  </si>
  <si>
    <t>State Shared Revenues - Human Services - Health or Hospitals</t>
  </si>
  <si>
    <t>State Shared Revenues - Other</t>
  </si>
  <si>
    <t>Transportation - Mass Transit</t>
  </si>
  <si>
    <t>Proprietary Non-Operating - Interest</t>
  </si>
  <si>
    <t>2018 Municipal Population:</t>
  </si>
  <si>
    <t>Local Fiscal Year Ended September 30, 2019</t>
  </si>
  <si>
    <t>Local Business Tax (Chapter 205, F.S.)</t>
  </si>
  <si>
    <t>Federal Grant - General Government</t>
  </si>
  <si>
    <t>Other Miscellaneous Revenues - Settlements</t>
  </si>
  <si>
    <t>Proceeds of General Capital Asset Dispositions - Sales</t>
  </si>
  <si>
    <t>2019 Municipal Population:</t>
  </si>
  <si>
    <t>State Grant - Physical Environment - Water Supply System</t>
  </si>
  <si>
    <t>Local Fiscal Year Ended September 30, 2020</t>
  </si>
  <si>
    <t>State Grant - Other</t>
  </si>
  <si>
    <t>Judgments, Fines, and Forfeits</t>
  </si>
  <si>
    <t>Other Judgments, Fines, and Forfeits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</si>
  <si>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</si>
  <si>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</si>
  <si>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</si>
  <si>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</si>
  <si>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</si>
  <si>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</si>
  <si>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</si>
  <si>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</si>
  <si>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</si>
  <si>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</si>
  <si>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Other General Government Charges and Fees</t>
  </si>
  <si>
    <t>2021 Municipal Population:</t>
  </si>
  <si>
    <t>Local Fiscal Year Ended September 30, 2022</t>
  </si>
  <si>
    <t>Permits - Other</t>
  </si>
  <si>
    <t>Inspection Fee</t>
  </si>
  <si>
    <t>Physical Environment - Electric Utility</t>
  </si>
  <si>
    <t>Economic Environment - Other Economic Environment Charges</t>
  </si>
  <si>
    <t>Human Services - Other Human Services Charges</t>
  </si>
  <si>
    <t>Interest and Other Earnings - Dividends</t>
  </si>
  <si>
    <t>2022 Municipal Population:</t>
  </si>
  <si>
    <t>Local Fiscal Year Ended September 30, 2023</t>
  </si>
  <si>
    <t>Other General Taxes</t>
  </si>
  <si>
    <t>Other Fees and Special Assessments</t>
  </si>
  <si>
    <t>Federal Grant - Other Federal Grants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</si>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</sst>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0CAE-37EF-47C9-9A57-0035F4C94225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139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41</v>
      </c>
      <c r="B3" s="105"/>
      <c r="C3" s="106"/>
      <c r="D3" s="110" t="s">
        <v>24</v>
      </c>
      <c r="E3" s="111"/>
      <c r="F3" s="111"/>
      <c r="G3" s="111"/>
      <c r="H3" s="112"/>
      <c r="I3" s="110" t="s">
        <v>25</v>
      </c>
      <c r="J3" s="112"/>
      <c r="K3" s="110" t="s">
        <v>27</v>
      </c>
      <c r="L3" s="111"/>
      <c r="M3" s="112"/>
      <c r="N3" s="49"/>
      <c r="O3" s="50"/>
      <c r="P3" s="113" t="s">
        <v>121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42</v>
      </c>
      <c r="F4" s="52" t="s">
        <v>43</v>
      </c>
      <c r="G4" s="52" t="s">
        <v>44</v>
      </c>
      <c r="H4" s="52" t="s">
        <v>5</v>
      </c>
      <c r="I4" s="52" t="s">
        <v>6</v>
      </c>
      <c r="J4" s="53" t="s">
        <v>45</v>
      </c>
      <c r="K4" s="53" t="s">
        <v>7</v>
      </c>
      <c r="L4" s="53" t="s">
        <v>8</v>
      </c>
      <c r="M4" s="53" t="s">
        <v>122</v>
      </c>
      <c r="N4" s="53" t="s">
        <v>9</v>
      </c>
      <c r="O4" s="53" t="s">
        <v>123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124</v>
      </c>
      <c r="B5" s="57"/>
      <c r="C5" s="57"/>
      <c r="D5" s="58">
        <f>SUM(D6:D7)</f>
        <v>766905</v>
      </c>
      <c r="E5" s="58">
        <f>SUM(E6:E7)</f>
        <v>0</v>
      </c>
      <c r="F5" s="58">
        <f>SUM(F6:F7)</f>
        <v>0</v>
      </c>
      <c r="G5" s="58">
        <f>SUM(G6:G7)</f>
        <v>0</v>
      </c>
      <c r="H5" s="58">
        <f>SUM(H6:H7)</f>
        <v>0</v>
      </c>
      <c r="I5" s="58">
        <f>SUM(I6:I7)</f>
        <v>0</v>
      </c>
      <c r="J5" s="58">
        <f>SUM(J6:J7)</f>
        <v>0</v>
      </c>
      <c r="K5" s="58">
        <f>SUM(K6:K7)</f>
        <v>0</v>
      </c>
      <c r="L5" s="58">
        <f>SUM(L6:L7)</f>
        <v>0</v>
      </c>
      <c r="M5" s="58">
        <f>SUM(M6:M7)</f>
        <v>0</v>
      </c>
      <c r="N5" s="58">
        <f>SUM(N6:N7)</f>
        <v>0</v>
      </c>
      <c r="O5" s="59">
        <f>SUM(D5:N5)</f>
        <v>766905</v>
      </c>
      <c r="P5" s="60">
        <f>(O5/P$24)</f>
        <v>350.1849315068493</v>
      </c>
      <c r="Q5" s="61"/>
    </row>
    <row r="6" spans="1:134">
      <c r="A6" s="63"/>
      <c r="B6" s="64">
        <v>311</v>
      </c>
      <c r="C6" s="65" t="s">
        <v>2</v>
      </c>
      <c r="D6" s="66">
        <v>423747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423747</v>
      </c>
      <c r="P6" s="67">
        <f>(O6/P$24)</f>
        <v>193.49178082191781</v>
      </c>
      <c r="Q6" s="68"/>
    </row>
    <row r="7" spans="1:134">
      <c r="A7" s="63"/>
      <c r="B7" s="64">
        <v>319.89999999999998</v>
      </c>
      <c r="C7" s="65" t="s">
        <v>140</v>
      </c>
      <c r="D7" s="66">
        <v>343158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>SUM(D7:N7)</f>
        <v>343158</v>
      </c>
      <c r="P7" s="67">
        <f>(O7/P$24)</f>
        <v>156.69315068493151</v>
      </c>
      <c r="Q7" s="68"/>
    </row>
    <row r="8" spans="1:134" ht="15.75">
      <c r="A8" s="69" t="s">
        <v>15</v>
      </c>
      <c r="B8" s="70"/>
      <c r="C8" s="71"/>
      <c r="D8" s="72">
        <f>SUM(D9:D9)</f>
        <v>41614</v>
      </c>
      <c r="E8" s="72">
        <f>SUM(E9:E9)</f>
        <v>0</v>
      </c>
      <c r="F8" s="72">
        <f>SUM(F9:F9)</f>
        <v>0</v>
      </c>
      <c r="G8" s="72">
        <f>SUM(G9:G9)</f>
        <v>0</v>
      </c>
      <c r="H8" s="72">
        <f>SUM(H9:H9)</f>
        <v>0</v>
      </c>
      <c r="I8" s="72">
        <f>SUM(I9:I9)</f>
        <v>0</v>
      </c>
      <c r="J8" s="72">
        <f>SUM(J9:J9)</f>
        <v>0</v>
      </c>
      <c r="K8" s="72">
        <f>SUM(K9:K9)</f>
        <v>0</v>
      </c>
      <c r="L8" s="72">
        <f>SUM(L9:L9)</f>
        <v>0</v>
      </c>
      <c r="M8" s="72">
        <f>SUM(M9:M9)</f>
        <v>0</v>
      </c>
      <c r="N8" s="72">
        <f>SUM(N9:N9)</f>
        <v>0</v>
      </c>
      <c r="O8" s="73">
        <f>SUM(D8:N8)</f>
        <v>41614</v>
      </c>
      <c r="P8" s="74">
        <f>(O8/P$24)</f>
        <v>19.001826484018263</v>
      </c>
      <c r="Q8" s="75"/>
    </row>
    <row r="9" spans="1:134">
      <c r="A9" s="63"/>
      <c r="B9" s="64">
        <v>329.5</v>
      </c>
      <c r="C9" s="65" t="s">
        <v>141</v>
      </c>
      <c r="D9" s="66">
        <v>41614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ref="O9" si="0">SUM(D9:N9)</f>
        <v>41614</v>
      </c>
      <c r="P9" s="67">
        <f>(O9/P$24)</f>
        <v>19.001826484018263</v>
      </c>
      <c r="Q9" s="68"/>
    </row>
    <row r="10" spans="1:134" ht="15.75">
      <c r="A10" s="69" t="s">
        <v>126</v>
      </c>
      <c r="B10" s="70"/>
      <c r="C10" s="71"/>
      <c r="D10" s="72">
        <f>SUM(D11:D13)</f>
        <v>730522</v>
      </c>
      <c r="E10" s="72">
        <f>SUM(E11:E13)</f>
        <v>0</v>
      </c>
      <c r="F10" s="72">
        <f>SUM(F11:F13)</f>
        <v>0</v>
      </c>
      <c r="G10" s="72">
        <f>SUM(G11:G13)</f>
        <v>0</v>
      </c>
      <c r="H10" s="72">
        <f>SUM(H11:H13)</f>
        <v>0</v>
      </c>
      <c r="I10" s="72">
        <f>SUM(I11:I13)</f>
        <v>721639</v>
      </c>
      <c r="J10" s="72">
        <f>SUM(J11:J13)</f>
        <v>0</v>
      </c>
      <c r="K10" s="72">
        <f>SUM(K11:K13)</f>
        <v>0</v>
      </c>
      <c r="L10" s="72">
        <f>SUM(L11:L13)</f>
        <v>0</v>
      </c>
      <c r="M10" s="72">
        <f>SUM(M11:M13)</f>
        <v>0</v>
      </c>
      <c r="N10" s="72">
        <f>SUM(N11:N13)</f>
        <v>0</v>
      </c>
      <c r="O10" s="73">
        <f>SUM(D10:N10)</f>
        <v>1452161</v>
      </c>
      <c r="P10" s="74">
        <f>(O10/P$24)</f>
        <v>663.08721461187213</v>
      </c>
      <c r="Q10" s="75"/>
    </row>
    <row r="11" spans="1:134">
      <c r="A11" s="63"/>
      <c r="B11" s="64">
        <v>331.9</v>
      </c>
      <c r="C11" s="65" t="s">
        <v>142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721639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:O12" si="1">SUM(D11:N11)</f>
        <v>721639</v>
      </c>
      <c r="P11" s="67">
        <f>(O11/P$24)</f>
        <v>329.51552511415525</v>
      </c>
      <c r="Q11" s="68"/>
    </row>
    <row r="12" spans="1:134">
      <c r="A12" s="63"/>
      <c r="B12" s="64">
        <v>334.9</v>
      </c>
      <c r="C12" s="65" t="s">
        <v>116</v>
      </c>
      <c r="D12" s="66">
        <v>4160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1"/>
        <v>4160</v>
      </c>
      <c r="P12" s="67">
        <f>(O12/P$24)</f>
        <v>1.8995433789954337</v>
      </c>
      <c r="Q12" s="68"/>
    </row>
    <row r="13" spans="1:134">
      <c r="A13" s="63"/>
      <c r="B13" s="64">
        <v>338</v>
      </c>
      <c r="C13" s="65" t="s">
        <v>23</v>
      </c>
      <c r="D13" s="66">
        <v>726362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726362</v>
      </c>
      <c r="P13" s="67">
        <f>(O13/P$24)</f>
        <v>331.67214611872146</v>
      </c>
      <c r="Q13" s="68"/>
    </row>
    <row r="14" spans="1:134" ht="15.75">
      <c r="A14" s="69" t="s">
        <v>28</v>
      </c>
      <c r="B14" s="70"/>
      <c r="C14" s="71"/>
      <c r="D14" s="72">
        <f>SUM(D15:D18)</f>
        <v>92354</v>
      </c>
      <c r="E14" s="72">
        <f>SUM(E15:E18)</f>
        <v>0</v>
      </c>
      <c r="F14" s="72">
        <f>SUM(F15:F18)</f>
        <v>0</v>
      </c>
      <c r="G14" s="72">
        <f>SUM(G15:G18)</f>
        <v>0</v>
      </c>
      <c r="H14" s="72">
        <f>SUM(H15:H18)</f>
        <v>0</v>
      </c>
      <c r="I14" s="72">
        <f>SUM(I15:I18)</f>
        <v>1328410</v>
      </c>
      <c r="J14" s="72">
        <f>SUM(J15:J18)</f>
        <v>0</v>
      </c>
      <c r="K14" s="72">
        <f>SUM(K15:K18)</f>
        <v>0</v>
      </c>
      <c r="L14" s="72">
        <f>SUM(L15:L18)</f>
        <v>0</v>
      </c>
      <c r="M14" s="72">
        <f>SUM(M15:M18)</f>
        <v>0</v>
      </c>
      <c r="N14" s="72">
        <f>SUM(N15:N18)</f>
        <v>0</v>
      </c>
      <c r="O14" s="72">
        <f>SUM(D14:N14)</f>
        <v>1420764</v>
      </c>
      <c r="P14" s="74">
        <f>(O14/P$24)</f>
        <v>648.75068493150684</v>
      </c>
      <c r="Q14" s="75"/>
    </row>
    <row r="15" spans="1:134">
      <c r="A15" s="63"/>
      <c r="B15" s="64">
        <v>343.3</v>
      </c>
      <c r="C15" s="65" t="s">
        <v>30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591013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2">SUM(D15:N15)</f>
        <v>591013</v>
      </c>
      <c r="P15" s="67">
        <f>(O15/P$24)</f>
        <v>269.86894977168947</v>
      </c>
      <c r="Q15" s="68"/>
    </row>
    <row r="16" spans="1:134">
      <c r="A16" s="63"/>
      <c r="B16" s="64">
        <v>343.4</v>
      </c>
      <c r="C16" s="65" t="s">
        <v>31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310509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310509</v>
      </c>
      <c r="P16" s="67">
        <f>(O16/P$24)</f>
        <v>141.78493150684932</v>
      </c>
      <c r="Q16" s="68"/>
    </row>
    <row r="17" spans="1:120">
      <c r="A17" s="63"/>
      <c r="B17" s="64">
        <v>343.5</v>
      </c>
      <c r="C17" s="65" t="s">
        <v>32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423188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423188</v>
      </c>
      <c r="P17" s="67">
        <f>(O17/P$24)</f>
        <v>193.23652968036529</v>
      </c>
      <c r="Q17" s="68"/>
    </row>
    <row r="18" spans="1:120">
      <c r="A18" s="63"/>
      <c r="B18" s="64">
        <v>343.9</v>
      </c>
      <c r="C18" s="65" t="s">
        <v>82</v>
      </c>
      <c r="D18" s="66">
        <v>92354</v>
      </c>
      <c r="E18" s="66">
        <v>0</v>
      </c>
      <c r="F18" s="66">
        <v>0</v>
      </c>
      <c r="G18" s="66">
        <v>0</v>
      </c>
      <c r="H18" s="66">
        <v>0</v>
      </c>
      <c r="I18" s="66">
        <v>3700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96054</v>
      </c>
      <c r="P18" s="67">
        <f>(O18/P$24)</f>
        <v>43.860273972602741</v>
      </c>
      <c r="Q18" s="68"/>
    </row>
    <row r="19" spans="1:120" ht="15.75">
      <c r="A19" s="69" t="s">
        <v>3</v>
      </c>
      <c r="B19" s="70"/>
      <c r="C19" s="71"/>
      <c r="D19" s="72">
        <f>SUM(D20:D21)</f>
        <v>23537</v>
      </c>
      <c r="E19" s="72">
        <f>SUM(E20:E21)</f>
        <v>0</v>
      </c>
      <c r="F19" s="72">
        <f>SUM(F20:F21)</f>
        <v>0</v>
      </c>
      <c r="G19" s="72">
        <f>SUM(G20:G21)</f>
        <v>0</v>
      </c>
      <c r="H19" s="72">
        <f>SUM(H20:H21)</f>
        <v>0</v>
      </c>
      <c r="I19" s="72">
        <f>SUM(I20:I21)</f>
        <v>23073</v>
      </c>
      <c r="J19" s="72">
        <f>SUM(J20:J21)</f>
        <v>0</v>
      </c>
      <c r="K19" s="72">
        <f>SUM(K20:K21)</f>
        <v>0</v>
      </c>
      <c r="L19" s="72">
        <f>SUM(L20:L21)</f>
        <v>0</v>
      </c>
      <c r="M19" s="72">
        <f>SUM(M20:M21)</f>
        <v>0</v>
      </c>
      <c r="N19" s="72">
        <f>SUM(N20:N21)</f>
        <v>0</v>
      </c>
      <c r="O19" s="72">
        <f>SUM(D19:N19)</f>
        <v>46610</v>
      </c>
      <c r="P19" s="74">
        <f>(O19/P$24)</f>
        <v>21.283105022831052</v>
      </c>
      <c r="Q19" s="75"/>
    </row>
    <row r="20" spans="1:120">
      <c r="A20" s="63"/>
      <c r="B20" s="64">
        <v>361.1</v>
      </c>
      <c r="C20" s="65" t="s">
        <v>37</v>
      </c>
      <c r="D20" s="66">
        <v>9513</v>
      </c>
      <c r="E20" s="66">
        <v>0</v>
      </c>
      <c r="F20" s="66">
        <v>0</v>
      </c>
      <c r="G20" s="66">
        <v>0</v>
      </c>
      <c r="H20" s="66">
        <v>0</v>
      </c>
      <c r="I20" s="66">
        <v>23073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32586</v>
      </c>
      <c r="P20" s="67">
        <f>(O20/P$24)</f>
        <v>14.87945205479452</v>
      </c>
      <c r="Q20" s="68"/>
    </row>
    <row r="21" spans="1:120" ht="15.75" thickBot="1">
      <c r="A21" s="63"/>
      <c r="B21" s="64">
        <v>367</v>
      </c>
      <c r="C21" s="65" t="s">
        <v>56</v>
      </c>
      <c r="D21" s="66">
        <v>14024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" si="3">SUM(D21:N21)</f>
        <v>14024</v>
      </c>
      <c r="P21" s="67">
        <f>(O21/P$24)</f>
        <v>6.4036529680365293</v>
      </c>
      <c r="Q21" s="68"/>
    </row>
    <row r="22" spans="1:120" ht="16.5" thickBot="1">
      <c r="A22" s="76" t="s">
        <v>35</v>
      </c>
      <c r="B22" s="77"/>
      <c r="C22" s="78"/>
      <c r="D22" s="79">
        <f>SUM(D5,D8,D10,D14,D19)</f>
        <v>1654932</v>
      </c>
      <c r="E22" s="79">
        <f t="shared" ref="E22:N22" si="4">SUM(E5,E8,E10,E14,E19)</f>
        <v>0</v>
      </c>
      <c r="F22" s="79">
        <f t="shared" si="4"/>
        <v>0</v>
      </c>
      <c r="G22" s="79">
        <f t="shared" si="4"/>
        <v>0</v>
      </c>
      <c r="H22" s="79">
        <f t="shared" si="4"/>
        <v>0</v>
      </c>
      <c r="I22" s="79">
        <f t="shared" si="4"/>
        <v>2073122</v>
      </c>
      <c r="J22" s="79">
        <f t="shared" si="4"/>
        <v>0</v>
      </c>
      <c r="K22" s="79">
        <f t="shared" si="4"/>
        <v>0</v>
      </c>
      <c r="L22" s="79">
        <f t="shared" si="4"/>
        <v>0</v>
      </c>
      <c r="M22" s="79">
        <f t="shared" si="4"/>
        <v>0</v>
      </c>
      <c r="N22" s="79">
        <f t="shared" si="4"/>
        <v>0</v>
      </c>
      <c r="O22" s="79">
        <f>SUM(D22:N22)</f>
        <v>3728054</v>
      </c>
      <c r="P22" s="80">
        <f>(O22/P$24)</f>
        <v>1702.3077625570777</v>
      </c>
      <c r="Q22" s="61"/>
      <c r="R22" s="8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</row>
    <row r="23" spans="1:120">
      <c r="A23" s="82"/>
      <c r="B23" s="83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5"/>
    </row>
    <row r="24" spans="1:120">
      <c r="A24" s="86"/>
      <c r="B24" s="87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91" t="s">
        <v>143</v>
      </c>
      <c r="N24" s="91"/>
      <c r="O24" s="91"/>
      <c r="P24" s="89">
        <v>2190</v>
      </c>
    </row>
    <row r="25" spans="1:120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  <row r="26" spans="1:120" ht="15.75" customHeight="1" thickBot="1">
      <c r="A26" s="95" t="s">
        <v>52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639524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639524</v>
      </c>
      <c r="O5" s="31">
        <f t="shared" ref="O5:O34" si="2">(N5/O$36)</f>
        <v>296.62523191094618</v>
      </c>
      <c r="P5" s="6"/>
    </row>
    <row r="6" spans="1:133">
      <c r="A6" s="12"/>
      <c r="B6" s="23">
        <v>311</v>
      </c>
      <c r="C6" s="19" t="s">
        <v>2</v>
      </c>
      <c r="D6" s="43">
        <v>327966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327966</v>
      </c>
      <c r="O6" s="44">
        <f t="shared" si="2"/>
        <v>152.11781076066791</v>
      </c>
      <c r="P6" s="9"/>
    </row>
    <row r="7" spans="1:133">
      <c r="A7" s="12"/>
      <c r="B7" s="23">
        <v>314.10000000000002</v>
      </c>
      <c r="C7" s="19" t="s">
        <v>10</v>
      </c>
      <c r="D7" s="43">
        <v>192965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192965</v>
      </c>
      <c r="O7" s="44">
        <f t="shared" si="2"/>
        <v>89.501391465677173</v>
      </c>
      <c r="P7" s="9"/>
    </row>
    <row r="8" spans="1:133">
      <c r="A8" s="12"/>
      <c r="B8" s="23">
        <v>314.3</v>
      </c>
      <c r="C8" s="19" t="s">
        <v>11</v>
      </c>
      <c r="D8" s="43">
        <v>21675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21675</v>
      </c>
      <c r="O8" s="44">
        <f t="shared" si="2"/>
        <v>10.053339517625233</v>
      </c>
      <c r="P8" s="9"/>
    </row>
    <row r="9" spans="1:133">
      <c r="A9" s="12"/>
      <c r="B9" s="23">
        <v>314.8</v>
      </c>
      <c r="C9" s="19" t="s">
        <v>13</v>
      </c>
      <c r="D9" s="43">
        <v>8919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8919</v>
      </c>
      <c r="O9" s="44">
        <f t="shared" si="2"/>
        <v>4.1368274582560298</v>
      </c>
      <c r="P9" s="9"/>
    </row>
    <row r="10" spans="1:133">
      <c r="A10" s="12"/>
      <c r="B10" s="23">
        <v>315</v>
      </c>
      <c r="C10" s="19" t="s">
        <v>75</v>
      </c>
      <c r="D10" s="43">
        <v>87999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87999</v>
      </c>
      <c r="O10" s="44">
        <f t="shared" si="2"/>
        <v>40.815862708719848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SUM(D12:D12)</f>
        <v>11276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11276</v>
      </c>
      <c r="O11" s="42">
        <f t="shared" si="2"/>
        <v>5.2300556586270872</v>
      </c>
      <c r="P11" s="10"/>
    </row>
    <row r="12" spans="1:133">
      <c r="A12" s="12"/>
      <c r="B12" s="23">
        <v>329</v>
      </c>
      <c r="C12" s="19" t="s">
        <v>16</v>
      </c>
      <c r="D12" s="43">
        <v>11276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11276</v>
      </c>
      <c r="O12" s="44">
        <f t="shared" si="2"/>
        <v>5.2300556586270872</v>
      </c>
      <c r="P12" s="9"/>
    </row>
    <row r="13" spans="1:133" ht="15.75">
      <c r="A13" s="27" t="s">
        <v>17</v>
      </c>
      <c r="B13" s="28"/>
      <c r="C13" s="29"/>
      <c r="D13" s="30">
        <f t="shared" ref="D13:M13" si="4">SUM(D14:D20)</f>
        <v>379243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379243</v>
      </c>
      <c r="O13" s="42">
        <f t="shared" si="2"/>
        <v>175.90120593692023</v>
      </c>
      <c r="P13" s="10"/>
    </row>
    <row r="14" spans="1:133">
      <c r="A14" s="12"/>
      <c r="B14" s="23">
        <v>334.7</v>
      </c>
      <c r="C14" s="19" t="s">
        <v>76</v>
      </c>
      <c r="D14" s="43">
        <v>128911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0" si="5">SUM(D14:M14)</f>
        <v>128911</v>
      </c>
      <c r="O14" s="44">
        <f t="shared" si="2"/>
        <v>59.791743970315402</v>
      </c>
      <c r="P14" s="9"/>
    </row>
    <row r="15" spans="1:133">
      <c r="A15" s="12"/>
      <c r="B15" s="23">
        <v>335.12</v>
      </c>
      <c r="C15" s="19" t="s">
        <v>77</v>
      </c>
      <c r="D15" s="43">
        <v>69578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69578</v>
      </c>
      <c r="O15" s="44">
        <f t="shared" si="2"/>
        <v>32.271799628942489</v>
      </c>
      <c r="P15" s="9"/>
    </row>
    <row r="16" spans="1:133">
      <c r="A16" s="12"/>
      <c r="B16" s="23">
        <v>335.14</v>
      </c>
      <c r="C16" s="19" t="s">
        <v>78</v>
      </c>
      <c r="D16" s="43">
        <v>1554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1554</v>
      </c>
      <c r="O16" s="44">
        <f t="shared" si="2"/>
        <v>0.72077922077922074</v>
      </c>
      <c r="P16" s="9"/>
    </row>
    <row r="17" spans="1:16">
      <c r="A17" s="12"/>
      <c r="B17" s="23">
        <v>335.15</v>
      </c>
      <c r="C17" s="19" t="s">
        <v>79</v>
      </c>
      <c r="D17" s="43">
        <v>870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870</v>
      </c>
      <c r="O17" s="44">
        <f t="shared" si="2"/>
        <v>0.40352504638218922</v>
      </c>
      <c r="P17" s="9"/>
    </row>
    <row r="18" spans="1:16">
      <c r="A18" s="12"/>
      <c r="B18" s="23">
        <v>335.18</v>
      </c>
      <c r="C18" s="19" t="s">
        <v>80</v>
      </c>
      <c r="D18" s="43">
        <v>87732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87732</v>
      </c>
      <c r="O18" s="44">
        <f t="shared" si="2"/>
        <v>40.692022263450838</v>
      </c>
      <c r="P18" s="9"/>
    </row>
    <row r="19" spans="1:16">
      <c r="A19" s="12"/>
      <c r="B19" s="23">
        <v>335.19</v>
      </c>
      <c r="C19" s="19" t="s">
        <v>87</v>
      </c>
      <c r="D19" s="43">
        <v>11841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11841</v>
      </c>
      <c r="O19" s="44">
        <f t="shared" si="2"/>
        <v>5.4921150278293132</v>
      </c>
      <c r="P19" s="9"/>
    </row>
    <row r="20" spans="1:16">
      <c r="A20" s="12"/>
      <c r="B20" s="23">
        <v>335.69</v>
      </c>
      <c r="C20" s="19" t="s">
        <v>88</v>
      </c>
      <c r="D20" s="43">
        <v>78757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78757</v>
      </c>
      <c r="O20" s="44">
        <f t="shared" si="2"/>
        <v>36.529220779220779</v>
      </c>
      <c r="P20" s="9"/>
    </row>
    <row r="21" spans="1:16" ht="15.75">
      <c r="A21" s="27" t="s">
        <v>28</v>
      </c>
      <c r="B21" s="28"/>
      <c r="C21" s="29"/>
      <c r="D21" s="30">
        <f t="shared" ref="D21:M21" si="6">SUM(D22:D27)</f>
        <v>60600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735936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>SUM(D21:M21)</f>
        <v>796536</v>
      </c>
      <c r="O21" s="42">
        <f t="shared" si="2"/>
        <v>369.45083487940633</v>
      </c>
      <c r="P21" s="10"/>
    </row>
    <row r="22" spans="1:16">
      <c r="A22" s="12"/>
      <c r="B22" s="23">
        <v>342.2</v>
      </c>
      <c r="C22" s="19" t="s">
        <v>89</v>
      </c>
      <c r="D22" s="43">
        <v>20611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7">SUM(D22:M22)</f>
        <v>20611</v>
      </c>
      <c r="O22" s="44">
        <f t="shared" si="2"/>
        <v>9.5598330241187384</v>
      </c>
      <c r="P22" s="9"/>
    </row>
    <row r="23" spans="1:16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290473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290473</v>
      </c>
      <c r="O23" s="44">
        <f t="shared" si="2"/>
        <v>134.72773654916512</v>
      </c>
      <c r="P23" s="9"/>
    </row>
    <row r="24" spans="1:16">
      <c r="A24" s="12"/>
      <c r="B24" s="23">
        <v>343.4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173009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173009</v>
      </c>
      <c r="O24" s="44">
        <f t="shared" si="2"/>
        <v>80.24536178107607</v>
      </c>
      <c r="P24" s="9"/>
    </row>
    <row r="25" spans="1:16">
      <c r="A25" s="12"/>
      <c r="B25" s="23">
        <v>343.5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264954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264954</v>
      </c>
      <c r="O25" s="44">
        <f t="shared" si="2"/>
        <v>122.89146567717997</v>
      </c>
      <c r="P25" s="9"/>
    </row>
    <row r="26" spans="1:16">
      <c r="A26" s="12"/>
      <c r="B26" s="23">
        <v>343.8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7500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7500</v>
      </c>
      <c r="O26" s="44">
        <f t="shared" si="2"/>
        <v>3.4786641929499074</v>
      </c>
      <c r="P26" s="9"/>
    </row>
    <row r="27" spans="1:16">
      <c r="A27" s="12"/>
      <c r="B27" s="23">
        <v>344.9</v>
      </c>
      <c r="C27" s="19" t="s">
        <v>90</v>
      </c>
      <c r="D27" s="43">
        <v>39989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39989</v>
      </c>
      <c r="O27" s="44">
        <f t="shared" si="2"/>
        <v>18.547773654916512</v>
      </c>
      <c r="P27" s="9"/>
    </row>
    <row r="28" spans="1:16" ht="15.75">
      <c r="A28" s="27" t="s">
        <v>3</v>
      </c>
      <c r="B28" s="28"/>
      <c r="C28" s="29"/>
      <c r="D28" s="30">
        <f t="shared" ref="D28:M28" si="8">SUM(D29:D31)</f>
        <v>9561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6711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ref="N28:N34" si="9">SUM(D28:M28)</f>
        <v>16272</v>
      </c>
      <c r="O28" s="42">
        <f t="shared" si="2"/>
        <v>7.5473098330241184</v>
      </c>
      <c r="P28" s="10"/>
    </row>
    <row r="29" spans="1:16">
      <c r="A29" s="12"/>
      <c r="B29" s="23">
        <v>361.1</v>
      </c>
      <c r="C29" s="19" t="s">
        <v>37</v>
      </c>
      <c r="D29" s="43">
        <v>1967</v>
      </c>
      <c r="E29" s="43">
        <v>0</v>
      </c>
      <c r="F29" s="43">
        <v>0</v>
      </c>
      <c r="G29" s="43">
        <v>0</v>
      </c>
      <c r="H29" s="43">
        <v>0</v>
      </c>
      <c r="I29" s="43">
        <v>659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2626</v>
      </c>
      <c r="O29" s="44">
        <f t="shared" si="2"/>
        <v>1.2179962894248608</v>
      </c>
      <c r="P29" s="9"/>
    </row>
    <row r="30" spans="1:16">
      <c r="A30" s="12"/>
      <c r="B30" s="23">
        <v>364</v>
      </c>
      <c r="C30" s="19" t="s">
        <v>91</v>
      </c>
      <c r="D30" s="43">
        <v>1200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1200</v>
      </c>
      <c r="O30" s="44">
        <f t="shared" si="2"/>
        <v>0.5565862708719852</v>
      </c>
      <c r="P30" s="9"/>
    </row>
    <row r="31" spans="1:16">
      <c r="A31" s="12"/>
      <c r="B31" s="23">
        <v>369.9</v>
      </c>
      <c r="C31" s="19" t="s">
        <v>39</v>
      </c>
      <c r="D31" s="43">
        <v>6394</v>
      </c>
      <c r="E31" s="43">
        <v>0</v>
      </c>
      <c r="F31" s="43">
        <v>0</v>
      </c>
      <c r="G31" s="43">
        <v>0</v>
      </c>
      <c r="H31" s="43">
        <v>0</v>
      </c>
      <c r="I31" s="43">
        <v>6052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9"/>
        <v>12446</v>
      </c>
      <c r="O31" s="44">
        <f t="shared" si="2"/>
        <v>5.7727272727272725</v>
      </c>
      <c r="P31" s="9"/>
    </row>
    <row r="32" spans="1:16" ht="15.75">
      <c r="A32" s="27" t="s">
        <v>29</v>
      </c>
      <c r="B32" s="28"/>
      <c r="C32" s="29"/>
      <c r="D32" s="30">
        <f t="shared" ref="D32:M32" si="10">SUM(D33:D33)</f>
        <v>61498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0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9"/>
        <v>61498</v>
      </c>
      <c r="O32" s="42">
        <f t="shared" si="2"/>
        <v>28.524118738404454</v>
      </c>
      <c r="P32" s="9"/>
    </row>
    <row r="33" spans="1:119" ht="15.75" thickBot="1">
      <c r="A33" s="12"/>
      <c r="B33" s="23">
        <v>384</v>
      </c>
      <c r="C33" s="19" t="s">
        <v>84</v>
      </c>
      <c r="D33" s="43">
        <v>61498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61498</v>
      </c>
      <c r="O33" s="44">
        <f t="shared" si="2"/>
        <v>28.524118738404454</v>
      </c>
      <c r="P33" s="9"/>
    </row>
    <row r="34" spans="1:119" ht="16.5" thickBot="1">
      <c r="A34" s="13" t="s">
        <v>35</v>
      </c>
      <c r="B34" s="21"/>
      <c r="C34" s="20"/>
      <c r="D34" s="14">
        <f>SUM(D5,D11,D13,D21,D28,D32)</f>
        <v>1161702</v>
      </c>
      <c r="E34" s="14">
        <f t="shared" ref="E34:M34" si="11">SUM(E5,E11,E13,E21,E28,E32)</f>
        <v>0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742647</v>
      </c>
      <c r="J34" s="14">
        <f t="shared" si="11"/>
        <v>0</v>
      </c>
      <c r="K34" s="14">
        <f t="shared" si="11"/>
        <v>0</v>
      </c>
      <c r="L34" s="14">
        <f t="shared" si="11"/>
        <v>0</v>
      </c>
      <c r="M34" s="14">
        <f t="shared" si="11"/>
        <v>0</v>
      </c>
      <c r="N34" s="14">
        <f t="shared" si="9"/>
        <v>1904349</v>
      </c>
      <c r="O34" s="36">
        <f t="shared" si="2"/>
        <v>883.27875695732837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92</v>
      </c>
      <c r="M36" s="115"/>
      <c r="N36" s="115"/>
      <c r="O36" s="40">
        <v>2156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760174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760174</v>
      </c>
      <c r="O5" s="31">
        <f t="shared" ref="O5:O34" si="2">(N5/O$36)</f>
        <v>381.23069207622871</v>
      </c>
      <c r="P5" s="6"/>
    </row>
    <row r="6" spans="1:133">
      <c r="A6" s="12"/>
      <c r="B6" s="23">
        <v>311</v>
      </c>
      <c r="C6" s="19" t="s">
        <v>2</v>
      </c>
      <c r="D6" s="43">
        <v>374549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374549</v>
      </c>
      <c r="O6" s="44">
        <f t="shared" si="2"/>
        <v>187.83801404212639</v>
      </c>
      <c r="P6" s="9"/>
    </row>
    <row r="7" spans="1:133">
      <c r="A7" s="12"/>
      <c r="B7" s="23">
        <v>312.60000000000002</v>
      </c>
      <c r="C7" s="19" t="s">
        <v>54</v>
      </c>
      <c r="D7" s="43">
        <v>82587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82587</v>
      </c>
      <c r="O7" s="44">
        <f t="shared" si="2"/>
        <v>41.417753259779339</v>
      </c>
      <c r="P7" s="9"/>
    </row>
    <row r="8" spans="1:133">
      <c r="A8" s="12"/>
      <c r="B8" s="23">
        <v>314.10000000000002</v>
      </c>
      <c r="C8" s="19" t="s">
        <v>10</v>
      </c>
      <c r="D8" s="43">
        <v>187075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187075</v>
      </c>
      <c r="O8" s="44">
        <f t="shared" si="2"/>
        <v>93.818956870611842</v>
      </c>
      <c r="P8" s="9"/>
    </row>
    <row r="9" spans="1:133">
      <c r="A9" s="12"/>
      <c r="B9" s="23">
        <v>314.3</v>
      </c>
      <c r="C9" s="19" t="s">
        <v>11</v>
      </c>
      <c r="D9" s="43">
        <v>22044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22044</v>
      </c>
      <c r="O9" s="44">
        <f t="shared" si="2"/>
        <v>11.055165496489469</v>
      </c>
      <c r="P9" s="9"/>
    </row>
    <row r="10" spans="1:133">
      <c r="A10" s="12"/>
      <c r="B10" s="23">
        <v>314.39999999999998</v>
      </c>
      <c r="C10" s="19" t="s">
        <v>12</v>
      </c>
      <c r="D10" s="43">
        <v>8665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8665</v>
      </c>
      <c r="O10" s="44">
        <f t="shared" si="2"/>
        <v>4.3455366098294883</v>
      </c>
      <c r="P10" s="9"/>
    </row>
    <row r="11" spans="1:133">
      <c r="A11" s="12"/>
      <c r="B11" s="23">
        <v>315</v>
      </c>
      <c r="C11" s="19" t="s">
        <v>75</v>
      </c>
      <c r="D11" s="43">
        <v>85254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85254</v>
      </c>
      <c r="O11" s="44">
        <f t="shared" si="2"/>
        <v>42.755265797392177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10512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10512</v>
      </c>
      <c r="O12" s="42">
        <f t="shared" si="2"/>
        <v>5.2718154463390174</v>
      </c>
      <c r="P12" s="10"/>
    </row>
    <row r="13" spans="1:133">
      <c r="A13" s="12"/>
      <c r="B13" s="23">
        <v>329</v>
      </c>
      <c r="C13" s="19" t="s">
        <v>16</v>
      </c>
      <c r="D13" s="43">
        <v>10512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10512</v>
      </c>
      <c r="O13" s="44">
        <f t="shared" si="2"/>
        <v>5.2718154463390174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165448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501837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667285</v>
      </c>
      <c r="O14" s="42">
        <f t="shared" si="2"/>
        <v>334.64643931795388</v>
      </c>
      <c r="P14" s="10"/>
    </row>
    <row r="15" spans="1:133">
      <c r="A15" s="12"/>
      <c r="B15" s="23">
        <v>331.31</v>
      </c>
      <c r="C15" s="19" t="s">
        <v>63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501837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501837</v>
      </c>
      <c r="O15" s="44">
        <f t="shared" si="2"/>
        <v>251.67352056168505</v>
      </c>
      <c r="P15" s="9"/>
    </row>
    <row r="16" spans="1:133">
      <c r="A16" s="12"/>
      <c r="B16" s="23">
        <v>334.7</v>
      </c>
      <c r="C16" s="19" t="s">
        <v>76</v>
      </c>
      <c r="D16" s="43">
        <v>13826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13826</v>
      </c>
      <c r="O16" s="44">
        <f t="shared" si="2"/>
        <v>6.9338014042126384</v>
      </c>
      <c r="P16" s="9"/>
    </row>
    <row r="17" spans="1:16">
      <c r="A17" s="12"/>
      <c r="B17" s="23">
        <v>335.12</v>
      </c>
      <c r="C17" s="19" t="s">
        <v>77</v>
      </c>
      <c r="D17" s="43">
        <v>68808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68808</v>
      </c>
      <c r="O17" s="44">
        <f t="shared" si="2"/>
        <v>34.507522567703113</v>
      </c>
      <c r="P17" s="9"/>
    </row>
    <row r="18" spans="1:16">
      <c r="A18" s="12"/>
      <c r="B18" s="23">
        <v>335.14</v>
      </c>
      <c r="C18" s="19" t="s">
        <v>78</v>
      </c>
      <c r="D18" s="43">
        <v>1538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1538</v>
      </c>
      <c r="O18" s="44">
        <f t="shared" si="2"/>
        <v>0.77131394182547641</v>
      </c>
      <c r="P18" s="9"/>
    </row>
    <row r="19" spans="1:16">
      <c r="A19" s="12"/>
      <c r="B19" s="23">
        <v>335.15</v>
      </c>
      <c r="C19" s="19" t="s">
        <v>79</v>
      </c>
      <c r="D19" s="43">
        <v>218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218</v>
      </c>
      <c r="O19" s="44">
        <f t="shared" si="2"/>
        <v>0.10932798395185557</v>
      </c>
      <c r="P19" s="9"/>
    </row>
    <row r="20" spans="1:16">
      <c r="A20" s="12"/>
      <c r="B20" s="23">
        <v>335.18</v>
      </c>
      <c r="C20" s="19" t="s">
        <v>80</v>
      </c>
      <c r="D20" s="43">
        <v>81058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81058</v>
      </c>
      <c r="O20" s="44">
        <f t="shared" si="2"/>
        <v>40.650952858575728</v>
      </c>
      <c r="P20" s="9"/>
    </row>
    <row r="21" spans="1:16" ht="15.75">
      <c r="A21" s="27" t="s">
        <v>28</v>
      </c>
      <c r="B21" s="28"/>
      <c r="C21" s="29"/>
      <c r="D21" s="30">
        <f t="shared" ref="D21:M21" si="5">SUM(D22:D27)</f>
        <v>57025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741066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798091</v>
      </c>
      <c r="O21" s="42">
        <f t="shared" si="2"/>
        <v>400.24623871614847</v>
      </c>
      <c r="P21" s="10"/>
    </row>
    <row r="22" spans="1:16">
      <c r="A22" s="12"/>
      <c r="B22" s="23">
        <v>341.8</v>
      </c>
      <c r="C22" s="19" t="s">
        <v>81</v>
      </c>
      <c r="D22" s="43">
        <v>20611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20611</v>
      </c>
      <c r="O22" s="44">
        <f t="shared" si="2"/>
        <v>10.336509528585758</v>
      </c>
      <c r="P22" s="9"/>
    </row>
    <row r="23" spans="1:16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289097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289097</v>
      </c>
      <c r="O23" s="44">
        <f t="shared" si="2"/>
        <v>144.98345035105316</v>
      </c>
      <c r="P23" s="9"/>
    </row>
    <row r="24" spans="1:16">
      <c r="A24" s="12"/>
      <c r="B24" s="23">
        <v>343.4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171079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171079</v>
      </c>
      <c r="O24" s="44">
        <f t="shared" si="2"/>
        <v>85.796890672016048</v>
      </c>
      <c r="P24" s="9"/>
    </row>
    <row r="25" spans="1:16">
      <c r="A25" s="12"/>
      <c r="B25" s="23">
        <v>343.5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268540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268540</v>
      </c>
      <c r="O25" s="44">
        <f t="shared" si="2"/>
        <v>134.6740220661986</v>
      </c>
      <c r="P25" s="9"/>
    </row>
    <row r="26" spans="1:16">
      <c r="A26" s="12"/>
      <c r="B26" s="23">
        <v>343.8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12350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12350</v>
      </c>
      <c r="O26" s="44">
        <f t="shared" si="2"/>
        <v>6.19358074222668</v>
      </c>
      <c r="P26" s="9"/>
    </row>
    <row r="27" spans="1:16">
      <c r="A27" s="12"/>
      <c r="B27" s="23">
        <v>343.9</v>
      </c>
      <c r="C27" s="19" t="s">
        <v>82</v>
      </c>
      <c r="D27" s="43">
        <v>36414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36414</v>
      </c>
      <c r="O27" s="44">
        <f t="shared" si="2"/>
        <v>18.261785356068206</v>
      </c>
      <c r="P27" s="9"/>
    </row>
    <row r="28" spans="1:16" ht="15.75">
      <c r="A28" s="27" t="s">
        <v>3</v>
      </c>
      <c r="B28" s="28"/>
      <c r="C28" s="29"/>
      <c r="D28" s="30">
        <f t="shared" ref="D28:M28" si="7">SUM(D29:D31)</f>
        <v>3395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3544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34" si="8">SUM(D28:M28)</f>
        <v>6939</v>
      </c>
      <c r="O28" s="42">
        <f t="shared" si="2"/>
        <v>3.4799398194583753</v>
      </c>
      <c r="P28" s="10"/>
    </row>
    <row r="29" spans="1:16">
      <c r="A29" s="12"/>
      <c r="B29" s="23">
        <v>361.1</v>
      </c>
      <c r="C29" s="19" t="s">
        <v>37</v>
      </c>
      <c r="D29" s="43">
        <v>1507</v>
      </c>
      <c r="E29" s="43">
        <v>0</v>
      </c>
      <c r="F29" s="43">
        <v>0</v>
      </c>
      <c r="G29" s="43">
        <v>0</v>
      </c>
      <c r="H29" s="43">
        <v>0</v>
      </c>
      <c r="I29" s="43">
        <v>628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2135</v>
      </c>
      <c r="O29" s="44">
        <f t="shared" si="2"/>
        <v>1.0707121364092276</v>
      </c>
      <c r="P29" s="9"/>
    </row>
    <row r="30" spans="1:16">
      <c r="A30" s="12"/>
      <c r="B30" s="23">
        <v>365</v>
      </c>
      <c r="C30" s="19" t="s">
        <v>83</v>
      </c>
      <c r="D30" s="43">
        <v>663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663</v>
      </c>
      <c r="O30" s="44">
        <f t="shared" si="2"/>
        <v>0.33249749247743232</v>
      </c>
      <c r="P30" s="9"/>
    </row>
    <row r="31" spans="1:16">
      <c r="A31" s="12"/>
      <c r="B31" s="23">
        <v>369.9</v>
      </c>
      <c r="C31" s="19" t="s">
        <v>39</v>
      </c>
      <c r="D31" s="43">
        <v>1225</v>
      </c>
      <c r="E31" s="43">
        <v>0</v>
      </c>
      <c r="F31" s="43">
        <v>0</v>
      </c>
      <c r="G31" s="43">
        <v>0</v>
      </c>
      <c r="H31" s="43">
        <v>0</v>
      </c>
      <c r="I31" s="43">
        <v>2916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4141</v>
      </c>
      <c r="O31" s="44">
        <f t="shared" si="2"/>
        <v>2.0767301905717153</v>
      </c>
      <c r="P31" s="9"/>
    </row>
    <row r="32" spans="1:16" ht="15.75">
      <c r="A32" s="27" t="s">
        <v>29</v>
      </c>
      <c r="B32" s="28"/>
      <c r="C32" s="29"/>
      <c r="D32" s="30">
        <f t="shared" ref="D32:M32" si="9">SUM(D33:D33)</f>
        <v>130798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130798</v>
      </c>
      <c r="O32" s="42">
        <f t="shared" si="2"/>
        <v>65.595787362086256</v>
      </c>
      <c r="P32" s="9"/>
    </row>
    <row r="33" spans="1:119" ht="15.75" thickBot="1">
      <c r="A33" s="12"/>
      <c r="B33" s="23">
        <v>384</v>
      </c>
      <c r="C33" s="19" t="s">
        <v>84</v>
      </c>
      <c r="D33" s="43">
        <v>130798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130798</v>
      </c>
      <c r="O33" s="44">
        <f t="shared" si="2"/>
        <v>65.595787362086256</v>
      </c>
      <c r="P33" s="9"/>
    </row>
    <row r="34" spans="1:119" ht="16.5" thickBot="1">
      <c r="A34" s="13" t="s">
        <v>35</v>
      </c>
      <c r="B34" s="21"/>
      <c r="C34" s="20"/>
      <c r="D34" s="14">
        <f>SUM(D5,D12,D14,D21,D28,D32)</f>
        <v>1127352</v>
      </c>
      <c r="E34" s="14">
        <f t="shared" ref="E34:M34" si="10">SUM(E5,E12,E14,E21,E28,E32)</f>
        <v>0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1246447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2373799</v>
      </c>
      <c r="O34" s="36">
        <f t="shared" si="2"/>
        <v>1190.4709127382146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85</v>
      </c>
      <c r="M36" s="115"/>
      <c r="N36" s="115"/>
      <c r="O36" s="40">
        <v>1994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730935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730935</v>
      </c>
      <c r="O5" s="31">
        <f t="shared" ref="O5:O34" si="1">(N5/O$36)</f>
        <v>369.71927162367223</v>
      </c>
      <c r="P5" s="6"/>
    </row>
    <row r="6" spans="1:133">
      <c r="A6" s="12"/>
      <c r="B6" s="23">
        <v>311</v>
      </c>
      <c r="C6" s="19" t="s">
        <v>2</v>
      </c>
      <c r="D6" s="43">
        <v>370420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370420</v>
      </c>
      <c r="O6" s="44">
        <f t="shared" si="1"/>
        <v>187.36469398077895</v>
      </c>
      <c r="P6" s="9"/>
    </row>
    <row r="7" spans="1:133">
      <c r="A7" s="12"/>
      <c r="B7" s="23">
        <v>312.60000000000002</v>
      </c>
      <c r="C7" s="19" t="s">
        <v>54</v>
      </c>
      <c r="D7" s="43">
        <v>75514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75514</v>
      </c>
      <c r="O7" s="44">
        <f t="shared" si="1"/>
        <v>38.196256954982296</v>
      </c>
      <c r="P7" s="9"/>
    </row>
    <row r="8" spans="1:133">
      <c r="A8" s="12"/>
      <c r="B8" s="23">
        <v>314.10000000000002</v>
      </c>
      <c r="C8" s="19" t="s">
        <v>10</v>
      </c>
      <c r="D8" s="43">
        <v>165259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165259</v>
      </c>
      <c r="O8" s="44">
        <f t="shared" si="1"/>
        <v>83.590794132524024</v>
      </c>
      <c r="P8" s="9"/>
    </row>
    <row r="9" spans="1:133">
      <c r="A9" s="12"/>
      <c r="B9" s="23">
        <v>314.3</v>
      </c>
      <c r="C9" s="19" t="s">
        <v>11</v>
      </c>
      <c r="D9" s="43">
        <v>22192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22192</v>
      </c>
      <c r="O9" s="44">
        <f t="shared" si="1"/>
        <v>11.2250885179565</v>
      </c>
      <c r="P9" s="9"/>
    </row>
    <row r="10" spans="1:133">
      <c r="A10" s="12"/>
      <c r="B10" s="23">
        <v>314.39999999999998</v>
      </c>
      <c r="C10" s="19" t="s">
        <v>12</v>
      </c>
      <c r="D10" s="43">
        <v>7648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7648</v>
      </c>
      <c r="O10" s="44">
        <f t="shared" si="1"/>
        <v>3.8684876074860899</v>
      </c>
      <c r="P10" s="9"/>
    </row>
    <row r="11" spans="1:133">
      <c r="A11" s="12"/>
      <c r="B11" s="23">
        <v>314.8</v>
      </c>
      <c r="C11" s="19" t="s">
        <v>13</v>
      </c>
      <c r="D11" s="43">
        <v>726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726</v>
      </c>
      <c r="O11" s="44">
        <f t="shared" si="1"/>
        <v>0.36722306525037934</v>
      </c>
      <c r="P11" s="9"/>
    </row>
    <row r="12" spans="1:133">
      <c r="A12" s="12"/>
      <c r="B12" s="23">
        <v>315</v>
      </c>
      <c r="C12" s="19" t="s">
        <v>14</v>
      </c>
      <c r="D12" s="43">
        <v>89176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89176</v>
      </c>
      <c r="O12" s="44">
        <f t="shared" si="1"/>
        <v>45.106727364693981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SUM(D14:D14)</f>
        <v>10640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3" si="4">SUM(D13:M13)</f>
        <v>10640</v>
      </c>
      <c r="O13" s="42">
        <f t="shared" si="1"/>
        <v>5.3818917551846228</v>
      </c>
      <c r="P13" s="10"/>
    </row>
    <row r="14" spans="1:133">
      <c r="A14" s="12"/>
      <c r="B14" s="23">
        <v>329</v>
      </c>
      <c r="C14" s="19" t="s">
        <v>16</v>
      </c>
      <c r="D14" s="43">
        <v>10640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10640</v>
      </c>
      <c r="O14" s="44">
        <f t="shared" si="1"/>
        <v>5.3818917551846228</v>
      </c>
      <c r="P14" s="9"/>
    </row>
    <row r="15" spans="1:133" ht="15.75">
      <c r="A15" s="27" t="s">
        <v>17</v>
      </c>
      <c r="B15" s="28"/>
      <c r="C15" s="29"/>
      <c r="D15" s="30">
        <f t="shared" ref="D15:M15" si="5">SUM(D16:D22)</f>
        <v>161495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144471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305966</v>
      </c>
      <c r="O15" s="42">
        <f t="shared" si="1"/>
        <v>154.76277187658067</v>
      </c>
      <c r="P15" s="10"/>
    </row>
    <row r="16" spans="1:133">
      <c r="A16" s="12"/>
      <c r="B16" s="23">
        <v>331.31</v>
      </c>
      <c r="C16" s="19" t="s">
        <v>63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144471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144471</v>
      </c>
      <c r="O16" s="44">
        <f t="shared" si="1"/>
        <v>73.075872534142647</v>
      </c>
      <c r="P16" s="9"/>
    </row>
    <row r="17" spans="1:16">
      <c r="A17" s="12"/>
      <c r="B17" s="23">
        <v>335.12</v>
      </c>
      <c r="C17" s="19" t="s">
        <v>19</v>
      </c>
      <c r="D17" s="43">
        <v>67687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67687</v>
      </c>
      <c r="O17" s="44">
        <f t="shared" si="1"/>
        <v>34.237228123419321</v>
      </c>
      <c r="P17" s="9"/>
    </row>
    <row r="18" spans="1:16">
      <c r="A18" s="12"/>
      <c r="B18" s="23">
        <v>335.14</v>
      </c>
      <c r="C18" s="19" t="s">
        <v>20</v>
      </c>
      <c r="D18" s="43">
        <v>1161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1161</v>
      </c>
      <c r="O18" s="44">
        <f t="shared" si="1"/>
        <v>0.58725341426403643</v>
      </c>
      <c r="P18" s="9"/>
    </row>
    <row r="19" spans="1:16">
      <c r="A19" s="12"/>
      <c r="B19" s="23">
        <v>335.15</v>
      </c>
      <c r="C19" s="19" t="s">
        <v>21</v>
      </c>
      <c r="D19" s="43">
        <v>603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603</v>
      </c>
      <c r="O19" s="44">
        <f t="shared" si="1"/>
        <v>0.30500758725341426</v>
      </c>
      <c r="P19" s="9"/>
    </row>
    <row r="20" spans="1:16">
      <c r="A20" s="12"/>
      <c r="B20" s="23">
        <v>335.18</v>
      </c>
      <c r="C20" s="19" t="s">
        <v>22</v>
      </c>
      <c r="D20" s="43">
        <v>76743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76743</v>
      </c>
      <c r="O20" s="44">
        <f t="shared" si="1"/>
        <v>38.817905918057662</v>
      </c>
      <c r="P20" s="9"/>
    </row>
    <row r="21" spans="1:16">
      <c r="A21" s="12"/>
      <c r="B21" s="23">
        <v>337.1</v>
      </c>
      <c r="C21" s="19" t="s">
        <v>64</v>
      </c>
      <c r="D21" s="43">
        <v>13361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13361</v>
      </c>
      <c r="O21" s="44">
        <f t="shared" si="1"/>
        <v>6.7582195245321195</v>
      </c>
      <c r="P21" s="9"/>
    </row>
    <row r="22" spans="1:16">
      <c r="A22" s="12"/>
      <c r="B22" s="23">
        <v>337.2</v>
      </c>
      <c r="C22" s="19" t="s">
        <v>57</v>
      </c>
      <c r="D22" s="43">
        <v>1940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1940</v>
      </c>
      <c r="O22" s="44">
        <f t="shared" si="1"/>
        <v>0.98128477491148203</v>
      </c>
      <c r="P22" s="9"/>
    </row>
    <row r="23" spans="1:16" ht="15.75">
      <c r="A23" s="27" t="s">
        <v>28</v>
      </c>
      <c r="B23" s="28"/>
      <c r="C23" s="29"/>
      <c r="D23" s="30">
        <f t="shared" ref="D23:M23" si="6">SUM(D24:D29)</f>
        <v>36316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806793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843109</v>
      </c>
      <c r="O23" s="42">
        <f t="shared" si="1"/>
        <v>426.45877592311581</v>
      </c>
      <c r="P23" s="10"/>
    </row>
    <row r="24" spans="1:16">
      <c r="A24" s="12"/>
      <c r="B24" s="23">
        <v>342.5</v>
      </c>
      <c r="C24" s="19" t="s">
        <v>65</v>
      </c>
      <c r="D24" s="43">
        <v>450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7">SUM(D24:M24)</f>
        <v>450</v>
      </c>
      <c r="O24" s="44">
        <f t="shared" si="1"/>
        <v>0.22761760242792109</v>
      </c>
      <c r="P24" s="9"/>
    </row>
    <row r="25" spans="1:16">
      <c r="A25" s="12"/>
      <c r="B25" s="23">
        <v>343.3</v>
      </c>
      <c r="C25" s="19" t="s">
        <v>30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291485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291485</v>
      </c>
      <c r="O25" s="44">
        <f t="shared" si="1"/>
        <v>147.43803743045018</v>
      </c>
      <c r="P25" s="9"/>
    </row>
    <row r="26" spans="1:16">
      <c r="A26" s="12"/>
      <c r="B26" s="23">
        <v>343.4</v>
      </c>
      <c r="C26" s="19" t="s">
        <v>31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236820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236820</v>
      </c>
      <c r="O26" s="44">
        <f t="shared" si="1"/>
        <v>119.7875569044006</v>
      </c>
      <c r="P26" s="9"/>
    </row>
    <row r="27" spans="1:16">
      <c r="A27" s="12"/>
      <c r="B27" s="23">
        <v>343.5</v>
      </c>
      <c r="C27" s="19" t="s">
        <v>32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263838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263838</v>
      </c>
      <c r="O27" s="44">
        <f t="shared" si="1"/>
        <v>133.453717754173</v>
      </c>
      <c r="P27" s="9"/>
    </row>
    <row r="28" spans="1:16">
      <c r="A28" s="12"/>
      <c r="B28" s="23">
        <v>343.8</v>
      </c>
      <c r="C28" s="19" t="s">
        <v>34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14650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14650</v>
      </c>
      <c r="O28" s="44">
        <f t="shared" si="1"/>
        <v>7.4102175012645422</v>
      </c>
      <c r="P28" s="9"/>
    </row>
    <row r="29" spans="1:16">
      <c r="A29" s="12"/>
      <c r="B29" s="23">
        <v>344.9</v>
      </c>
      <c r="C29" s="19" t="s">
        <v>59</v>
      </c>
      <c r="D29" s="43">
        <v>35866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35866</v>
      </c>
      <c r="O29" s="44">
        <f t="shared" si="1"/>
        <v>18.141628730399596</v>
      </c>
      <c r="P29" s="9"/>
    </row>
    <row r="30" spans="1:16" ht="15.75">
      <c r="A30" s="27" t="s">
        <v>3</v>
      </c>
      <c r="B30" s="28"/>
      <c r="C30" s="29"/>
      <c r="D30" s="30">
        <f t="shared" ref="D30:M30" si="8">SUM(D31:D33)</f>
        <v>7663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2215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>SUM(D30:M30)</f>
        <v>9878</v>
      </c>
      <c r="O30" s="42">
        <f t="shared" si="1"/>
        <v>4.9964592817400098</v>
      </c>
      <c r="P30" s="10"/>
    </row>
    <row r="31" spans="1:16">
      <c r="A31" s="12"/>
      <c r="B31" s="23">
        <v>361.1</v>
      </c>
      <c r="C31" s="19" t="s">
        <v>37</v>
      </c>
      <c r="D31" s="43">
        <v>1214</v>
      </c>
      <c r="E31" s="43">
        <v>0</v>
      </c>
      <c r="F31" s="43">
        <v>0</v>
      </c>
      <c r="G31" s="43">
        <v>0</v>
      </c>
      <c r="H31" s="43">
        <v>0</v>
      </c>
      <c r="I31" s="43">
        <v>1073</v>
      </c>
      <c r="J31" s="43">
        <v>0</v>
      </c>
      <c r="K31" s="43">
        <v>0</v>
      </c>
      <c r="L31" s="43">
        <v>0</v>
      </c>
      <c r="M31" s="43">
        <v>0</v>
      </c>
      <c r="N31" s="43">
        <f>SUM(D31:M31)</f>
        <v>2287</v>
      </c>
      <c r="O31" s="44">
        <f t="shared" si="1"/>
        <v>1.1568032372281234</v>
      </c>
      <c r="P31" s="9"/>
    </row>
    <row r="32" spans="1:16">
      <c r="A32" s="12"/>
      <c r="B32" s="23">
        <v>366</v>
      </c>
      <c r="C32" s="19" t="s">
        <v>38</v>
      </c>
      <c r="D32" s="43">
        <v>5050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>SUM(D32:M32)</f>
        <v>5050</v>
      </c>
      <c r="O32" s="44">
        <f t="shared" si="1"/>
        <v>2.5543753161355589</v>
      </c>
      <c r="P32" s="9"/>
    </row>
    <row r="33" spans="1:119" ht="15.75" thickBot="1">
      <c r="A33" s="12"/>
      <c r="B33" s="23">
        <v>369.9</v>
      </c>
      <c r="C33" s="19" t="s">
        <v>39</v>
      </c>
      <c r="D33" s="43">
        <v>1399</v>
      </c>
      <c r="E33" s="43">
        <v>0</v>
      </c>
      <c r="F33" s="43">
        <v>0</v>
      </c>
      <c r="G33" s="43">
        <v>0</v>
      </c>
      <c r="H33" s="43">
        <v>0</v>
      </c>
      <c r="I33" s="43">
        <v>1142</v>
      </c>
      <c r="J33" s="43">
        <v>0</v>
      </c>
      <c r="K33" s="43">
        <v>0</v>
      </c>
      <c r="L33" s="43">
        <v>0</v>
      </c>
      <c r="M33" s="43">
        <v>0</v>
      </c>
      <c r="N33" s="43">
        <f>SUM(D33:M33)</f>
        <v>2541</v>
      </c>
      <c r="O33" s="44">
        <f t="shared" si="1"/>
        <v>1.2852807283763277</v>
      </c>
      <c r="P33" s="9"/>
    </row>
    <row r="34" spans="1:119" ht="16.5" thickBot="1">
      <c r="A34" s="13" t="s">
        <v>35</v>
      </c>
      <c r="B34" s="21"/>
      <c r="C34" s="20"/>
      <c r="D34" s="14">
        <f>SUM(D5,D13,D15,D23,D30)</f>
        <v>947049</v>
      </c>
      <c r="E34" s="14">
        <f t="shared" ref="E34:M34" si="9">SUM(E5,E13,E15,E23,E30)</f>
        <v>0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953479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>SUM(D34:M34)</f>
        <v>1900528</v>
      </c>
      <c r="O34" s="36">
        <f t="shared" si="1"/>
        <v>961.31917046029332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66</v>
      </c>
      <c r="M36" s="115"/>
      <c r="N36" s="115"/>
      <c r="O36" s="40">
        <v>1977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740676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740676</v>
      </c>
      <c r="O5" s="31">
        <f t="shared" ref="O5:O36" si="1">(N5/O$38)</f>
        <v>376.55109303507879</v>
      </c>
      <c r="P5" s="6"/>
    </row>
    <row r="6" spans="1:133">
      <c r="A6" s="12"/>
      <c r="B6" s="23">
        <v>311</v>
      </c>
      <c r="C6" s="19" t="s">
        <v>2</v>
      </c>
      <c r="D6" s="43">
        <v>391470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391470</v>
      </c>
      <c r="O6" s="44">
        <f t="shared" si="1"/>
        <v>199.01881037112355</v>
      </c>
      <c r="P6" s="9"/>
    </row>
    <row r="7" spans="1:133">
      <c r="A7" s="12"/>
      <c r="B7" s="23">
        <v>312.60000000000002</v>
      </c>
      <c r="C7" s="19" t="s">
        <v>54</v>
      </c>
      <c r="D7" s="43">
        <v>59689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59689</v>
      </c>
      <c r="O7" s="44">
        <f t="shared" si="1"/>
        <v>30.345195729537366</v>
      </c>
      <c r="P7" s="9"/>
    </row>
    <row r="8" spans="1:133">
      <c r="A8" s="12"/>
      <c r="B8" s="23">
        <v>314.10000000000002</v>
      </c>
      <c r="C8" s="19" t="s">
        <v>10</v>
      </c>
      <c r="D8" s="43">
        <v>170251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170251</v>
      </c>
      <c r="O8" s="44">
        <f t="shared" si="1"/>
        <v>86.553634977122528</v>
      </c>
      <c r="P8" s="9"/>
    </row>
    <row r="9" spans="1:133">
      <c r="A9" s="12"/>
      <c r="B9" s="23">
        <v>314.3</v>
      </c>
      <c r="C9" s="19" t="s">
        <v>11</v>
      </c>
      <c r="D9" s="43">
        <v>23251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23251</v>
      </c>
      <c r="O9" s="44">
        <f t="shared" si="1"/>
        <v>11.820538891713269</v>
      </c>
      <c r="P9" s="9"/>
    </row>
    <row r="10" spans="1:133">
      <c r="A10" s="12"/>
      <c r="B10" s="23">
        <v>314.8</v>
      </c>
      <c r="C10" s="19" t="s">
        <v>13</v>
      </c>
      <c r="D10" s="43">
        <v>900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900</v>
      </c>
      <c r="O10" s="44">
        <f t="shared" si="1"/>
        <v>0.45754956786985257</v>
      </c>
      <c r="P10" s="9"/>
    </row>
    <row r="11" spans="1:133">
      <c r="A11" s="12"/>
      <c r="B11" s="23">
        <v>314.89999999999998</v>
      </c>
      <c r="C11" s="19" t="s">
        <v>55</v>
      </c>
      <c r="D11" s="43">
        <v>9568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9568</v>
      </c>
      <c r="O11" s="44">
        <f t="shared" si="1"/>
        <v>4.8642602948652769</v>
      </c>
      <c r="P11" s="9"/>
    </row>
    <row r="12" spans="1:133">
      <c r="A12" s="12"/>
      <c r="B12" s="23">
        <v>315</v>
      </c>
      <c r="C12" s="19" t="s">
        <v>14</v>
      </c>
      <c r="D12" s="43">
        <v>85547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85547</v>
      </c>
      <c r="O12" s="44">
        <f t="shared" si="1"/>
        <v>43.491103202846972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13812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3" si="4">SUM(D13:M13)</f>
        <v>13812</v>
      </c>
      <c r="O13" s="42">
        <f t="shared" si="1"/>
        <v>7.0218607015760037</v>
      </c>
      <c r="P13" s="10"/>
    </row>
    <row r="14" spans="1:133">
      <c r="A14" s="12"/>
      <c r="B14" s="23">
        <v>329</v>
      </c>
      <c r="C14" s="19" t="s">
        <v>16</v>
      </c>
      <c r="D14" s="43">
        <v>780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780</v>
      </c>
      <c r="O14" s="44">
        <f t="shared" si="1"/>
        <v>0.39654295882053892</v>
      </c>
      <c r="P14" s="9"/>
    </row>
    <row r="15" spans="1:133">
      <c r="A15" s="12"/>
      <c r="B15" s="23">
        <v>367</v>
      </c>
      <c r="C15" s="19" t="s">
        <v>56</v>
      </c>
      <c r="D15" s="43">
        <v>13032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13032</v>
      </c>
      <c r="O15" s="44">
        <f t="shared" si="1"/>
        <v>6.625317742755465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SUM(D17:D22)</f>
        <v>160294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160294</v>
      </c>
      <c r="O16" s="42">
        <f t="shared" si="1"/>
        <v>81.491611591255719</v>
      </c>
      <c r="P16" s="10"/>
    </row>
    <row r="17" spans="1:16">
      <c r="A17" s="12"/>
      <c r="B17" s="23">
        <v>335.12</v>
      </c>
      <c r="C17" s="19" t="s">
        <v>19</v>
      </c>
      <c r="D17" s="43">
        <v>67095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67095</v>
      </c>
      <c r="O17" s="44">
        <f t="shared" si="1"/>
        <v>34.110320284697508</v>
      </c>
      <c r="P17" s="9"/>
    </row>
    <row r="18" spans="1:16">
      <c r="A18" s="12"/>
      <c r="B18" s="23">
        <v>335.14</v>
      </c>
      <c r="C18" s="19" t="s">
        <v>20</v>
      </c>
      <c r="D18" s="43">
        <v>966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966</v>
      </c>
      <c r="O18" s="44">
        <f t="shared" si="1"/>
        <v>0.49110320284697506</v>
      </c>
      <c r="P18" s="9"/>
    </row>
    <row r="19" spans="1:16">
      <c r="A19" s="12"/>
      <c r="B19" s="23">
        <v>335.15</v>
      </c>
      <c r="C19" s="19" t="s">
        <v>21</v>
      </c>
      <c r="D19" s="43">
        <v>372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372</v>
      </c>
      <c r="O19" s="44">
        <f t="shared" si="1"/>
        <v>0.1891204880528724</v>
      </c>
      <c r="P19" s="9"/>
    </row>
    <row r="20" spans="1:16">
      <c r="A20" s="12"/>
      <c r="B20" s="23">
        <v>335.18</v>
      </c>
      <c r="C20" s="19" t="s">
        <v>22</v>
      </c>
      <c r="D20" s="43">
        <v>61185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61185</v>
      </c>
      <c r="O20" s="44">
        <f t="shared" si="1"/>
        <v>31.105744789018811</v>
      </c>
      <c r="P20" s="9"/>
    </row>
    <row r="21" spans="1:16">
      <c r="A21" s="12"/>
      <c r="B21" s="23">
        <v>337.2</v>
      </c>
      <c r="C21" s="19" t="s">
        <v>57</v>
      </c>
      <c r="D21" s="43">
        <v>17315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17315</v>
      </c>
      <c r="O21" s="44">
        <f t="shared" si="1"/>
        <v>8.8027452974072187</v>
      </c>
      <c r="P21" s="9"/>
    </row>
    <row r="22" spans="1:16">
      <c r="A22" s="12"/>
      <c r="B22" s="23">
        <v>337.7</v>
      </c>
      <c r="C22" s="19" t="s">
        <v>58</v>
      </c>
      <c r="D22" s="43">
        <v>13361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13361</v>
      </c>
      <c r="O22" s="44">
        <f t="shared" si="1"/>
        <v>6.7925775292323332</v>
      </c>
      <c r="P22" s="9"/>
    </row>
    <row r="23" spans="1:16" ht="15.75">
      <c r="A23" s="27" t="s">
        <v>28</v>
      </c>
      <c r="B23" s="28"/>
      <c r="C23" s="29"/>
      <c r="D23" s="30">
        <f t="shared" ref="D23:M23" si="6">SUM(D24:D29)</f>
        <v>25394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839911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865305</v>
      </c>
      <c r="O23" s="42">
        <f t="shared" si="1"/>
        <v>439.91103202846978</v>
      </c>
      <c r="P23" s="10"/>
    </row>
    <row r="24" spans="1:16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279818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7">SUM(D24:M24)</f>
        <v>279818</v>
      </c>
      <c r="O24" s="44">
        <f t="shared" si="1"/>
        <v>142.25622775800713</v>
      </c>
      <c r="P24" s="9"/>
    </row>
    <row r="25" spans="1:16">
      <c r="A25" s="12"/>
      <c r="B25" s="23">
        <v>343.4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261403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261403</v>
      </c>
      <c r="O25" s="44">
        <f t="shared" si="1"/>
        <v>132.89425521098119</v>
      </c>
      <c r="P25" s="9"/>
    </row>
    <row r="26" spans="1:16">
      <c r="A26" s="12"/>
      <c r="B26" s="23">
        <v>343.5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266853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266853</v>
      </c>
      <c r="O26" s="44">
        <f t="shared" si="1"/>
        <v>135.66497203863753</v>
      </c>
      <c r="P26" s="9"/>
    </row>
    <row r="27" spans="1:16">
      <c r="A27" s="12"/>
      <c r="B27" s="23">
        <v>343.8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9900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9900</v>
      </c>
      <c r="O27" s="44">
        <f t="shared" si="1"/>
        <v>5.0330452465683786</v>
      </c>
      <c r="P27" s="9"/>
    </row>
    <row r="28" spans="1:16">
      <c r="A28" s="12"/>
      <c r="B28" s="23">
        <v>344.9</v>
      </c>
      <c r="C28" s="19" t="s">
        <v>59</v>
      </c>
      <c r="D28" s="43">
        <v>22603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22603</v>
      </c>
      <c r="O28" s="44">
        <f t="shared" si="1"/>
        <v>11.491103202846976</v>
      </c>
      <c r="P28" s="9"/>
    </row>
    <row r="29" spans="1:16">
      <c r="A29" s="12"/>
      <c r="B29" s="23">
        <v>349</v>
      </c>
      <c r="C29" s="19" t="s">
        <v>0</v>
      </c>
      <c r="D29" s="43">
        <v>2791</v>
      </c>
      <c r="E29" s="43">
        <v>0</v>
      </c>
      <c r="F29" s="43">
        <v>0</v>
      </c>
      <c r="G29" s="43">
        <v>0</v>
      </c>
      <c r="H29" s="43">
        <v>0</v>
      </c>
      <c r="I29" s="43">
        <v>21937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24728</v>
      </c>
      <c r="O29" s="44">
        <f t="shared" si="1"/>
        <v>12.571428571428571</v>
      </c>
      <c r="P29" s="9"/>
    </row>
    <row r="30" spans="1:16" ht="15.75">
      <c r="A30" s="27" t="s">
        <v>3</v>
      </c>
      <c r="B30" s="28"/>
      <c r="C30" s="29"/>
      <c r="D30" s="30">
        <f t="shared" ref="D30:M30" si="8">SUM(D31:D33)</f>
        <v>3801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11816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ref="N30:N36" si="9">SUM(D30:M30)</f>
        <v>15617</v>
      </c>
      <c r="O30" s="42">
        <f t="shared" si="1"/>
        <v>7.9395017793594302</v>
      </c>
      <c r="P30" s="10"/>
    </row>
    <row r="31" spans="1:16">
      <c r="A31" s="12"/>
      <c r="B31" s="23">
        <v>361.1</v>
      </c>
      <c r="C31" s="19" t="s">
        <v>37</v>
      </c>
      <c r="D31" s="43">
        <v>2561</v>
      </c>
      <c r="E31" s="43">
        <v>0</v>
      </c>
      <c r="F31" s="43">
        <v>0</v>
      </c>
      <c r="G31" s="43">
        <v>0</v>
      </c>
      <c r="H31" s="43">
        <v>0</v>
      </c>
      <c r="I31" s="43">
        <v>2030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9"/>
        <v>4591</v>
      </c>
      <c r="O31" s="44">
        <f t="shared" si="1"/>
        <v>2.3340111845449925</v>
      </c>
      <c r="P31" s="9"/>
    </row>
    <row r="32" spans="1:16">
      <c r="A32" s="12"/>
      <c r="B32" s="23">
        <v>366</v>
      </c>
      <c r="C32" s="19" t="s">
        <v>38</v>
      </c>
      <c r="D32" s="43">
        <v>1240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1240</v>
      </c>
      <c r="O32" s="44">
        <f t="shared" si="1"/>
        <v>0.63040162684290801</v>
      </c>
      <c r="P32" s="9"/>
    </row>
    <row r="33" spans="1:119">
      <c r="A33" s="12"/>
      <c r="B33" s="23">
        <v>369.9</v>
      </c>
      <c r="C33" s="19" t="s">
        <v>39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9786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9786</v>
      </c>
      <c r="O33" s="44">
        <f t="shared" si="1"/>
        <v>4.97508896797153</v>
      </c>
      <c r="P33" s="9"/>
    </row>
    <row r="34" spans="1:119" ht="15.75">
      <c r="A34" s="27" t="s">
        <v>29</v>
      </c>
      <c r="B34" s="28"/>
      <c r="C34" s="29"/>
      <c r="D34" s="30">
        <f t="shared" ref="D34:M34" si="10">SUM(D35:D35)</f>
        <v>0</v>
      </c>
      <c r="E34" s="30">
        <f t="shared" si="10"/>
        <v>0</v>
      </c>
      <c r="F34" s="30">
        <f t="shared" si="10"/>
        <v>0</v>
      </c>
      <c r="G34" s="30">
        <f t="shared" si="10"/>
        <v>0</v>
      </c>
      <c r="H34" s="30">
        <f t="shared" si="10"/>
        <v>0</v>
      </c>
      <c r="I34" s="30">
        <f t="shared" si="10"/>
        <v>76550</v>
      </c>
      <c r="J34" s="30">
        <f t="shared" si="10"/>
        <v>0</v>
      </c>
      <c r="K34" s="30">
        <f t="shared" si="10"/>
        <v>0</v>
      </c>
      <c r="L34" s="30">
        <f t="shared" si="10"/>
        <v>0</v>
      </c>
      <c r="M34" s="30">
        <f t="shared" si="10"/>
        <v>0</v>
      </c>
      <c r="N34" s="30">
        <f t="shared" si="9"/>
        <v>76550</v>
      </c>
      <c r="O34" s="42">
        <f t="shared" si="1"/>
        <v>38.917132689374682</v>
      </c>
      <c r="P34" s="9"/>
    </row>
    <row r="35" spans="1:119" ht="15.75" thickBot="1">
      <c r="A35" s="12"/>
      <c r="B35" s="23">
        <v>389.6</v>
      </c>
      <c r="C35" s="19" t="s">
        <v>60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76550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76550</v>
      </c>
      <c r="O35" s="44">
        <f t="shared" si="1"/>
        <v>38.917132689374682</v>
      </c>
      <c r="P35" s="9"/>
    </row>
    <row r="36" spans="1:119" ht="16.5" thickBot="1">
      <c r="A36" s="13" t="s">
        <v>35</v>
      </c>
      <c r="B36" s="21"/>
      <c r="C36" s="20"/>
      <c r="D36" s="14">
        <f>SUM(D5,D13,D16,D23,D30,D34)</f>
        <v>943977</v>
      </c>
      <c r="E36" s="14">
        <f t="shared" ref="E36:M36" si="11">SUM(E5,E13,E16,E23,E30,E34)</f>
        <v>0</v>
      </c>
      <c r="F36" s="14">
        <f t="shared" si="11"/>
        <v>0</v>
      </c>
      <c r="G36" s="14">
        <f t="shared" si="11"/>
        <v>0</v>
      </c>
      <c r="H36" s="14">
        <f t="shared" si="11"/>
        <v>0</v>
      </c>
      <c r="I36" s="14">
        <f t="shared" si="11"/>
        <v>928277</v>
      </c>
      <c r="J36" s="14">
        <f t="shared" si="11"/>
        <v>0</v>
      </c>
      <c r="K36" s="14">
        <f t="shared" si="11"/>
        <v>0</v>
      </c>
      <c r="L36" s="14">
        <f t="shared" si="11"/>
        <v>0</v>
      </c>
      <c r="M36" s="14">
        <f t="shared" si="11"/>
        <v>0</v>
      </c>
      <c r="N36" s="14">
        <f t="shared" si="9"/>
        <v>1872254</v>
      </c>
      <c r="O36" s="36">
        <f t="shared" si="1"/>
        <v>951.83223182511438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61</v>
      </c>
      <c r="M38" s="115"/>
      <c r="N38" s="115"/>
      <c r="O38" s="40">
        <v>1967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717597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717597</v>
      </c>
      <c r="O5" s="31">
        <f t="shared" ref="O5:O34" si="2">(N5/O$36)</f>
        <v>362.23977788995455</v>
      </c>
      <c r="P5" s="6"/>
    </row>
    <row r="6" spans="1:133">
      <c r="A6" s="12"/>
      <c r="B6" s="23">
        <v>311</v>
      </c>
      <c r="C6" s="19" t="s">
        <v>2</v>
      </c>
      <c r="D6" s="43">
        <v>419917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419917</v>
      </c>
      <c r="O6" s="44">
        <f t="shared" si="2"/>
        <v>211.97223624432104</v>
      </c>
      <c r="P6" s="9"/>
    </row>
    <row r="7" spans="1:133">
      <c r="A7" s="12"/>
      <c r="B7" s="23">
        <v>314.10000000000002</v>
      </c>
      <c r="C7" s="19" t="s">
        <v>10</v>
      </c>
      <c r="D7" s="43">
        <v>174162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174162</v>
      </c>
      <c r="O7" s="44">
        <f t="shared" si="2"/>
        <v>87.916203937405356</v>
      </c>
      <c r="P7" s="9"/>
    </row>
    <row r="8" spans="1:133">
      <c r="A8" s="12"/>
      <c r="B8" s="23">
        <v>314.3</v>
      </c>
      <c r="C8" s="19" t="s">
        <v>11</v>
      </c>
      <c r="D8" s="43">
        <v>24246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24246</v>
      </c>
      <c r="O8" s="44">
        <f t="shared" si="2"/>
        <v>12.239273094396768</v>
      </c>
      <c r="P8" s="9"/>
    </row>
    <row r="9" spans="1:133">
      <c r="A9" s="12"/>
      <c r="B9" s="23">
        <v>314.39999999999998</v>
      </c>
      <c r="C9" s="19" t="s">
        <v>12</v>
      </c>
      <c r="D9" s="43">
        <v>10670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10670</v>
      </c>
      <c r="O9" s="44">
        <f t="shared" si="2"/>
        <v>5.3861686017163048</v>
      </c>
      <c r="P9" s="9"/>
    </row>
    <row r="10" spans="1:133">
      <c r="A10" s="12"/>
      <c r="B10" s="23">
        <v>314.8</v>
      </c>
      <c r="C10" s="19" t="s">
        <v>13</v>
      </c>
      <c r="D10" s="43">
        <v>1029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1029</v>
      </c>
      <c r="O10" s="44">
        <f t="shared" si="2"/>
        <v>0.51943462897526504</v>
      </c>
      <c r="P10" s="9"/>
    </row>
    <row r="11" spans="1:133">
      <c r="A11" s="12"/>
      <c r="B11" s="23">
        <v>315</v>
      </c>
      <c r="C11" s="19" t="s">
        <v>14</v>
      </c>
      <c r="D11" s="43">
        <v>87573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87573</v>
      </c>
      <c r="O11" s="44">
        <f t="shared" si="2"/>
        <v>44.206461383139832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8405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8405</v>
      </c>
      <c r="O12" s="42">
        <f t="shared" si="2"/>
        <v>4.242806663301363</v>
      </c>
      <c r="P12" s="10"/>
    </row>
    <row r="13" spans="1:133">
      <c r="A13" s="12"/>
      <c r="B13" s="23">
        <v>329</v>
      </c>
      <c r="C13" s="19" t="s">
        <v>16</v>
      </c>
      <c r="D13" s="43">
        <v>8405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8405</v>
      </c>
      <c r="O13" s="44">
        <f t="shared" si="2"/>
        <v>4.242806663301363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SUM(D15:D21)</f>
        <v>194048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261501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455549</v>
      </c>
      <c r="O14" s="42">
        <f t="shared" si="2"/>
        <v>229.95911155981827</v>
      </c>
      <c r="P14" s="10"/>
    </row>
    <row r="15" spans="1:133">
      <c r="A15" s="12"/>
      <c r="B15" s="23">
        <v>334.35</v>
      </c>
      <c r="C15" s="19" t="s">
        <v>18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261501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261501</v>
      </c>
      <c r="O15" s="44">
        <f t="shared" si="2"/>
        <v>132.00454316002021</v>
      </c>
      <c r="P15" s="9"/>
    </row>
    <row r="16" spans="1:133">
      <c r="A16" s="12"/>
      <c r="B16" s="23">
        <v>335.12</v>
      </c>
      <c r="C16" s="19" t="s">
        <v>19</v>
      </c>
      <c r="D16" s="43">
        <v>66859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66859</v>
      </c>
      <c r="O16" s="44">
        <f t="shared" si="2"/>
        <v>33.750126198889447</v>
      </c>
      <c r="P16" s="9"/>
    </row>
    <row r="17" spans="1:16">
      <c r="A17" s="12"/>
      <c r="B17" s="23">
        <v>335.14</v>
      </c>
      <c r="C17" s="19" t="s">
        <v>20</v>
      </c>
      <c r="D17" s="43">
        <v>1722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1722</v>
      </c>
      <c r="O17" s="44">
        <f t="shared" si="2"/>
        <v>0.86925795053003529</v>
      </c>
      <c r="P17" s="9"/>
    </row>
    <row r="18" spans="1:16">
      <c r="A18" s="12"/>
      <c r="B18" s="23">
        <v>335.15</v>
      </c>
      <c r="C18" s="19" t="s">
        <v>21</v>
      </c>
      <c r="D18" s="43">
        <v>715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715</v>
      </c>
      <c r="O18" s="44">
        <f t="shared" si="2"/>
        <v>0.36092882382635033</v>
      </c>
      <c r="P18" s="9"/>
    </row>
    <row r="19" spans="1:16">
      <c r="A19" s="12"/>
      <c r="B19" s="23">
        <v>335.18</v>
      </c>
      <c r="C19" s="19" t="s">
        <v>22</v>
      </c>
      <c r="D19" s="43">
        <v>51734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51734</v>
      </c>
      <c r="O19" s="44">
        <f t="shared" si="2"/>
        <v>26.115093387178192</v>
      </c>
      <c r="P19" s="9"/>
    </row>
    <row r="20" spans="1:16">
      <c r="A20" s="12"/>
      <c r="B20" s="23">
        <v>335.19</v>
      </c>
      <c r="C20" s="19" t="s">
        <v>50</v>
      </c>
      <c r="D20" s="43">
        <v>41549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41549</v>
      </c>
      <c r="O20" s="44">
        <f t="shared" si="2"/>
        <v>20.973750630994449</v>
      </c>
      <c r="P20" s="9"/>
    </row>
    <row r="21" spans="1:16">
      <c r="A21" s="12"/>
      <c r="B21" s="23">
        <v>338</v>
      </c>
      <c r="C21" s="19" t="s">
        <v>23</v>
      </c>
      <c r="D21" s="43">
        <v>31469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31469</v>
      </c>
      <c r="O21" s="44">
        <f t="shared" si="2"/>
        <v>15.885411408379607</v>
      </c>
      <c r="P21" s="9"/>
    </row>
    <row r="22" spans="1:16" ht="15.75">
      <c r="A22" s="27" t="s">
        <v>28</v>
      </c>
      <c r="B22" s="28"/>
      <c r="C22" s="29"/>
      <c r="D22" s="30">
        <f t="shared" ref="D22:M22" si="5">SUM(D23:D28)</f>
        <v>23342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614035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637377</v>
      </c>
      <c r="O22" s="42">
        <f t="shared" si="2"/>
        <v>321.74507824331147</v>
      </c>
      <c r="P22" s="10"/>
    </row>
    <row r="23" spans="1:16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278738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6">SUM(D23:M23)</f>
        <v>278738</v>
      </c>
      <c r="O23" s="44">
        <f t="shared" si="2"/>
        <v>140.70570418980313</v>
      </c>
      <c r="P23" s="9"/>
    </row>
    <row r="24" spans="1:16">
      <c r="A24" s="12"/>
      <c r="B24" s="23">
        <v>343.4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24032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24032</v>
      </c>
      <c r="O24" s="44">
        <f t="shared" si="2"/>
        <v>12.131246845027764</v>
      </c>
      <c r="P24" s="9"/>
    </row>
    <row r="25" spans="1:16">
      <c r="A25" s="12"/>
      <c r="B25" s="23">
        <v>343.5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276583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276583</v>
      </c>
      <c r="O25" s="44">
        <f t="shared" si="2"/>
        <v>139.6178697627461</v>
      </c>
      <c r="P25" s="9"/>
    </row>
    <row r="26" spans="1:16">
      <c r="A26" s="12"/>
      <c r="B26" s="23">
        <v>343.6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30955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30955</v>
      </c>
      <c r="O26" s="44">
        <f t="shared" si="2"/>
        <v>15.625946491670874</v>
      </c>
      <c r="P26" s="9"/>
    </row>
    <row r="27" spans="1:16">
      <c r="A27" s="12"/>
      <c r="B27" s="23">
        <v>343.8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3727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3727</v>
      </c>
      <c r="O27" s="44">
        <f t="shared" si="2"/>
        <v>1.8813730439172136</v>
      </c>
      <c r="P27" s="9"/>
    </row>
    <row r="28" spans="1:16">
      <c r="A28" s="12"/>
      <c r="B28" s="23">
        <v>349</v>
      </c>
      <c r="C28" s="19" t="s">
        <v>0</v>
      </c>
      <c r="D28" s="43">
        <v>23342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23342</v>
      </c>
      <c r="O28" s="44">
        <f t="shared" si="2"/>
        <v>11.782937910146391</v>
      </c>
      <c r="P28" s="9"/>
    </row>
    <row r="29" spans="1:16" ht="15.75">
      <c r="A29" s="27" t="s">
        <v>3</v>
      </c>
      <c r="B29" s="28"/>
      <c r="C29" s="29"/>
      <c r="D29" s="30">
        <f t="shared" ref="D29:M29" si="7">SUM(D30:D31)</f>
        <v>13476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7352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ref="N29:N34" si="8">SUM(D29:M29)</f>
        <v>20828</v>
      </c>
      <c r="O29" s="42">
        <f t="shared" si="2"/>
        <v>10.513881877839475</v>
      </c>
      <c r="P29" s="10"/>
    </row>
    <row r="30" spans="1:16">
      <c r="A30" s="12"/>
      <c r="B30" s="23">
        <v>361.1</v>
      </c>
      <c r="C30" s="19" t="s">
        <v>37</v>
      </c>
      <c r="D30" s="43">
        <v>9190</v>
      </c>
      <c r="E30" s="43">
        <v>0</v>
      </c>
      <c r="F30" s="43">
        <v>0</v>
      </c>
      <c r="G30" s="43">
        <v>0</v>
      </c>
      <c r="H30" s="43">
        <v>0</v>
      </c>
      <c r="I30" s="43">
        <v>6819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16009</v>
      </c>
      <c r="O30" s="44">
        <f t="shared" si="2"/>
        <v>8.0812720848056543</v>
      </c>
      <c r="P30" s="9"/>
    </row>
    <row r="31" spans="1:16">
      <c r="A31" s="12"/>
      <c r="B31" s="23">
        <v>369.9</v>
      </c>
      <c r="C31" s="19" t="s">
        <v>39</v>
      </c>
      <c r="D31" s="43">
        <v>4286</v>
      </c>
      <c r="E31" s="43">
        <v>0</v>
      </c>
      <c r="F31" s="43">
        <v>0</v>
      </c>
      <c r="G31" s="43">
        <v>0</v>
      </c>
      <c r="H31" s="43">
        <v>0</v>
      </c>
      <c r="I31" s="43">
        <v>533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4819</v>
      </c>
      <c r="O31" s="44">
        <f t="shared" si="2"/>
        <v>2.4326097930338215</v>
      </c>
      <c r="P31" s="9"/>
    </row>
    <row r="32" spans="1:16" ht="15.75">
      <c r="A32" s="27" t="s">
        <v>29</v>
      </c>
      <c r="B32" s="28"/>
      <c r="C32" s="29"/>
      <c r="D32" s="30">
        <f t="shared" ref="D32:M32" si="9">SUM(D33:D33)</f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140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8"/>
        <v>140</v>
      </c>
      <c r="O32" s="42">
        <f t="shared" si="2"/>
        <v>7.0671378091872794E-2</v>
      </c>
      <c r="P32" s="9"/>
    </row>
    <row r="33" spans="1:119" ht="15.75" thickBot="1">
      <c r="A33" s="12"/>
      <c r="B33" s="23">
        <v>381</v>
      </c>
      <c r="C33" s="19" t="s">
        <v>40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140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140</v>
      </c>
      <c r="O33" s="44">
        <f t="shared" si="2"/>
        <v>7.0671378091872794E-2</v>
      </c>
      <c r="P33" s="9"/>
    </row>
    <row r="34" spans="1:119" ht="16.5" thickBot="1">
      <c r="A34" s="13" t="s">
        <v>35</v>
      </c>
      <c r="B34" s="21"/>
      <c r="C34" s="20"/>
      <c r="D34" s="14">
        <f>SUM(D5,D12,D14,D22,D29,D32)</f>
        <v>956868</v>
      </c>
      <c r="E34" s="14">
        <f t="shared" ref="E34:M34" si="10">SUM(E5,E12,E14,E22,E29,E32)</f>
        <v>0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883028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8"/>
        <v>1839896</v>
      </c>
      <c r="O34" s="36">
        <f t="shared" si="2"/>
        <v>928.77132761231701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51</v>
      </c>
      <c r="M36" s="115"/>
      <c r="N36" s="115"/>
      <c r="O36" s="40">
        <v>1981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721745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4" si="1">SUM(D5:M5)</f>
        <v>721745</v>
      </c>
      <c r="O5" s="31">
        <f t="shared" ref="O5:O34" si="2">(N5/O$36)</f>
        <v>420.10768335273576</v>
      </c>
      <c r="P5" s="6"/>
    </row>
    <row r="6" spans="1:133">
      <c r="A6" s="12"/>
      <c r="B6" s="23">
        <v>311</v>
      </c>
      <c r="C6" s="19" t="s">
        <v>2</v>
      </c>
      <c r="D6" s="43">
        <v>437606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437606</v>
      </c>
      <c r="O6" s="44">
        <f t="shared" si="2"/>
        <v>254.71827706635622</v>
      </c>
      <c r="P6" s="9"/>
    </row>
    <row r="7" spans="1:133">
      <c r="A7" s="12"/>
      <c r="B7" s="23">
        <v>314.10000000000002</v>
      </c>
      <c r="C7" s="19" t="s">
        <v>10</v>
      </c>
      <c r="D7" s="43">
        <v>167361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167361</v>
      </c>
      <c r="O7" s="44">
        <f t="shared" si="2"/>
        <v>97.416181606519203</v>
      </c>
      <c r="P7" s="9"/>
    </row>
    <row r="8" spans="1:133">
      <c r="A8" s="12"/>
      <c r="B8" s="23">
        <v>314.3</v>
      </c>
      <c r="C8" s="19" t="s">
        <v>11</v>
      </c>
      <c r="D8" s="43">
        <v>23529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23529</v>
      </c>
      <c r="O8" s="44">
        <f t="shared" si="2"/>
        <v>13.695576251455181</v>
      </c>
      <c r="P8" s="9"/>
    </row>
    <row r="9" spans="1:133">
      <c r="A9" s="12"/>
      <c r="B9" s="23">
        <v>314.39999999999998</v>
      </c>
      <c r="C9" s="19" t="s">
        <v>12</v>
      </c>
      <c r="D9" s="43">
        <v>8242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8242</v>
      </c>
      <c r="O9" s="44">
        <f t="shared" si="2"/>
        <v>4.79743888242142</v>
      </c>
      <c r="P9" s="9"/>
    </row>
    <row r="10" spans="1:133">
      <c r="A10" s="12"/>
      <c r="B10" s="23">
        <v>314.8</v>
      </c>
      <c r="C10" s="19" t="s">
        <v>13</v>
      </c>
      <c r="D10" s="43">
        <v>1058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1058</v>
      </c>
      <c r="O10" s="44">
        <f t="shared" si="2"/>
        <v>0.61583236321303847</v>
      </c>
      <c r="P10" s="9"/>
    </row>
    <row r="11" spans="1:133">
      <c r="A11" s="12"/>
      <c r="B11" s="23">
        <v>315</v>
      </c>
      <c r="C11" s="19" t="s">
        <v>14</v>
      </c>
      <c r="D11" s="43">
        <v>83949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83949</v>
      </c>
      <c r="O11" s="44">
        <f t="shared" si="2"/>
        <v>48.86437718277066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SUM(D13:D13)</f>
        <v>13271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13271</v>
      </c>
      <c r="O12" s="42">
        <f t="shared" si="2"/>
        <v>7.7246798603026772</v>
      </c>
      <c r="P12" s="10"/>
    </row>
    <row r="13" spans="1:133">
      <c r="A13" s="12"/>
      <c r="B13" s="23">
        <v>329</v>
      </c>
      <c r="C13" s="19" t="s">
        <v>16</v>
      </c>
      <c r="D13" s="43">
        <v>13271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13271</v>
      </c>
      <c r="O13" s="44">
        <f t="shared" si="2"/>
        <v>7.7246798603026772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153288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674833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828121</v>
      </c>
      <c r="O14" s="42">
        <f t="shared" si="2"/>
        <v>482.02619324796274</v>
      </c>
      <c r="P14" s="10"/>
    </row>
    <row r="15" spans="1:133">
      <c r="A15" s="12"/>
      <c r="B15" s="23">
        <v>334.35</v>
      </c>
      <c r="C15" s="19" t="s">
        <v>18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674833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674833</v>
      </c>
      <c r="O15" s="44">
        <f t="shared" si="2"/>
        <v>392.80151338766007</v>
      </c>
      <c r="P15" s="9"/>
    </row>
    <row r="16" spans="1:133">
      <c r="A16" s="12"/>
      <c r="B16" s="23">
        <v>335.12</v>
      </c>
      <c r="C16" s="19" t="s">
        <v>19</v>
      </c>
      <c r="D16" s="43">
        <v>66836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66836</v>
      </c>
      <c r="O16" s="44">
        <f t="shared" si="2"/>
        <v>38.903376018626311</v>
      </c>
      <c r="P16" s="9"/>
    </row>
    <row r="17" spans="1:16">
      <c r="A17" s="12"/>
      <c r="B17" s="23">
        <v>335.14</v>
      </c>
      <c r="C17" s="19" t="s">
        <v>20</v>
      </c>
      <c r="D17" s="43">
        <v>2073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2073</v>
      </c>
      <c r="O17" s="44">
        <f t="shared" si="2"/>
        <v>1.2066356228172292</v>
      </c>
      <c r="P17" s="9"/>
    </row>
    <row r="18" spans="1:16">
      <c r="A18" s="12"/>
      <c r="B18" s="23">
        <v>335.15</v>
      </c>
      <c r="C18" s="19" t="s">
        <v>21</v>
      </c>
      <c r="D18" s="43">
        <v>470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470</v>
      </c>
      <c r="O18" s="44">
        <f t="shared" si="2"/>
        <v>0.27357392316647267</v>
      </c>
      <c r="P18" s="9"/>
    </row>
    <row r="19" spans="1:16">
      <c r="A19" s="12"/>
      <c r="B19" s="23">
        <v>335.18</v>
      </c>
      <c r="C19" s="19" t="s">
        <v>22</v>
      </c>
      <c r="D19" s="43">
        <v>52440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52440</v>
      </c>
      <c r="O19" s="44">
        <f t="shared" si="2"/>
        <v>30.523864959254947</v>
      </c>
      <c r="P19" s="9"/>
    </row>
    <row r="20" spans="1:16">
      <c r="A20" s="12"/>
      <c r="B20" s="23">
        <v>338</v>
      </c>
      <c r="C20" s="19" t="s">
        <v>23</v>
      </c>
      <c r="D20" s="43">
        <v>31469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31469</v>
      </c>
      <c r="O20" s="44">
        <f t="shared" si="2"/>
        <v>18.31722933643772</v>
      </c>
      <c r="P20" s="9"/>
    </row>
    <row r="21" spans="1:16" ht="15.75">
      <c r="A21" s="27" t="s">
        <v>28</v>
      </c>
      <c r="B21" s="28"/>
      <c r="C21" s="29"/>
      <c r="D21" s="30">
        <f t="shared" ref="D21:M21" si="5">SUM(D22:D27)</f>
        <v>23620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624617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648237</v>
      </c>
      <c r="O21" s="42">
        <f t="shared" si="2"/>
        <v>377.32072176949941</v>
      </c>
      <c r="P21" s="10"/>
    </row>
    <row r="22" spans="1:16">
      <c r="A22" s="12"/>
      <c r="B22" s="23">
        <v>343.3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280703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280703</v>
      </c>
      <c r="O22" s="44">
        <f t="shared" si="2"/>
        <v>163.38940628637951</v>
      </c>
      <c r="P22" s="9"/>
    </row>
    <row r="23" spans="1:16">
      <c r="A23" s="12"/>
      <c r="B23" s="23">
        <v>343.4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26470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26470</v>
      </c>
      <c r="O23" s="44">
        <f t="shared" si="2"/>
        <v>15.407450523864959</v>
      </c>
      <c r="P23" s="9"/>
    </row>
    <row r="24" spans="1:16">
      <c r="A24" s="12"/>
      <c r="B24" s="23">
        <v>343.5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271918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271918</v>
      </c>
      <c r="O24" s="44">
        <f t="shared" si="2"/>
        <v>158.27590221187427</v>
      </c>
      <c r="P24" s="9"/>
    </row>
    <row r="25" spans="1:16">
      <c r="A25" s="12"/>
      <c r="B25" s="23">
        <v>343.6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34364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34364</v>
      </c>
      <c r="O25" s="44">
        <f t="shared" si="2"/>
        <v>20.002328288707801</v>
      </c>
      <c r="P25" s="9"/>
    </row>
    <row r="26" spans="1:16">
      <c r="A26" s="12"/>
      <c r="B26" s="23">
        <v>343.8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11162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11162</v>
      </c>
      <c r="O26" s="44">
        <f t="shared" si="2"/>
        <v>6.4970896391152504</v>
      </c>
      <c r="P26" s="9"/>
    </row>
    <row r="27" spans="1:16">
      <c r="A27" s="12"/>
      <c r="B27" s="23">
        <v>349</v>
      </c>
      <c r="C27" s="19" t="s">
        <v>0</v>
      </c>
      <c r="D27" s="43">
        <v>23620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23620</v>
      </c>
      <c r="O27" s="44">
        <f t="shared" si="2"/>
        <v>13.748544819557624</v>
      </c>
      <c r="P27" s="9"/>
    </row>
    <row r="28" spans="1:16" ht="15.75">
      <c r="A28" s="27" t="s">
        <v>3</v>
      </c>
      <c r="B28" s="28"/>
      <c r="C28" s="29"/>
      <c r="D28" s="30">
        <f t="shared" ref="D28:M28" si="6">SUM(D29:D31)</f>
        <v>18392</v>
      </c>
      <c r="E28" s="30">
        <f t="shared" si="6"/>
        <v>13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19077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37482</v>
      </c>
      <c r="O28" s="42">
        <f t="shared" si="2"/>
        <v>21.81722933643772</v>
      </c>
      <c r="P28" s="10"/>
    </row>
    <row r="29" spans="1:16">
      <c r="A29" s="12"/>
      <c r="B29" s="23">
        <v>361.1</v>
      </c>
      <c r="C29" s="19" t="s">
        <v>37</v>
      </c>
      <c r="D29" s="43">
        <v>10358</v>
      </c>
      <c r="E29" s="43">
        <v>13</v>
      </c>
      <c r="F29" s="43">
        <v>0</v>
      </c>
      <c r="G29" s="43">
        <v>0</v>
      </c>
      <c r="H29" s="43">
        <v>0</v>
      </c>
      <c r="I29" s="43">
        <v>16025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26396</v>
      </c>
      <c r="O29" s="44">
        <f t="shared" si="2"/>
        <v>15.364377182770664</v>
      </c>
      <c r="P29" s="9"/>
    </row>
    <row r="30" spans="1:16">
      <c r="A30" s="12"/>
      <c r="B30" s="23">
        <v>366</v>
      </c>
      <c r="C30" s="19" t="s">
        <v>38</v>
      </c>
      <c r="D30" s="43">
        <v>1595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1595</v>
      </c>
      <c r="O30" s="44">
        <f t="shared" si="2"/>
        <v>0.92840512223515714</v>
      </c>
      <c r="P30" s="9"/>
    </row>
    <row r="31" spans="1:16">
      <c r="A31" s="12"/>
      <c r="B31" s="23">
        <v>369.9</v>
      </c>
      <c r="C31" s="19" t="s">
        <v>39</v>
      </c>
      <c r="D31" s="43">
        <v>6439</v>
      </c>
      <c r="E31" s="43">
        <v>0</v>
      </c>
      <c r="F31" s="43">
        <v>0</v>
      </c>
      <c r="G31" s="43">
        <v>0</v>
      </c>
      <c r="H31" s="43">
        <v>0</v>
      </c>
      <c r="I31" s="43">
        <v>3052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9491</v>
      </c>
      <c r="O31" s="44">
        <f t="shared" si="2"/>
        <v>5.5244470314318974</v>
      </c>
      <c r="P31" s="9"/>
    </row>
    <row r="32" spans="1:16" ht="15.75">
      <c r="A32" s="27" t="s">
        <v>29</v>
      </c>
      <c r="B32" s="28"/>
      <c r="C32" s="29"/>
      <c r="D32" s="30">
        <f t="shared" ref="D32:M32" si="7">SUM(D33:D33)</f>
        <v>2562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0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1"/>
        <v>2562</v>
      </c>
      <c r="O32" s="42">
        <f t="shared" si="2"/>
        <v>1.491268917345751</v>
      </c>
      <c r="P32" s="9"/>
    </row>
    <row r="33" spans="1:119" ht="15.75" thickBot="1">
      <c r="A33" s="12"/>
      <c r="B33" s="23">
        <v>381</v>
      </c>
      <c r="C33" s="19" t="s">
        <v>40</v>
      </c>
      <c r="D33" s="43">
        <v>2562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2562</v>
      </c>
      <c r="O33" s="44">
        <f t="shared" si="2"/>
        <v>1.491268917345751</v>
      </c>
      <c r="P33" s="9"/>
    </row>
    <row r="34" spans="1:119" ht="16.5" thickBot="1">
      <c r="A34" s="13" t="s">
        <v>35</v>
      </c>
      <c r="B34" s="21"/>
      <c r="C34" s="20"/>
      <c r="D34" s="14">
        <f>SUM(D5,D12,D14,D21,D28,D32)</f>
        <v>932878</v>
      </c>
      <c r="E34" s="14">
        <f t="shared" ref="E34:M34" si="8">SUM(E5,E12,E14,E21,E28,E32)</f>
        <v>13</v>
      </c>
      <c r="F34" s="14">
        <f t="shared" si="8"/>
        <v>0</v>
      </c>
      <c r="G34" s="14">
        <f t="shared" si="8"/>
        <v>0</v>
      </c>
      <c r="H34" s="14">
        <f t="shared" si="8"/>
        <v>0</v>
      </c>
      <c r="I34" s="14">
        <f t="shared" si="8"/>
        <v>1318527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 t="shared" si="1"/>
        <v>2251418</v>
      </c>
      <c r="O34" s="36">
        <f t="shared" si="2"/>
        <v>1310.487776484284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47</v>
      </c>
      <c r="M36" s="115"/>
      <c r="N36" s="115"/>
      <c r="O36" s="40">
        <v>1718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727506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727506</v>
      </c>
      <c r="O5" s="31">
        <f t="shared" ref="O5:O34" si="2">(N5/O$36)</f>
        <v>422.72283556072051</v>
      </c>
      <c r="P5" s="6"/>
    </row>
    <row r="6" spans="1:133">
      <c r="A6" s="12"/>
      <c r="B6" s="23">
        <v>311</v>
      </c>
      <c r="C6" s="19" t="s">
        <v>2</v>
      </c>
      <c r="D6" s="43">
        <v>456637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456637</v>
      </c>
      <c r="O6" s="44">
        <f t="shared" si="2"/>
        <v>265.33236490412548</v>
      </c>
      <c r="P6" s="9"/>
    </row>
    <row r="7" spans="1:133">
      <c r="A7" s="12"/>
      <c r="B7" s="23">
        <v>314.10000000000002</v>
      </c>
      <c r="C7" s="19" t="s">
        <v>10</v>
      </c>
      <c r="D7" s="43">
        <v>168849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168849</v>
      </c>
      <c r="O7" s="44">
        <f t="shared" si="2"/>
        <v>98.110981987216732</v>
      </c>
      <c r="P7" s="9"/>
    </row>
    <row r="8" spans="1:133">
      <c r="A8" s="12"/>
      <c r="B8" s="23">
        <v>314.3</v>
      </c>
      <c r="C8" s="19" t="s">
        <v>11</v>
      </c>
      <c r="D8" s="43">
        <v>19858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19858</v>
      </c>
      <c r="O8" s="44">
        <f t="shared" si="2"/>
        <v>11.538640325392214</v>
      </c>
      <c r="P8" s="9"/>
    </row>
    <row r="9" spans="1:133">
      <c r="A9" s="12"/>
      <c r="B9" s="23">
        <v>314.39999999999998</v>
      </c>
      <c r="C9" s="19" t="s">
        <v>12</v>
      </c>
      <c r="D9" s="43">
        <v>6034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6034</v>
      </c>
      <c r="O9" s="44">
        <f t="shared" si="2"/>
        <v>3.5061011040092969</v>
      </c>
      <c r="P9" s="9"/>
    </row>
    <row r="10" spans="1:133">
      <c r="A10" s="12"/>
      <c r="B10" s="23">
        <v>314.8</v>
      </c>
      <c r="C10" s="19" t="s">
        <v>13</v>
      </c>
      <c r="D10" s="43">
        <v>1284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1284</v>
      </c>
      <c r="O10" s="44">
        <f t="shared" si="2"/>
        <v>0.74607786170830914</v>
      </c>
      <c r="P10" s="9"/>
    </row>
    <row r="11" spans="1:133">
      <c r="A11" s="12"/>
      <c r="B11" s="23">
        <v>315</v>
      </c>
      <c r="C11" s="19" t="s">
        <v>14</v>
      </c>
      <c r="D11" s="43">
        <v>74844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74844</v>
      </c>
      <c r="O11" s="44">
        <f t="shared" si="2"/>
        <v>43.488669378268447</v>
      </c>
      <c r="P11" s="9"/>
    </row>
    <row r="12" spans="1:133" ht="15.75">
      <c r="A12" s="27" t="s">
        <v>68</v>
      </c>
      <c r="B12" s="28"/>
      <c r="C12" s="29"/>
      <c r="D12" s="30">
        <f t="shared" ref="D12:M12" si="3">SUM(D13:D14)</f>
        <v>30218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30218</v>
      </c>
      <c r="O12" s="42">
        <f t="shared" si="2"/>
        <v>17.558396281231843</v>
      </c>
      <c r="P12" s="10"/>
    </row>
    <row r="13" spans="1:133">
      <c r="A13" s="12"/>
      <c r="B13" s="23">
        <v>322</v>
      </c>
      <c r="C13" s="19" t="s">
        <v>69</v>
      </c>
      <c r="D13" s="43">
        <v>18955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18955</v>
      </c>
      <c r="O13" s="44">
        <f t="shared" si="2"/>
        <v>11.013945380592679</v>
      </c>
      <c r="P13" s="9"/>
    </row>
    <row r="14" spans="1:133">
      <c r="A14" s="12"/>
      <c r="B14" s="23">
        <v>329</v>
      </c>
      <c r="C14" s="19" t="s">
        <v>70</v>
      </c>
      <c r="D14" s="43">
        <v>11263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11263</v>
      </c>
      <c r="O14" s="44">
        <f t="shared" si="2"/>
        <v>6.5444509006391636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SUM(D16:D22)</f>
        <v>148282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215657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363939</v>
      </c>
      <c r="O15" s="42">
        <f t="shared" si="2"/>
        <v>211.46949447995351</v>
      </c>
      <c r="P15" s="10"/>
    </row>
    <row r="16" spans="1:133">
      <c r="A16" s="12"/>
      <c r="B16" s="23">
        <v>331.35</v>
      </c>
      <c r="C16" s="19" t="s">
        <v>71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85580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85580</v>
      </c>
      <c r="O16" s="44">
        <f t="shared" si="2"/>
        <v>49.726902963393378</v>
      </c>
      <c r="P16" s="9"/>
    </row>
    <row r="17" spans="1:16">
      <c r="A17" s="12"/>
      <c r="B17" s="23">
        <v>335.12</v>
      </c>
      <c r="C17" s="19" t="s">
        <v>19</v>
      </c>
      <c r="D17" s="43">
        <v>66954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66954</v>
      </c>
      <c r="O17" s="44">
        <f t="shared" si="2"/>
        <v>38.904125508425331</v>
      </c>
      <c r="P17" s="9"/>
    </row>
    <row r="18" spans="1:16">
      <c r="A18" s="12"/>
      <c r="B18" s="23">
        <v>335.14</v>
      </c>
      <c r="C18" s="19" t="s">
        <v>20</v>
      </c>
      <c r="D18" s="43">
        <v>2273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2273</v>
      </c>
      <c r="O18" s="44">
        <f t="shared" si="2"/>
        <v>1.3207437536316096</v>
      </c>
      <c r="P18" s="9"/>
    </row>
    <row r="19" spans="1:16">
      <c r="A19" s="12"/>
      <c r="B19" s="23">
        <v>335.15</v>
      </c>
      <c r="C19" s="19" t="s">
        <v>21</v>
      </c>
      <c r="D19" s="43">
        <v>523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523</v>
      </c>
      <c r="O19" s="44">
        <f t="shared" si="2"/>
        <v>0.30389308541545612</v>
      </c>
      <c r="P19" s="9"/>
    </row>
    <row r="20" spans="1:16">
      <c r="A20" s="12"/>
      <c r="B20" s="23">
        <v>335.18</v>
      </c>
      <c r="C20" s="19" t="s">
        <v>22</v>
      </c>
      <c r="D20" s="43">
        <v>60057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60057</v>
      </c>
      <c r="O20" s="44">
        <f t="shared" si="2"/>
        <v>34.896571760604303</v>
      </c>
      <c r="P20" s="9"/>
    </row>
    <row r="21" spans="1:16">
      <c r="A21" s="12"/>
      <c r="B21" s="23">
        <v>337.3</v>
      </c>
      <c r="C21" s="19" t="s">
        <v>72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130077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130077</v>
      </c>
      <c r="O21" s="44">
        <f t="shared" si="2"/>
        <v>75.582219639744338</v>
      </c>
      <c r="P21" s="9"/>
    </row>
    <row r="22" spans="1:16">
      <c r="A22" s="12"/>
      <c r="B22" s="23">
        <v>338</v>
      </c>
      <c r="C22" s="19" t="s">
        <v>23</v>
      </c>
      <c r="D22" s="43">
        <v>18475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18475</v>
      </c>
      <c r="O22" s="44">
        <f t="shared" si="2"/>
        <v>10.735037768739105</v>
      </c>
      <c r="P22" s="9"/>
    </row>
    <row r="23" spans="1:16" ht="15.75">
      <c r="A23" s="27" t="s">
        <v>28</v>
      </c>
      <c r="B23" s="28"/>
      <c r="C23" s="29"/>
      <c r="D23" s="30">
        <f t="shared" ref="D23:M23" si="5">SUM(D24:D29)</f>
        <v>22505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523415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545920</v>
      </c>
      <c r="O23" s="42">
        <f t="shared" si="2"/>
        <v>317.21092388146428</v>
      </c>
      <c r="P23" s="10"/>
    </row>
    <row r="24" spans="1:16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239334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6">SUM(D24:M24)</f>
        <v>239334</v>
      </c>
      <c r="O24" s="44">
        <f t="shared" si="2"/>
        <v>139.06682161533993</v>
      </c>
      <c r="P24" s="9"/>
    </row>
    <row r="25" spans="1:16">
      <c r="A25" s="12"/>
      <c r="B25" s="23">
        <v>343.4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25263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25263</v>
      </c>
      <c r="O25" s="44">
        <f t="shared" si="2"/>
        <v>14.679256246368391</v>
      </c>
      <c r="P25" s="9"/>
    </row>
    <row r="26" spans="1:16">
      <c r="A26" s="12"/>
      <c r="B26" s="23">
        <v>343.5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209075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209075</v>
      </c>
      <c r="O26" s="44">
        <f t="shared" si="2"/>
        <v>121.48460197559558</v>
      </c>
      <c r="P26" s="9"/>
    </row>
    <row r="27" spans="1:16">
      <c r="A27" s="12"/>
      <c r="B27" s="23">
        <v>343.6</v>
      </c>
      <c r="C27" s="19" t="s">
        <v>33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36033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36033</v>
      </c>
      <c r="O27" s="44">
        <f t="shared" si="2"/>
        <v>20.937245787332945</v>
      </c>
      <c r="P27" s="9"/>
    </row>
    <row r="28" spans="1:16">
      <c r="A28" s="12"/>
      <c r="B28" s="23">
        <v>343.8</v>
      </c>
      <c r="C28" s="19" t="s">
        <v>34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13710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13710</v>
      </c>
      <c r="O28" s="44">
        <f t="shared" si="2"/>
        <v>7.9662986635676933</v>
      </c>
      <c r="P28" s="9"/>
    </row>
    <row r="29" spans="1:16">
      <c r="A29" s="12"/>
      <c r="B29" s="23">
        <v>349</v>
      </c>
      <c r="C29" s="19" t="s">
        <v>0</v>
      </c>
      <c r="D29" s="43">
        <v>22505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22505</v>
      </c>
      <c r="O29" s="44">
        <f t="shared" si="2"/>
        <v>13.076699593259733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SUM(D31:D33)</f>
        <v>26172</v>
      </c>
      <c r="E30" s="30">
        <f t="shared" si="7"/>
        <v>228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27992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>SUM(D30:M30)</f>
        <v>54392</v>
      </c>
      <c r="O30" s="42">
        <f t="shared" si="2"/>
        <v>31.604880883207439</v>
      </c>
      <c r="P30" s="10"/>
    </row>
    <row r="31" spans="1:16">
      <c r="A31" s="12"/>
      <c r="B31" s="23">
        <v>361.1</v>
      </c>
      <c r="C31" s="19" t="s">
        <v>37</v>
      </c>
      <c r="D31" s="43">
        <v>14748</v>
      </c>
      <c r="E31" s="43">
        <v>228</v>
      </c>
      <c r="F31" s="43">
        <v>0</v>
      </c>
      <c r="G31" s="43">
        <v>0</v>
      </c>
      <c r="H31" s="43">
        <v>0</v>
      </c>
      <c r="I31" s="43">
        <v>20309</v>
      </c>
      <c r="J31" s="43">
        <v>0</v>
      </c>
      <c r="K31" s="43">
        <v>0</v>
      </c>
      <c r="L31" s="43">
        <v>0</v>
      </c>
      <c r="M31" s="43">
        <v>0</v>
      </c>
      <c r="N31" s="43">
        <f>SUM(D31:M31)</f>
        <v>35285</v>
      </c>
      <c r="O31" s="44">
        <f t="shared" si="2"/>
        <v>20.502614758861128</v>
      </c>
      <c r="P31" s="9"/>
    </row>
    <row r="32" spans="1:16">
      <c r="A32" s="12"/>
      <c r="B32" s="23">
        <v>366</v>
      </c>
      <c r="C32" s="19" t="s">
        <v>38</v>
      </c>
      <c r="D32" s="43">
        <v>2255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>SUM(D32:M32)</f>
        <v>2255</v>
      </c>
      <c r="O32" s="44">
        <f t="shared" si="2"/>
        <v>1.3102847181871005</v>
      </c>
      <c r="P32" s="9"/>
    </row>
    <row r="33" spans="1:119" ht="15.75" thickBot="1">
      <c r="A33" s="12"/>
      <c r="B33" s="23">
        <v>369.9</v>
      </c>
      <c r="C33" s="19" t="s">
        <v>39</v>
      </c>
      <c r="D33" s="43">
        <v>9169</v>
      </c>
      <c r="E33" s="43">
        <v>0</v>
      </c>
      <c r="F33" s="43">
        <v>0</v>
      </c>
      <c r="G33" s="43">
        <v>0</v>
      </c>
      <c r="H33" s="43">
        <v>0</v>
      </c>
      <c r="I33" s="43">
        <v>7683</v>
      </c>
      <c r="J33" s="43">
        <v>0</v>
      </c>
      <c r="K33" s="43">
        <v>0</v>
      </c>
      <c r="L33" s="43">
        <v>0</v>
      </c>
      <c r="M33" s="43">
        <v>0</v>
      </c>
      <c r="N33" s="43">
        <f>SUM(D33:M33)</f>
        <v>16852</v>
      </c>
      <c r="O33" s="44">
        <f t="shared" si="2"/>
        <v>9.7919814061592092</v>
      </c>
      <c r="P33" s="9"/>
    </row>
    <row r="34" spans="1:119" ht="16.5" thickBot="1">
      <c r="A34" s="13" t="s">
        <v>35</v>
      </c>
      <c r="B34" s="21"/>
      <c r="C34" s="20"/>
      <c r="D34" s="14">
        <f>SUM(D5,D12,D15,D23,D30)</f>
        <v>954683</v>
      </c>
      <c r="E34" s="14">
        <f t="shared" ref="E34:M34" si="8">SUM(E5,E12,E15,E23,E30)</f>
        <v>228</v>
      </c>
      <c r="F34" s="14">
        <f t="shared" si="8"/>
        <v>0</v>
      </c>
      <c r="G34" s="14">
        <f t="shared" si="8"/>
        <v>0</v>
      </c>
      <c r="H34" s="14">
        <f t="shared" si="8"/>
        <v>0</v>
      </c>
      <c r="I34" s="14">
        <f t="shared" si="8"/>
        <v>767064</v>
      </c>
      <c r="J34" s="14">
        <f t="shared" si="8"/>
        <v>0</v>
      </c>
      <c r="K34" s="14">
        <f t="shared" si="8"/>
        <v>0</v>
      </c>
      <c r="L34" s="14">
        <f t="shared" si="8"/>
        <v>0</v>
      </c>
      <c r="M34" s="14">
        <f t="shared" si="8"/>
        <v>0</v>
      </c>
      <c r="N34" s="14">
        <f>SUM(D34:M34)</f>
        <v>1721975</v>
      </c>
      <c r="O34" s="36">
        <f t="shared" si="2"/>
        <v>1000.5665310865776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73</v>
      </c>
      <c r="M36" s="115"/>
      <c r="N36" s="115"/>
      <c r="O36" s="40">
        <v>1721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4"/>
      <c r="O3" s="35"/>
      <c r="P3" s="128" t="s">
        <v>121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122</v>
      </c>
      <c r="N4" s="33" t="s">
        <v>9</v>
      </c>
      <c r="O4" s="33" t="s">
        <v>123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124</v>
      </c>
      <c r="B5" s="24"/>
      <c r="C5" s="24"/>
      <c r="D5" s="25">
        <f t="shared" ref="D5:N5" si="0">SUM(D6:D10)</f>
        <v>742163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742163</v>
      </c>
      <c r="P5" s="31">
        <f t="shared" ref="P5:P34" si="1">(O5/P$36)</f>
        <v>339.1969835466179</v>
      </c>
      <c r="Q5" s="6"/>
    </row>
    <row r="6" spans="1:134">
      <c r="A6" s="12"/>
      <c r="B6" s="23">
        <v>311</v>
      </c>
      <c r="C6" s="19" t="s">
        <v>2</v>
      </c>
      <c r="D6" s="43">
        <v>369823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369823</v>
      </c>
      <c r="P6" s="44">
        <f t="shared" si="1"/>
        <v>169.02330895795248</v>
      </c>
      <c r="Q6" s="9"/>
    </row>
    <row r="7" spans="1:134">
      <c r="A7" s="12"/>
      <c r="B7" s="23">
        <v>314.10000000000002</v>
      </c>
      <c r="C7" s="19" t="s">
        <v>10</v>
      </c>
      <c r="D7" s="43">
        <v>277764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277764</v>
      </c>
      <c r="P7" s="44">
        <f t="shared" si="1"/>
        <v>126.94881170018282</v>
      </c>
      <c r="Q7" s="9"/>
    </row>
    <row r="8" spans="1:134">
      <c r="A8" s="12"/>
      <c r="B8" s="23">
        <v>314.3</v>
      </c>
      <c r="C8" s="19" t="s">
        <v>11</v>
      </c>
      <c r="D8" s="43">
        <v>27355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27355</v>
      </c>
      <c r="P8" s="44">
        <f t="shared" si="1"/>
        <v>12.502285191956124</v>
      </c>
      <c r="Q8" s="9"/>
    </row>
    <row r="9" spans="1:134">
      <c r="A9" s="12"/>
      <c r="B9" s="23">
        <v>314.39999999999998</v>
      </c>
      <c r="C9" s="19" t="s">
        <v>12</v>
      </c>
      <c r="D9" s="43">
        <v>9770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9770</v>
      </c>
      <c r="P9" s="44">
        <f t="shared" si="1"/>
        <v>4.4652650822669102</v>
      </c>
      <c r="Q9" s="9"/>
    </row>
    <row r="10" spans="1:134">
      <c r="A10" s="12"/>
      <c r="B10" s="23">
        <v>315.10000000000002</v>
      </c>
      <c r="C10" s="19" t="s">
        <v>125</v>
      </c>
      <c r="D10" s="43">
        <v>57451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57451</v>
      </c>
      <c r="P10" s="44">
        <f t="shared" si="1"/>
        <v>26.257312614259597</v>
      </c>
      <c r="Q10" s="9"/>
    </row>
    <row r="11" spans="1:134" ht="15.75">
      <c r="A11" s="27" t="s">
        <v>15</v>
      </c>
      <c r="B11" s="28"/>
      <c r="C11" s="29"/>
      <c r="D11" s="30">
        <f t="shared" ref="D11:N11" si="3">SUM(D12:D13)</f>
        <v>11703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11703</v>
      </c>
      <c r="P11" s="42">
        <f t="shared" si="1"/>
        <v>5.34872029250457</v>
      </c>
      <c r="Q11" s="10"/>
    </row>
    <row r="12" spans="1:134">
      <c r="A12" s="12"/>
      <c r="B12" s="23">
        <v>322.89999999999998</v>
      </c>
      <c r="C12" s="19" t="s">
        <v>132</v>
      </c>
      <c r="D12" s="43">
        <v>9103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9103</v>
      </c>
      <c r="P12" s="44">
        <f t="shared" si="1"/>
        <v>4.1604204753199268</v>
      </c>
      <c r="Q12" s="9"/>
    </row>
    <row r="13" spans="1:134">
      <c r="A13" s="12"/>
      <c r="B13" s="23">
        <v>329.1</v>
      </c>
      <c r="C13" s="19" t="s">
        <v>133</v>
      </c>
      <c r="D13" s="43">
        <v>2600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2600</v>
      </c>
      <c r="P13" s="44">
        <f t="shared" si="1"/>
        <v>1.1882998171846435</v>
      </c>
      <c r="Q13" s="9"/>
    </row>
    <row r="14" spans="1:134" ht="15.75">
      <c r="A14" s="27" t="s">
        <v>126</v>
      </c>
      <c r="B14" s="28"/>
      <c r="C14" s="29"/>
      <c r="D14" s="30">
        <f t="shared" ref="D14:N14" si="5">SUM(D15:D21)</f>
        <v>734897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734897</v>
      </c>
      <c r="P14" s="42">
        <f t="shared" si="1"/>
        <v>335.87614259597808</v>
      </c>
      <c r="Q14" s="10"/>
    </row>
    <row r="15" spans="1:134">
      <c r="A15" s="12"/>
      <c r="B15" s="23">
        <v>331.1</v>
      </c>
      <c r="C15" s="19" t="s">
        <v>110</v>
      </c>
      <c r="D15" s="43">
        <v>196449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196449</v>
      </c>
      <c r="P15" s="44">
        <f t="shared" si="1"/>
        <v>89.78473491773309</v>
      </c>
      <c r="Q15" s="9"/>
    </row>
    <row r="16" spans="1:134">
      <c r="A16" s="12"/>
      <c r="B16" s="23">
        <v>335.125</v>
      </c>
      <c r="C16" s="19" t="s">
        <v>127</v>
      </c>
      <c r="D16" s="43">
        <v>132339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9" si="6">SUM(D16:N16)</f>
        <v>132339</v>
      </c>
      <c r="P16" s="44">
        <f t="shared" si="1"/>
        <v>60.484003656307131</v>
      </c>
      <c r="Q16" s="9"/>
    </row>
    <row r="17" spans="1:17">
      <c r="A17" s="12"/>
      <c r="B17" s="23">
        <v>335.14</v>
      </c>
      <c r="C17" s="19" t="s">
        <v>78</v>
      </c>
      <c r="D17" s="43">
        <v>2345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2345</v>
      </c>
      <c r="P17" s="44">
        <f t="shared" si="1"/>
        <v>1.0717550274223036</v>
      </c>
      <c r="Q17" s="9"/>
    </row>
    <row r="18" spans="1:17">
      <c r="A18" s="12"/>
      <c r="B18" s="23">
        <v>335.15</v>
      </c>
      <c r="C18" s="19" t="s">
        <v>79</v>
      </c>
      <c r="D18" s="43">
        <v>196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196</v>
      </c>
      <c r="P18" s="44">
        <f t="shared" si="1"/>
        <v>8.957952468007313E-2</v>
      </c>
      <c r="Q18" s="9"/>
    </row>
    <row r="19" spans="1:17">
      <c r="A19" s="12"/>
      <c r="B19" s="23">
        <v>335.18</v>
      </c>
      <c r="C19" s="19" t="s">
        <v>128</v>
      </c>
      <c r="D19" s="43">
        <v>184264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184264</v>
      </c>
      <c r="P19" s="44">
        <f t="shared" si="1"/>
        <v>84.215722120658128</v>
      </c>
      <c r="Q19" s="9"/>
    </row>
    <row r="20" spans="1:17">
      <c r="A20" s="12"/>
      <c r="B20" s="23">
        <v>335.9</v>
      </c>
      <c r="C20" s="19" t="s">
        <v>104</v>
      </c>
      <c r="D20" s="43">
        <v>203839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" si="7">SUM(D20:N20)</f>
        <v>203839</v>
      </c>
      <c r="P20" s="44">
        <f t="shared" si="1"/>
        <v>93.162248628884825</v>
      </c>
      <c r="Q20" s="9"/>
    </row>
    <row r="21" spans="1:17">
      <c r="A21" s="12"/>
      <c r="B21" s="23">
        <v>338</v>
      </c>
      <c r="C21" s="19" t="s">
        <v>23</v>
      </c>
      <c r="D21" s="43">
        <v>15465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>SUM(D21:N21)</f>
        <v>15465</v>
      </c>
      <c r="P21" s="44">
        <f t="shared" si="1"/>
        <v>7.0680987202925047</v>
      </c>
      <c r="Q21" s="9"/>
    </row>
    <row r="22" spans="1:17" ht="15.75">
      <c r="A22" s="27" t="s">
        <v>28</v>
      </c>
      <c r="B22" s="28"/>
      <c r="C22" s="29"/>
      <c r="D22" s="30">
        <f t="shared" ref="D22:N22" si="8">SUM(D23:D29)</f>
        <v>51933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1647595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8"/>
        <v>0</v>
      </c>
      <c r="O22" s="30">
        <f>SUM(D22:N22)</f>
        <v>1699528</v>
      </c>
      <c r="P22" s="42">
        <f t="shared" si="1"/>
        <v>776.74954296160877</v>
      </c>
      <c r="Q22" s="10"/>
    </row>
    <row r="23" spans="1:17">
      <c r="A23" s="12"/>
      <c r="B23" s="23">
        <v>343.1</v>
      </c>
      <c r="C23" s="19" t="s">
        <v>134</v>
      </c>
      <c r="D23" s="43">
        <v>22046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9" si="9">SUM(D23:N23)</f>
        <v>22046</v>
      </c>
      <c r="P23" s="44">
        <f t="shared" si="1"/>
        <v>10.075868372943328</v>
      </c>
      <c r="Q23" s="9"/>
    </row>
    <row r="24" spans="1:17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432354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9"/>
        <v>432354</v>
      </c>
      <c r="P24" s="44">
        <f t="shared" si="1"/>
        <v>197.60237659963437</v>
      </c>
      <c r="Q24" s="9"/>
    </row>
    <row r="25" spans="1:17">
      <c r="A25" s="12"/>
      <c r="B25" s="23">
        <v>343.4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318335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9"/>
        <v>318335</v>
      </c>
      <c r="P25" s="44">
        <f t="shared" si="1"/>
        <v>145.49131627056673</v>
      </c>
      <c r="Q25" s="9"/>
    </row>
    <row r="26" spans="1:17">
      <c r="A26" s="12"/>
      <c r="B26" s="23">
        <v>343.5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368623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9"/>
        <v>368623</v>
      </c>
      <c r="P26" s="44">
        <f t="shared" si="1"/>
        <v>168.47486288848262</v>
      </c>
      <c r="Q26" s="9"/>
    </row>
    <row r="27" spans="1:17">
      <c r="A27" s="12"/>
      <c r="B27" s="23">
        <v>343.9</v>
      </c>
      <c r="C27" s="19" t="s">
        <v>82</v>
      </c>
      <c r="D27" s="43">
        <v>29887</v>
      </c>
      <c r="E27" s="43">
        <v>0</v>
      </c>
      <c r="F27" s="43">
        <v>0</v>
      </c>
      <c r="G27" s="43">
        <v>0</v>
      </c>
      <c r="H27" s="43">
        <v>0</v>
      </c>
      <c r="I27" s="43">
        <v>511673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541560</v>
      </c>
      <c r="P27" s="44">
        <f t="shared" si="1"/>
        <v>247.51371115173674</v>
      </c>
      <c r="Q27" s="9"/>
    </row>
    <row r="28" spans="1:17">
      <c r="A28" s="12"/>
      <c r="B28" s="23">
        <v>345.9</v>
      </c>
      <c r="C28" s="19" t="s">
        <v>135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502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9"/>
        <v>502</v>
      </c>
      <c r="P28" s="44">
        <f t="shared" si="1"/>
        <v>0.22943327239488118</v>
      </c>
      <c r="Q28" s="9"/>
    </row>
    <row r="29" spans="1:17">
      <c r="A29" s="12"/>
      <c r="B29" s="23">
        <v>346.9</v>
      </c>
      <c r="C29" s="19" t="s">
        <v>136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16108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16108</v>
      </c>
      <c r="P29" s="44">
        <f t="shared" si="1"/>
        <v>7.3619744058500913</v>
      </c>
      <c r="Q29" s="9"/>
    </row>
    <row r="30" spans="1:17" ht="15.75">
      <c r="A30" s="27" t="s">
        <v>3</v>
      </c>
      <c r="B30" s="28"/>
      <c r="C30" s="29"/>
      <c r="D30" s="30">
        <f t="shared" ref="D30:N30" si="10">SUM(D31:D33)</f>
        <v>114803</v>
      </c>
      <c r="E30" s="30">
        <f t="shared" si="10"/>
        <v>0</v>
      </c>
      <c r="F30" s="30">
        <f t="shared" si="10"/>
        <v>0</v>
      </c>
      <c r="G30" s="30">
        <f t="shared" si="10"/>
        <v>0</v>
      </c>
      <c r="H30" s="30">
        <f t="shared" si="10"/>
        <v>0</v>
      </c>
      <c r="I30" s="30">
        <f t="shared" si="10"/>
        <v>12012</v>
      </c>
      <c r="J30" s="30">
        <f t="shared" si="10"/>
        <v>0</v>
      </c>
      <c r="K30" s="30">
        <f t="shared" si="10"/>
        <v>0</v>
      </c>
      <c r="L30" s="30">
        <f t="shared" si="10"/>
        <v>0</v>
      </c>
      <c r="M30" s="30">
        <f t="shared" si="10"/>
        <v>0</v>
      </c>
      <c r="N30" s="30">
        <f t="shared" si="10"/>
        <v>0</v>
      </c>
      <c r="O30" s="30">
        <f>SUM(D30:N30)</f>
        <v>126815</v>
      </c>
      <c r="P30" s="42">
        <f t="shared" si="1"/>
        <v>57.959323583180989</v>
      </c>
      <c r="Q30" s="10"/>
    </row>
    <row r="31" spans="1:17">
      <c r="A31" s="12"/>
      <c r="B31" s="23">
        <v>361.1</v>
      </c>
      <c r="C31" s="19" t="s">
        <v>37</v>
      </c>
      <c r="D31" s="43">
        <v>2961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2961</v>
      </c>
      <c r="P31" s="44">
        <f t="shared" si="1"/>
        <v>1.3532906764168191</v>
      </c>
      <c r="Q31" s="9"/>
    </row>
    <row r="32" spans="1:17">
      <c r="A32" s="12"/>
      <c r="B32" s="23">
        <v>361.2</v>
      </c>
      <c r="C32" s="19" t="s">
        <v>137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1220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ref="O32:O33" si="11">SUM(D32:N32)</f>
        <v>1220</v>
      </c>
      <c r="P32" s="44">
        <f t="shared" si="1"/>
        <v>0.55758683729433267</v>
      </c>
      <c r="Q32" s="9"/>
    </row>
    <row r="33" spans="1:120" ht="15.75" thickBot="1">
      <c r="A33" s="12"/>
      <c r="B33" s="23">
        <v>369.9</v>
      </c>
      <c r="C33" s="19" t="s">
        <v>39</v>
      </c>
      <c r="D33" s="43">
        <v>111842</v>
      </c>
      <c r="E33" s="43">
        <v>0</v>
      </c>
      <c r="F33" s="43">
        <v>0</v>
      </c>
      <c r="G33" s="43">
        <v>0</v>
      </c>
      <c r="H33" s="43">
        <v>0</v>
      </c>
      <c r="I33" s="43">
        <v>10792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11"/>
        <v>122634</v>
      </c>
      <c r="P33" s="44">
        <f t="shared" si="1"/>
        <v>56.048446069469833</v>
      </c>
      <c r="Q33" s="9"/>
    </row>
    <row r="34" spans="1:120" ht="16.5" thickBot="1">
      <c r="A34" s="13" t="s">
        <v>35</v>
      </c>
      <c r="B34" s="21"/>
      <c r="C34" s="20"/>
      <c r="D34" s="14">
        <f>SUM(D5,D11,D14,D22,D30)</f>
        <v>1655499</v>
      </c>
      <c r="E34" s="14">
        <f t="shared" ref="E34:N34" si="12">SUM(E5,E11,E14,E22,E30)</f>
        <v>0</v>
      </c>
      <c r="F34" s="14">
        <f t="shared" si="12"/>
        <v>0</v>
      </c>
      <c r="G34" s="14">
        <f t="shared" si="12"/>
        <v>0</v>
      </c>
      <c r="H34" s="14">
        <f t="shared" si="12"/>
        <v>0</v>
      </c>
      <c r="I34" s="14">
        <f t="shared" si="12"/>
        <v>1659607</v>
      </c>
      <c r="J34" s="14">
        <f t="shared" si="12"/>
        <v>0</v>
      </c>
      <c r="K34" s="14">
        <f t="shared" si="12"/>
        <v>0</v>
      </c>
      <c r="L34" s="14">
        <f t="shared" si="12"/>
        <v>0</v>
      </c>
      <c r="M34" s="14">
        <f t="shared" si="12"/>
        <v>0</v>
      </c>
      <c r="N34" s="14">
        <f t="shared" si="12"/>
        <v>0</v>
      </c>
      <c r="O34" s="14">
        <f>SUM(D34:N34)</f>
        <v>3315106</v>
      </c>
      <c r="P34" s="36">
        <f t="shared" si="1"/>
        <v>1515.1307129798904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115" t="s">
        <v>138</v>
      </c>
      <c r="N36" s="115"/>
      <c r="O36" s="115"/>
      <c r="P36" s="40">
        <v>2188</v>
      </c>
    </row>
    <row r="37" spans="1:120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</row>
    <row r="38" spans="1:120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6"/>
      <c r="M3" s="127"/>
      <c r="N3" s="34"/>
      <c r="O3" s="35"/>
      <c r="P3" s="128" t="s">
        <v>121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122</v>
      </c>
      <c r="N4" s="33" t="s">
        <v>9</v>
      </c>
      <c r="O4" s="33" t="s">
        <v>123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124</v>
      </c>
      <c r="B5" s="24"/>
      <c r="C5" s="24"/>
      <c r="D5" s="25">
        <f t="shared" ref="D5:N5" si="0">SUM(D6:D10)</f>
        <v>650352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1" si="1">SUM(D5:N5)</f>
        <v>650352</v>
      </c>
      <c r="P5" s="31">
        <f t="shared" ref="P5:P31" si="2">(O5/P$33)</f>
        <v>306.19209039548025</v>
      </c>
      <c r="Q5" s="6"/>
    </row>
    <row r="6" spans="1:134">
      <c r="A6" s="12"/>
      <c r="B6" s="23">
        <v>311</v>
      </c>
      <c r="C6" s="19" t="s">
        <v>2</v>
      </c>
      <c r="D6" s="43">
        <v>346609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346609</v>
      </c>
      <c r="P6" s="44">
        <f t="shared" si="2"/>
        <v>163.18691148775895</v>
      </c>
      <c r="Q6" s="9"/>
    </row>
    <row r="7" spans="1:134">
      <c r="A7" s="12"/>
      <c r="B7" s="23">
        <v>314.10000000000002</v>
      </c>
      <c r="C7" s="19" t="s">
        <v>10</v>
      </c>
      <c r="D7" s="43">
        <v>212268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212268</v>
      </c>
      <c r="P7" s="44">
        <f t="shared" si="2"/>
        <v>99.937853107344637</v>
      </c>
      <c r="Q7" s="9"/>
    </row>
    <row r="8" spans="1:134">
      <c r="A8" s="12"/>
      <c r="B8" s="23">
        <v>314.3</v>
      </c>
      <c r="C8" s="19" t="s">
        <v>11</v>
      </c>
      <c r="D8" s="43">
        <v>26204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26204</v>
      </c>
      <c r="P8" s="44">
        <f t="shared" si="2"/>
        <v>12.337099811676083</v>
      </c>
      <c r="Q8" s="9"/>
    </row>
    <row r="9" spans="1:134">
      <c r="A9" s="12"/>
      <c r="B9" s="23">
        <v>314.39999999999998</v>
      </c>
      <c r="C9" s="19" t="s">
        <v>12</v>
      </c>
      <c r="D9" s="43">
        <v>11219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11219</v>
      </c>
      <c r="P9" s="44">
        <f t="shared" si="2"/>
        <v>5.2820150659133711</v>
      </c>
      <c r="Q9" s="9"/>
    </row>
    <row r="10" spans="1:134">
      <c r="A10" s="12"/>
      <c r="B10" s="23">
        <v>315.10000000000002</v>
      </c>
      <c r="C10" s="19" t="s">
        <v>125</v>
      </c>
      <c r="D10" s="43">
        <v>54052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54052</v>
      </c>
      <c r="P10" s="44">
        <f t="shared" si="2"/>
        <v>25.448210922787194</v>
      </c>
      <c r="Q10" s="9"/>
    </row>
    <row r="11" spans="1:134" ht="15.75">
      <c r="A11" s="27" t="s">
        <v>126</v>
      </c>
      <c r="B11" s="28"/>
      <c r="C11" s="29"/>
      <c r="D11" s="30">
        <f t="shared" ref="D11:N11" si="3">SUM(D12:D18)</f>
        <v>1015092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777335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1792427</v>
      </c>
      <c r="P11" s="42">
        <f t="shared" si="2"/>
        <v>843.89218455743878</v>
      </c>
      <c r="Q11" s="10"/>
    </row>
    <row r="12" spans="1:134">
      <c r="A12" s="12"/>
      <c r="B12" s="23">
        <v>331.1</v>
      </c>
      <c r="C12" s="19" t="s">
        <v>110</v>
      </c>
      <c r="D12" s="43">
        <v>539025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539025</v>
      </c>
      <c r="P12" s="44">
        <f t="shared" si="2"/>
        <v>253.77824858757063</v>
      </c>
      <c r="Q12" s="9"/>
    </row>
    <row r="13" spans="1:134">
      <c r="A13" s="12"/>
      <c r="B13" s="23">
        <v>331.35</v>
      </c>
      <c r="C13" s="19" t="s">
        <v>71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534161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534161</v>
      </c>
      <c r="P13" s="44">
        <f t="shared" si="2"/>
        <v>251.48822975517891</v>
      </c>
      <c r="Q13" s="9"/>
    </row>
    <row r="14" spans="1:134">
      <c r="A14" s="12"/>
      <c r="B14" s="23">
        <v>334.35</v>
      </c>
      <c r="C14" s="19" t="s">
        <v>18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243174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243174</v>
      </c>
      <c r="P14" s="44">
        <f t="shared" si="2"/>
        <v>114.48870056497175</v>
      </c>
      <c r="Q14" s="9"/>
    </row>
    <row r="15" spans="1:134">
      <c r="A15" s="12"/>
      <c r="B15" s="23">
        <v>335.125</v>
      </c>
      <c r="C15" s="19" t="s">
        <v>127</v>
      </c>
      <c r="D15" s="43">
        <v>102198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102198</v>
      </c>
      <c r="P15" s="44">
        <f t="shared" si="2"/>
        <v>48.11581920903955</v>
      </c>
      <c r="Q15" s="9"/>
    </row>
    <row r="16" spans="1:134">
      <c r="A16" s="12"/>
      <c r="B16" s="23">
        <v>335.18</v>
      </c>
      <c r="C16" s="19" t="s">
        <v>128</v>
      </c>
      <c r="D16" s="43">
        <v>157055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157055</v>
      </c>
      <c r="P16" s="44">
        <f t="shared" si="2"/>
        <v>73.94303201506591</v>
      </c>
      <c r="Q16" s="9"/>
    </row>
    <row r="17" spans="1:120">
      <c r="A17" s="12"/>
      <c r="B17" s="23">
        <v>335.9</v>
      </c>
      <c r="C17" s="19" t="s">
        <v>104</v>
      </c>
      <c r="D17" s="43">
        <v>174559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174559</v>
      </c>
      <c r="P17" s="44">
        <f t="shared" si="2"/>
        <v>82.184086629001882</v>
      </c>
      <c r="Q17" s="9"/>
    </row>
    <row r="18" spans="1:120">
      <c r="A18" s="12"/>
      <c r="B18" s="23">
        <v>338</v>
      </c>
      <c r="C18" s="19" t="s">
        <v>23</v>
      </c>
      <c r="D18" s="43">
        <v>42255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42255</v>
      </c>
      <c r="P18" s="44">
        <f t="shared" si="2"/>
        <v>19.89406779661017</v>
      </c>
      <c r="Q18" s="9"/>
    </row>
    <row r="19" spans="1:120" ht="15.75">
      <c r="A19" s="27" t="s">
        <v>28</v>
      </c>
      <c r="B19" s="28"/>
      <c r="C19" s="29"/>
      <c r="D19" s="30">
        <f t="shared" ref="D19:N19" si="4">SUM(D20:D24)</f>
        <v>52269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1012754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 t="shared" si="1"/>
        <v>1065023</v>
      </c>
      <c r="P19" s="42">
        <f t="shared" si="2"/>
        <v>501.42325800376648</v>
      </c>
      <c r="Q19" s="10"/>
    </row>
    <row r="20" spans="1:120">
      <c r="A20" s="12"/>
      <c r="B20" s="23">
        <v>341.9</v>
      </c>
      <c r="C20" s="19" t="s">
        <v>129</v>
      </c>
      <c r="D20" s="43">
        <v>52269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52269</v>
      </c>
      <c r="P20" s="44">
        <f t="shared" si="2"/>
        <v>24.608757062146893</v>
      </c>
      <c r="Q20" s="9"/>
    </row>
    <row r="21" spans="1:120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409963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409963</v>
      </c>
      <c r="P21" s="44">
        <f t="shared" si="2"/>
        <v>193.01459510357816</v>
      </c>
      <c r="Q21" s="9"/>
    </row>
    <row r="22" spans="1:120">
      <c r="A22" s="12"/>
      <c r="B22" s="23">
        <v>343.4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270213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270213</v>
      </c>
      <c r="P22" s="44">
        <f t="shared" si="2"/>
        <v>127.21892655367232</v>
      </c>
      <c r="Q22" s="9"/>
    </row>
    <row r="23" spans="1:120">
      <c r="A23" s="12"/>
      <c r="B23" s="23">
        <v>343.5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322573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322573</v>
      </c>
      <c r="P23" s="44">
        <f t="shared" si="2"/>
        <v>151.87052730696797</v>
      </c>
      <c r="Q23" s="9"/>
    </row>
    <row r="24" spans="1:120">
      <c r="A24" s="12"/>
      <c r="B24" s="23">
        <v>343.8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10005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10005</v>
      </c>
      <c r="P24" s="44">
        <f t="shared" si="2"/>
        <v>4.7104519774011298</v>
      </c>
      <c r="Q24" s="9"/>
    </row>
    <row r="25" spans="1:120" ht="15.75">
      <c r="A25" s="27" t="s">
        <v>3</v>
      </c>
      <c r="B25" s="28"/>
      <c r="C25" s="29"/>
      <c r="D25" s="30">
        <f t="shared" ref="D25:N25" si="5">SUM(D26:D28)</f>
        <v>30527</v>
      </c>
      <c r="E25" s="30">
        <f t="shared" si="5"/>
        <v>0</v>
      </c>
      <c r="F25" s="30">
        <f t="shared" si="5"/>
        <v>0</v>
      </c>
      <c r="G25" s="30">
        <f t="shared" si="5"/>
        <v>0</v>
      </c>
      <c r="H25" s="30">
        <f t="shared" si="5"/>
        <v>0</v>
      </c>
      <c r="I25" s="30">
        <f t="shared" si="5"/>
        <v>2251</v>
      </c>
      <c r="J25" s="30">
        <f t="shared" si="5"/>
        <v>0</v>
      </c>
      <c r="K25" s="30">
        <f t="shared" si="5"/>
        <v>0</v>
      </c>
      <c r="L25" s="30">
        <f t="shared" si="5"/>
        <v>0</v>
      </c>
      <c r="M25" s="30">
        <f t="shared" si="5"/>
        <v>0</v>
      </c>
      <c r="N25" s="30">
        <f t="shared" si="5"/>
        <v>0</v>
      </c>
      <c r="O25" s="30">
        <f t="shared" si="1"/>
        <v>32778</v>
      </c>
      <c r="P25" s="42">
        <f t="shared" si="2"/>
        <v>15.432203389830509</v>
      </c>
      <c r="Q25" s="10"/>
    </row>
    <row r="26" spans="1:120">
      <c r="A26" s="12"/>
      <c r="B26" s="23">
        <v>361.1</v>
      </c>
      <c r="C26" s="19" t="s">
        <v>37</v>
      </c>
      <c r="D26" s="43">
        <v>8934</v>
      </c>
      <c r="E26" s="43">
        <v>0</v>
      </c>
      <c r="F26" s="43">
        <v>0</v>
      </c>
      <c r="G26" s="43">
        <v>0</v>
      </c>
      <c r="H26" s="43">
        <v>0</v>
      </c>
      <c r="I26" s="43">
        <v>899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9833</v>
      </c>
      <c r="P26" s="44">
        <f t="shared" si="2"/>
        <v>4.6294726930320147</v>
      </c>
      <c r="Q26" s="9"/>
    </row>
    <row r="27" spans="1:120">
      <c r="A27" s="12"/>
      <c r="B27" s="23">
        <v>367</v>
      </c>
      <c r="C27" s="19" t="s">
        <v>56</v>
      </c>
      <c r="D27" s="43">
        <v>11894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11894</v>
      </c>
      <c r="P27" s="44">
        <f t="shared" si="2"/>
        <v>5.5998116760828625</v>
      </c>
      <c r="Q27" s="9"/>
    </row>
    <row r="28" spans="1:120">
      <c r="A28" s="12"/>
      <c r="B28" s="23">
        <v>369.9</v>
      </c>
      <c r="C28" s="19" t="s">
        <v>39</v>
      </c>
      <c r="D28" s="43">
        <v>9699</v>
      </c>
      <c r="E28" s="43">
        <v>0</v>
      </c>
      <c r="F28" s="43">
        <v>0</v>
      </c>
      <c r="G28" s="43">
        <v>0</v>
      </c>
      <c r="H28" s="43">
        <v>0</v>
      </c>
      <c r="I28" s="43">
        <v>1352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11051</v>
      </c>
      <c r="P28" s="44">
        <f t="shared" si="2"/>
        <v>5.2029190207156306</v>
      </c>
      <c r="Q28" s="9"/>
    </row>
    <row r="29" spans="1:120" ht="15.75">
      <c r="A29" s="27" t="s">
        <v>29</v>
      </c>
      <c r="B29" s="28"/>
      <c r="C29" s="29"/>
      <c r="D29" s="30">
        <f t="shared" ref="D29:N29" si="6">SUM(D30:D30)</f>
        <v>5012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1"/>
        <v>5012</v>
      </c>
      <c r="P29" s="42">
        <f t="shared" si="2"/>
        <v>2.35969868173258</v>
      </c>
      <c r="Q29" s="9"/>
    </row>
    <row r="30" spans="1:120" ht="15.75" thickBot="1">
      <c r="A30" s="12"/>
      <c r="B30" s="23">
        <v>381</v>
      </c>
      <c r="C30" s="19" t="s">
        <v>40</v>
      </c>
      <c r="D30" s="43">
        <v>5012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5012</v>
      </c>
      <c r="P30" s="44">
        <f t="shared" si="2"/>
        <v>2.35969868173258</v>
      </c>
      <c r="Q30" s="9"/>
    </row>
    <row r="31" spans="1:120" ht="16.5" thickBot="1">
      <c r="A31" s="13" t="s">
        <v>35</v>
      </c>
      <c r="B31" s="21"/>
      <c r="C31" s="20"/>
      <c r="D31" s="14">
        <f>SUM(D5,D11,D19,D25,D29)</f>
        <v>1753252</v>
      </c>
      <c r="E31" s="14">
        <f t="shared" ref="E31:N31" si="7">SUM(E5,E11,E19,E25,E29)</f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1792340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7"/>
        <v>0</v>
      </c>
      <c r="O31" s="14">
        <f t="shared" si="1"/>
        <v>3545592</v>
      </c>
      <c r="P31" s="36">
        <f t="shared" si="2"/>
        <v>1669.2994350282486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115" t="s">
        <v>130</v>
      </c>
      <c r="N33" s="115"/>
      <c r="O33" s="115"/>
      <c r="P33" s="40">
        <v>2124</v>
      </c>
    </row>
    <row r="34" spans="1:16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1:16" ht="15.75" customHeight="1" thickBot="1">
      <c r="A35" s="117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617022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7" si="1">SUM(D5:M5)</f>
        <v>617022</v>
      </c>
      <c r="O5" s="31">
        <f t="shared" ref="O5:O37" si="2">(N5/O$39)</f>
        <v>309.75</v>
      </c>
      <c r="P5" s="6"/>
    </row>
    <row r="6" spans="1:133">
      <c r="A6" s="12"/>
      <c r="B6" s="23">
        <v>311</v>
      </c>
      <c r="C6" s="19" t="s">
        <v>2</v>
      </c>
      <c r="D6" s="43">
        <v>321531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321531</v>
      </c>
      <c r="O6" s="44">
        <f t="shared" si="2"/>
        <v>161.41114457831324</v>
      </c>
      <c r="P6" s="9"/>
    </row>
    <row r="7" spans="1:133">
      <c r="A7" s="12"/>
      <c r="B7" s="23">
        <v>314.10000000000002</v>
      </c>
      <c r="C7" s="19" t="s">
        <v>10</v>
      </c>
      <c r="D7" s="43">
        <v>215231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215231</v>
      </c>
      <c r="O7" s="44">
        <f t="shared" si="2"/>
        <v>108.0476907630522</v>
      </c>
      <c r="P7" s="9"/>
    </row>
    <row r="8" spans="1:133">
      <c r="A8" s="12"/>
      <c r="B8" s="23">
        <v>314.3</v>
      </c>
      <c r="C8" s="19" t="s">
        <v>11</v>
      </c>
      <c r="D8" s="43">
        <v>26626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26626</v>
      </c>
      <c r="O8" s="44">
        <f t="shared" si="2"/>
        <v>13.366465863453815</v>
      </c>
      <c r="P8" s="9"/>
    </row>
    <row r="9" spans="1:133">
      <c r="A9" s="12"/>
      <c r="B9" s="23">
        <v>314.39999999999998</v>
      </c>
      <c r="C9" s="19" t="s">
        <v>12</v>
      </c>
      <c r="D9" s="43">
        <v>7876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7876</v>
      </c>
      <c r="O9" s="44">
        <f t="shared" si="2"/>
        <v>3.9538152610441766</v>
      </c>
      <c r="P9" s="9"/>
    </row>
    <row r="10" spans="1:133">
      <c r="A10" s="12"/>
      <c r="B10" s="23">
        <v>315</v>
      </c>
      <c r="C10" s="19" t="s">
        <v>75</v>
      </c>
      <c r="D10" s="43">
        <v>45758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45758</v>
      </c>
      <c r="O10" s="44">
        <f t="shared" si="2"/>
        <v>22.970883534136547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SUM(D12:D12)</f>
        <v>2625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2625</v>
      </c>
      <c r="O11" s="42">
        <f t="shared" si="2"/>
        <v>1.3177710843373494</v>
      </c>
      <c r="P11" s="10"/>
    </row>
    <row r="12" spans="1:133">
      <c r="A12" s="12"/>
      <c r="B12" s="23">
        <v>329</v>
      </c>
      <c r="C12" s="19" t="s">
        <v>16</v>
      </c>
      <c r="D12" s="43">
        <v>2625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2625</v>
      </c>
      <c r="O12" s="44">
        <f t="shared" si="2"/>
        <v>1.3177710843373494</v>
      </c>
      <c r="P12" s="9"/>
    </row>
    <row r="13" spans="1:133" ht="15.75">
      <c r="A13" s="27" t="s">
        <v>17</v>
      </c>
      <c r="B13" s="28"/>
      <c r="C13" s="29"/>
      <c r="D13" s="30">
        <f t="shared" ref="D13:M13" si="4">SUM(D14:D22)</f>
        <v>529288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41465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570753</v>
      </c>
      <c r="O13" s="42">
        <f t="shared" si="2"/>
        <v>286.52259036144579</v>
      </c>
      <c r="P13" s="10"/>
    </row>
    <row r="14" spans="1:133">
      <c r="A14" s="12"/>
      <c r="B14" s="23">
        <v>331.1</v>
      </c>
      <c r="C14" s="19" t="s">
        <v>110</v>
      </c>
      <c r="D14" s="43">
        <v>96176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96176</v>
      </c>
      <c r="O14" s="44">
        <f t="shared" si="2"/>
        <v>48.281124497991968</v>
      </c>
      <c r="P14" s="9"/>
    </row>
    <row r="15" spans="1:133">
      <c r="A15" s="12"/>
      <c r="B15" s="23">
        <v>331.35</v>
      </c>
      <c r="C15" s="19" t="s">
        <v>71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13467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13467</v>
      </c>
      <c r="O15" s="44">
        <f t="shared" si="2"/>
        <v>6.7605421686746991</v>
      </c>
      <c r="P15" s="9"/>
    </row>
    <row r="16" spans="1:133">
      <c r="A16" s="12"/>
      <c r="B16" s="23">
        <v>334.35</v>
      </c>
      <c r="C16" s="19" t="s">
        <v>18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27998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27998</v>
      </c>
      <c r="O16" s="44">
        <f t="shared" si="2"/>
        <v>14.055220883534137</v>
      </c>
      <c r="P16" s="9"/>
    </row>
    <row r="17" spans="1:16">
      <c r="A17" s="12"/>
      <c r="B17" s="23">
        <v>334.9</v>
      </c>
      <c r="C17" s="19" t="s">
        <v>116</v>
      </c>
      <c r="D17" s="43">
        <v>69960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69960</v>
      </c>
      <c r="O17" s="44">
        <f t="shared" si="2"/>
        <v>35.120481927710841</v>
      </c>
      <c r="P17" s="9"/>
    </row>
    <row r="18" spans="1:16">
      <c r="A18" s="12"/>
      <c r="B18" s="23">
        <v>335.12</v>
      </c>
      <c r="C18" s="19" t="s">
        <v>77</v>
      </c>
      <c r="D18" s="43">
        <v>88629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88629</v>
      </c>
      <c r="O18" s="44">
        <f t="shared" si="2"/>
        <v>44.492469879518069</v>
      </c>
      <c r="P18" s="9"/>
    </row>
    <row r="19" spans="1:16">
      <c r="A19" s="12"/>
      <c r="B19" s="23">
        <v>335.14</v>
      </c>
      <c r="C19" s="19" t="s">
        <v>78</v>
      </c>
      <c r="D19" s="43">
        <v>2149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2149</v>
      </c>
      <c r="O19" s="44">
        <f t="shared" si="2"/>
        <v>1.0788152610441768</v>
      </c>
      <c r="P19" s="9"/>
    </row>
    <row r="20" spans="1:16">
      <c r="A20" s="12"/>
      <c r="B20" s="23">
        <v>335.18</v>
      </c>
      <c r="C20" s="19" t="s">
        <v>80</v>
      </c>
      <c r="D20" s="43">
        <v>125237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125237</v>
      </c>
      <c r="O20" s="44">
        <f t="shared" si="2"/>
        <v>62.869979919678713</v>
      </c>
      <c r="P20" s="9"/>
    </row>
    <row r="21" spans="1:16">
      <c r="A21" s="12"/>
      <c r="B21" s="23">
        <v>335.9</v>
      </c>
      <c r="C21" s="19" t="s">
        <v>104</v>
      </c>
      <c r="D21" s="43">
        <v>132137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132137</v>
      </c>
      <c r="O21" s="44">
        <f t="shared" si="2"/>
        <v>66.333835341365457</v>
      </c>
      <c r="P21" s="9"/>
    </row>
    <row r="22" spans="1:16">
      <c r="A22" s="12"/>
      <c r="B22" s="23">
        <v>338</v>
      </c>
      <c r="C22" s="19" t="s">
        <v>23</v>
      </c>
      <c r="D22" s="43">
        <v>15000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15000</v>
      </c>
      <c r="O22" s="44">
        <f t="shared" si="2"/>
        <v>7.5301204819277112</v>
      </c>
      <c r="P22" s="9"/>
    </row>
    <row r="23" spans="1:16" ht="15.75">
      <c r="A23" s="27" t="s">
        <v>28</v>
      </c>
      <c r="B23" s="28"/>
      <c r="C23" s="29"/>
      <c r="D23" s="30">
        <f t="shared" ref="D23:M23" si="5">SUM(D24:D27)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926583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926583</v>
      </c>
      <c r="O23" s="42">
        <f t="shared" si="2"/>
        <v>465.15210843373495</v>
      </c>
      <c r="P23" s="10"/>
    </row>
    <row r="24" spans="1:16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365376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365376</v>
      </c>
      <c r="O24" s="44">
        <f t="shared" si="2"/>
        <v>183.42168674698794</v>
      </c>
      <c r="P24" s="9"/>
    </row>
    <row r="25" spans="1:16">
      <c r="A25" s="12"/>
      <c r="B25" s="23">
        <v>343.4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260306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260306</v>
      </c>
      <c r="O25" s="44">
        <f t="shared" si="2"/>
        <v>130.67570281124497</v>
      </c>
      <c r="P25" s="9"/>
    </row>
    <row r="26" spans="1:16">
      <c r="A26" s="12"/>
      <c r="B26" s="23">
        <v>343.5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290376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290376</v>
      </c>
      <c r="O26" s="44">
        <f t="shared" si="2"/>
        <v>145.77108433734941</v>
      </c>
      <c r="P26" s="9"/>
    </row>
    <row r="27" spans="1:16">
      <c r="A27" s="12"/>
      <c r="B27" s="23">
        <v>343.8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10525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10525</v>
      </c>
      <c r="O27" s="44">
        <f t="shared" si="2"/>
        <v>5.2836345381526106</v>
      </c>
      <c r="P27" s="9"/>
    </row>
    <row r="28" spans="1:16" ht="15.75">
      <c r="A28" s="27" t="s">
        <v>117</v>
      </c>
      <c r="B28" s="28"/>
      <c r="C28" s="29"/>
      <c r="D28" s="30">
        <f t="shared" ref="D28:M28" si="6">SUM(D29:D29)</f>
        <v>0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15754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15754</v>
      </c>
      <c r="O28" s="42">
        <f t="shared" si="2"/>
        <v>7.9086345381526106</v>
      </c>
      <c r="P28" s="10"/>
    </row>
    <row r="29" spans="1:16">
      <c r="A29" s="45"/>
      <c r="B29" s="46">
        <v>359</v>
      </c>
      <c r="C29" s="47" t="s">
        <v>118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15754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15754</v>
      </c>
      <c r="O29" s="44">
        <f t="shared" si="2"/>
        <v>7.9086345381526106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SUM(D31:D34)</f>
        <v>120338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9154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129492</v>
      </c>
      <c r="O30" s="42">
        <f t="shared" si="2"/>
        <v>65.006024096385545</v>
      </c>
      <c r="P30" s="10"/>
    </row>
    <row r="31" spans="1:16">
      <c r="A31" s="12"/>
      <c r="B31" s="23">
        <v>361.1</v>
      </c>
      <c r="C31" s="19" t="s">
        <v>37</v>
      </c>
      <c r="D31" s="43">
        <v>6396</v>
      </c>
      <c r="E31" s="43">
        <v>0</v>
      </c>
      <c r="F31" s="43">
        <v>0</v>
      </c>
      <c r="G31" s="43">
        <v>0</v>
      </c>
      <c r="H31" s="43">
        <v>0</v>
      </c>
      <c r="I31" s="43">
        <v>1122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7518</v>
      </c>
      <c r="O31" s="44">
        <f t="shared" si="2"/>
        <v>3.7740963855421685</v>
      </c>
      <c r="P31" s="9"/>
    </row>
    <row r="32" spans="1:16">
      <c r="A32" s="12"/>
      <c r="B32" s="23">
        <v>367</v>
      </c>
      <c r="C32" s="19" t="s">
        <v>56</v>
      </c>
      <c r="D32" s="43">
        <v>7521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7521</v>
      </c>
      <c r="O32" s="44">
        <f t="shared" si="2"/>
        <v>3.7756024096385543</v>
      </c>
      <c r="P32" s="9"/>
    </row>
    <row r="33" spans="1:119">
      <c r="A33" s="12"/>
      <c r="B33" s="23">
        <v>369.3</v>
      </c>
      <c r="C33" s="19" t="s">
        <v>111</v>
      </c>
      <c r="D33" s="43">
        <v>105667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105667</v>
      </c>
      <c r="O33" s="44">
        <f t="shared" si="2"/>
        <v>53.045682730923694</v>
      </c>
      <c r="P33" s="9"/>
    </row>
    <row r="34" spans="1:119">
      <c r="A34" s="12"/>
      <c r="B34" s="23">
        <v>369.9</v>
      </c>
      <c r="C34" s="19" t="s">
        <v>39</v>
      </c>
      <c r="D34" s="43">
        <v>754</v>
      </c>
      <c r="E34" s="43">
        <v>0</v>
      </c>
      <c r="F34" s="43">
        <v>0</v>
      </c>
      <c r="G34" s="43">
        <v>0</v>
      </c>
      <c r="H34" s="43">
        <v>0</v>
      </c>
      <c r="I34" s="43">
        <v>8032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8786</v>
      </c>
      <c r="O34" s="44">
        <f t="shared" si="2"/>
        <v>4.4106425702811247</v>
      </c>
      <c r="P34" s="9"/>
    </row>
    <row r="35" spans="1:119" ht="15.75">
      <c r="A35" s="27" t="s">
        <v>29</v>
      </c>
      <c r="B35" s="28"/>
      <c r="C35" s="29"/>
      <c r="D35" s="30">
        <f t="shared" ref="D35:M35" si="8">SUM(D36:D36)</f>
        <v>0</v>
      </c>
      <c r="E35" s="30">
        <f t="shared" si="8"/>
        <v>0</v>
      </c>
      <c r="F35" s="30">
        <f t="shared" si="8"/>
        <v>0</v>
      </c>
      <c r="G35" s="30">
        <f t="shared" si="8"/>
        <v>0</v>
      </c>
      <c r="H35" s="30">
        <f t="shared" si="8"/>
        <v>0</v>
      </c>
      <c r="I35" s="30">
        <f t="shared" si="8"/>
        <v>115054</v>
      </c>
      <c r="J35" s="30">
        <f t="shared" si="8"/>
        <v>0</v>
      </c>
      <c r="K35" s="30">
        <f t="shared" si="8"/>
        <v>0</v>
      </c>
      <c r="L35" s="30">
        <f t="shared" si="8"/>
        <v>0</v>
      </c>
      <c r="M35" s="30">
        <f t="shared" si="8"/>
        <v>0</v>
      </c>
      <c r="N35" s="30">
        <f t="shared" si="1"/>
        <v>115054</v>
      </c>
      <c r="O35" s="42">
        <f t="shared" si="2"/>
        <v>57.758032128514053</v>
      </c>
      <c r="P35" s="9"/>
    </row>
    <row r="36" spans="1:119" ht="15.75" thickBot="1">
      <c r="A36" s="12"/>
      <c r="B36" s="23">
        <v>381</v>
      </c>
      <c r="C36" s="19" t="s">
        <v>40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115054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"/>
        <v>115054</v>
      </c>
      <c r="O36" s="44">
        <f t="shared" si="2"/>
        <v>57.758032128514053</v>
      </c>
      <c r="P36" s="9"/>
    </row>
    <row r="37" spans="1:119" ht="16.5" thickBot="1">
      <c r="A37" s="13" t="s">
        <v>35</v>
      </c>
      <c r="B37" s="21"/>
      <c r="C37" s="20"/>
      <c r="D37" s="14">
        <f t="shared" ref="D37:M37" si="9">SUM(D5,D11,D13,D23,D28,D30,D35)</f>
        <v>1269273</v>
      </c>
      <c r="E37" s="14">
        <f t="shared" si="9"/>
        <v>0</v>
      </c>
      <c r="F37" s="14">
        <f t="shared" si="9"/>
        <v>0</v>
      </c>
      <c r="G37" s="14">
        <f t="shared" si="9"/>
        <v>0</v>
      </c>
      <c r="H37" s="14">
        <f t="shared" si="9"/>
        <v>0</v>
      </c>
      <c r="I37" s="14">
        <f t="shared" si="9"/>
        <v>1108010</v>
      </c>
      <c r="J37" s="14">
        <f t="shared" si="9"/>
        <v>0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1"/>
        <v>2377283</v>
      </c>
      <c r="O37" s="36">
        <f t="shared" si="2"/>
        <v>1193.4151606425703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119</v>
      </c>
      <c r="M39" s="115"/>
      <c r="N39" s="115"/>
      <c r="O39" s="40">
        <v>1992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52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747188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747188</v>
      </c>
      <c r="O5" s="31">
        <f t="shared" ref="O5:O37" si="1">(N5/O$39)</f>
        <v>379.09081684424149</v>
      </c>
      <c r="P5" s="6"/>
    </row>
    <row r="6" spans="1:133">
      <c r="A6" s="12"/>
      <c r="B6" s="23">
        <v>311</v>
      </c>
      <c r="C6" s="19" t="s">
        <v>2</v>
      </c>
      <c r="D6" s="43">
        <v>335096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335096</v>
      </c>
      <c r="O6" s="44">
        <f t="shared" si="1"/>
        <v>170.01319127346525</v>
      </c>
      <c r="P6" s="9"/>
    </row>
    <row r="7" spans="1:133">
      <c r="A7" s="12"/>
      <c r="B7" s="23">
        <v>312.60000000000002</v>
      </c>
      <c r="C7" s="19" t="s">
        <v>54</v>
      </c>
      <c r="D7" s="43">
        <v>124750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124750</v>
      </c>
      <c r="O7" s="44">
        <f t="shared" si="1"/>
        <v>63.292744799594118</v>
      </c>
      <c r="P7" s="9"/>
    </row>
    <row r="8" spans="1:133">
      <c r="A8" s="12"/>
      <c r="B8" s="23">
        <v>314.10000000000002</v>
      </c>
      <c r="C8" s="19" t="s">
        <v>10</v>
      </c>
      <c r="D8" s="43">
        <v>199814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199814</v>
      </c>
      <c r="O8" s="44">
        <f t="shared" si="1"/>
        <v>101.37696600710299</v>
      </c>
      <c r="P8" s="9"/>
    </row>
    <row r="9" spans="1:133">
      <c r="A9" s="12"/>
      <c r="B9" s="23">
        <v>314.3</v>
      </c>
      <c r="C9" s="19" t="s">
        <v>11</v>
      </c>
      <c r="D9" s="43">
        <v>21260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21260</v>
      </c>
      <c r="O9" s="44">
        <f t="shared" si="1"/>
        <v>10.786402841197361</v>
      </c>
      <c r="P9" s="9"/>
    </row>
    <row r="10" spans="1:133">
      <c r="A10" s="12"/>
      <c r="B10" s="23">
        <v>314.8</v>
      </c>
      <c r="C10" s="19" t="s">
        <v>13</v>
      </c>
      <c r="D10" s="43">
        <v>9377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9377</v>
      </c>
      <c r="O10" s="44">
        <f t="shared" si="1"/>
        <v>4.7574835109081688</v>
      </c>
      <c r="P10" s="9"/>
    </row>
    <row r="11" spans="1:133">
      <c r="A11" s="12"/>
      <c r="B11" s="23">
        <v>315</v>
      </c>
      <c r="C11" s="19" t="s">
        <v>75</v>
      </c>
      <c r="D11" s="43">
        <v>46705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46705</v>
      </c>
      <c r="O11" s="44">
        <f t="shared" si="1"/>
        <v>23.696093353627599</v>
      </c>
      <c r="P11" s="9"/>
    </row>
    <row r="12" spans="1:133">
      <c r="A12" s="12"/>
      <c r="B12" s="23">
        <v>316</v>
      </c>
      <c r="C12" s="19" t="s">
        <v>109</v>
      </c>
      <c r="D12" s="43">
        <v>10186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10186</v>
      </c>
      <c r="O12" s="44">
        <f t="shared" si="1"/>
        <v>5.1679350583460169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SUM(D14:D21)</f>
        <v>359069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101350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2" si="4">SUM(D13:M13)</f>
        <v>460419</v>
      </c>
      <c r="O13" s="42">
        <f t="shared" si="1"/>
        <v>233.5966514459665</v>
      </c>
      <c r="P13" s="10"/>
    </row>
    <row r="14" spans="1:133">
      <c r="A14" s="12"/>
      <c r="B14" s="23">
        <v>331.1</v>
      </c>
      <c r="C14" s="19" t="s">
        <v>110</v>
      </c>
      <c r="D14" s="43">
        <v>111297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111297</v>
      </c>
      <c r="O14" s="44">
        <f t="shared" si="1"/>
        <v>56.467275494672755</v>
      </c>
      <c r="P14" s="9"/>
    </row>
    <row r="15" spans="1:133">
      <c r="A15" s="12"/>
      <c r="B15" s="23">
        <v>334.31</v>
      </c>
      <c r="C15" s="19" t="s">
        <v>114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101350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101350</v>
      </c>
      <c r="O15" s="44">
        <f t="shared" si="1"/>
        <v>51.420598680872651</v>
      </c>
      <c r="P15" s="9"/>
    </row>
    <row r="16" spans="1:133">
      <c r="A16" s="12"/>
      <c r="B16" s="23">
        <v>335.12</v>
      </c>
      <c r="C16" s="19" t="s">
        <v>77</v>
      </c>
      <c r="D16" s="43">
        <v>92280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92280</v>
      </c>
      <c r="O16" s="44">
        <f t="shared" si="1"/>
        <v>46.818873668188736</v>
      </c>
      <c r="P16" s="9"/>
    </row>
    <row r="17" spans="1:16">
      <c r="A17" s="12"/>
      <c r="B17" s="23">
        <v>335.14</v>
      </c>
      <c r="C17" s="19" t="s">
        <v>78</v>
      </c>
      <c r="D17" s="43">
        <v>2212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2212</v>
      </c>
      <c r="O17" s="44">
        <f t="shared" si="1"/>
        <v>1.1222729578893962</v>
      </c>
      <c r="P17" s="9"/>
    </row>
    <row r="18" spans="1:16">
      <c r="A18" s="12"/>
      <c r="B18" s="23">
        <v>335.15</v>
      </c>
      <c r="C18" s="19" t="s">
        <v>79</v>
      </c>
      <c r="D18" s="43">
        <v>217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217</v>
      </c>
      <c r="O18" s="44">
        <f t="shared" si="1"/>
        <v>0.11009639776763064</v>
      </c>
      <c r="P18" s="9"/>
    </row>
    <row r="19" spans="1:16">
      <c r="A19" s="12"/>
      <c r="B19" s="23">
        <v>335.18</v>
      </c>
      <c r="C19" s="19" t="s">
        <v>80</v>
      </c>
      <c r="D19" s="43">
        <v>129215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129215</v>
      </c>
      <c r="O19" s="44">
        <f t="shared" si="1"/>
        <v>65.55809233891425</v>
      </c>
      <c r="P19" s="9"/>
    </row>
    <row r="20" spans="1:16">
      <c r="A20" s="12"/>
      <c r="B20" s="23">
        <v>337.1</v>
      </c>
      <c r="C20" s="19" t="s">
        <v>64</v>
      </c>
      <c r="D20" s="43">
        <v>13848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13848</v>
      </c>
      <c r="O20" s="44">
        <f t="shared" si="1"/>
        <v>7.025875190258752</v>
      </c>
      <c r="P20" s="9"/>
    </row>
    <row r="21" spans="1:16">
      <c r="A21" s="12"/>
      <c r="B21" s="23">
        <v>337.7</v>
      </c>
      <c r="C21" s="19" t="s">
        <v>58</v>
      </c>
      <c r="D21" s="43">
        <v>10000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10000</v>
      </c>
      <c r="O21" s="44">
        <f t="shared" si="1"/>
        <v>5.0735667174023336</v>
      </c>
      <c r="P21" s="9"/>
    </row>
    <row r="22" spans="1:16" ht="15.75">
      <c r="A22" s="27" t="s">
        <v>28</v>
      </c>
      <c r="B22" s="28"/>
      <c r="C22" s="29"/>
      <c r="D22" s="30">
        <f t="shared" ref="D22:M22" si="5">SUM(D23:D29)</f>
        <v>52979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901879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4"/>
        <v>954858</v>
      </c>
      <c r="O22" s="42">
        <f t="shared" si="1"/>
        <v>484.45357686453576</v>
      </c>
      <c r="P22" s="10"/>
    </row>
    <row r="23" spans="1:16">
      <c r="A23" s="12"/>
      <c r="B23" s="23">
        <v>342.5</v>
      </c>
      <c r="C23" s="19" t="s">
        <v>65</v>
      </c>
      <c r="D23" s="43">
        <v>2450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9" si="6">SUM(D23:M23)</f>
        <v>2450</v>
      </c>
      <c r="O23" s="44">
        <f t="shared" si="1"/>
        <v>1.2430238457635718</v>
      </c>
      <c r="P23" s="9"/>
    </row>
    <row r="24" spans="1:16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358017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358017</v>
      </c>
      <c r="O24" s="44">
        <f t="shared" si="1"/>
        <v>181.64231354642314</v>
      </c>
      <c r="P24" s="9"/>
    </row>
    <row r="25" spans="1:16">
      <c r="A25" s="12"/>
      <c r="B25" s="23">
        <v>343.4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241231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241231</v>
      </c>
      <c r="O25" s="44">
        <f t="shared" si="1"/>
        <v>122.39015728056825</v>
      </c>
      <c r="P25" s="9"/>
    </row>
    <row r="26" spans="1:16">
      <c r="A26" s="12"/>
      <c r="B26" s="23">
        <v>343.5</v>
      </c>
      <c r="C26" s="19" t="s">
        <v>32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294981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294981</v>
      </c>
      <c r="O26" s="44">
        <f t="shared" si="1"/>
        <v>149.66057838660578</v>
      </c>
      <c r="P26" s="9"/>
    </row>
    <row r="27" spans="1:16">
      <c r="A27" s="12"/>
      <c r="B27" s="23">
        <v>343.8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7650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7650</v>
      </c>
      <c r="O27" s="44">
        <f t="shared" si="1"/>
        <v>3.8812785388127855</v>
      </c>
      <c r="P27" s="9"/>
    </row>
    <row r="28" spans="1:16">
      <c r="A28" s="12"/>
      <c r="B28" s="23">
        <v>344.9</v>
      </c>
      <c r="C28" s="19" t="s">
        <v>90</v>
      </c>
      <c r="D28" s="43">
        <v>45028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45028</v>
      </c>
      <c r="O28" s="44">
        <f t="shared" si="1"/>
        <v>22.845256215119228</v>
      </c>
      <c r="P28" s="9"/>
    </row>
    <row r="29" spans="1:16">
      <c r="A29" s="12"/>
      <c r="B29" s="23">
        <v>349</v>
      </c>
      <c r="C29" s="19" t="s">
        <v>0</v>
      </c>
      <c r="D29" s="43">
        <v>5501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5501</v>
      </c>
      <c r="O29" s="44">
        <f t="shared" si="1"/>
        <v>2.7909690512430236</v>
      </c>
      <c r="P29" s="9"/>
    </row>
    <row r="30" spans="1:16" ht="15.75">
      <c r="A30" s="27" t="s">
        <v>3</v>
      </c>
      <c r="B30" s="28"/>
      <c r="C30" s="29"/>
      <c r="D30" s="30">
        <f t="shared" ref="D30:M30" si="7">SUM(D31:D34)</f>
        <v>194236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104265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ref="N30:N37" si="8">SUM(D30:M30)</f>
        <v>298501</v>
      </c>
      <c r="O30" s="42">
        <f t="shared" si="1"/>
        <v>151.44647387113142</v>
      </c>
      <c r="P30" s="10"/>
    </row>
    <row r="31" spans="1:16">
      <c r="A31" s="12"/>
      <c r="B31" s="23">
        <v>361.1</v>
      </c>
      <c r="C31" s="19" t="s">
        <v>37</v>
      </c>
      <c r="D31" s="43">
        <v>7388</v>
      </c>
      <c r="E31" s="43">
        <v>0</v>
      </c>
      <c r="F31" s="43">
        <v>0</v>
      </c>
      <c r="G31" s="43">
        <v>0</v>
      </c>
      <c r="H31" s="43">
        <v>0</v>
      </c>
      <c r="I31" s="43">
        <v>944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8332</v>
      </c>
      <c r="O31" s="44">
        <f t="shared" si="1"/>
        <v>4.2272957889396245</v>
      </c>
      <c r="P31" s="9"/>
    </row>
    <row r="32" spans="1:16">
      <c r="A32" s="12"/>
      <c r="B32" s="23">
        <v>365</v>
      </c>
      <c r="C32" s="19" t="s">
        <v>83</v>
      </c>
      <c r="D32" s="43">
        <v>57818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57818</v>
      </c>
      <c r="O32" s="44">
        <f t="shared" si="1"/>
        <v>29.334348046676812</v>
      </c>
      <c r="P32" s="9"/>
    </row>
    <row r="33" spans="1:119">
      <c r="A33" s="12"/>
      <c r="B33" s="23">
        <v>369.3</v>
      </c>
      <c r="C33" s="19" t="s">
        <v>111</v>
      </c>
      <c r="D33" s="43">
        <v>128955</v>
      </c>
      <c r="E33" s="43">
        <v>0</v>
      </c>
      <c r="F33" s="43">
        <v>0</v>
      </c>
      <c r="G33" s="43">
        <v>0</v>
      </c>
      <c r="H33" s="43">
        <v>0</v>
      </c>
      <c r="I33" s="43">
        <v>83391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212346</v>
      </c>
      <c r="O33" s="44">
        <f t="shared" si="1"/>
        <v>107.7351598173516</v>
      </c>
      <c r="P33" s="9"/>
    </row>
    <row r="34" spans="1:119">
      <c r="A34" s="12"/>
      <c r="B34" s="23">
        <v>369.9</v>
      </c>
      <c r="C34" s="19" t="s">
        <v>39</v>
      </c>
      <c r="D34" s="43">
        <v>75</v>
      </c>
      <c r="E34" s="43">
        <v>0</v>
      </c>
      <c r="F34" s="43">
        <v>0</v>
      </c>
      <c r="G34" s="43">
        <v>0</v>
      </c>
      <c r="H34" s="43">
        <v>0</v>
      </c>
      <c r="I34" s="43">
        <v>19930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20005</v>
      </c>
      <c r="O34" s="44">
        <f t="shared" si="1"/>
        <v>10.149670218163369</v>
      </c>
      <c r="P34" s="9"/>
    </row>
    <row r="35" spans="1:119" ht="15.75">
      <c r="A35" s="27" t="s">
        <v>29</v>
      </c>
      <c r="B35" s="28"/>
      <c r="C35" s="29"/>
      <c r="D35" s="30">
        <f t="shared" ref="D35:M35" si="9">SUM(D36:D36)</f>
        <v>5156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0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8"/>
        <v>5156</v>
      </c>
      <c r="O35" s="42">
        <f t="shared" si="1"/>
        <v>2.6159309994926434</v>
      </c>
      <c r="P35" s="9"/>
    </row>
    <row r="36" spans="1:119" ht="15.75" thickBot="1">
      <c r="A36" s="12"/>
      <c r="B36" s="23">
        <v>388.1</v>
      </c>
      <c r="C36" s="19" t="s">
        <v>112</v>
      </c>
      <c r="D36" s="43">
        <v>5156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5156</v>
      </c>
      <c r="O36" s="44">
        <f t="shared" si="1"/>
        <v>2.6159309994926434</v>
      </c>
      <c r="P36" s="9"/>
    </row>
    <row r="37" spans="1:119" ht="16.5" thickBot="1">
      <c r="A37" s="13" t="s">
        <v>35</v>
      </c>
      <c r="B37" s="21"/>
      <c r="C37" s="20"/>
      <c r="D37" s="14">
        <f>SUM(D5,D13,D22,D30,D35)</f>
        <v>1358628</v>
      </c>
      <c r="E37" s="14">
        <f t="shared" ref="E37:M37" si="10">SUM(E5,E13,E22,E30,E35)</f>
        <v>0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1107494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8"/>
        <v>2466122</v>
      </c>
      <c r="O37" s="36">
        <f t="shared" si="1"/>
        <v>1251.2034500253678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113</v>
      </c>
      <c r="M39" s="115"/>
      <c r="N39" s="115"/>
      <c r="O39" s="40">
        <v>1971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52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612987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612987</v>
      </c>
      <c r="O5" s="31">
        <f t="shared" ref="O5:O34" si="2">(N5/O$36)</f>
        <v>298.7266081871345</v>
      </c>
      <c r="P5" s="6"/>
    </row>
    <row r="6" spans="1:133">
      <c r="A6" s="12"/>
      <c r="B6" s="23">
        <v>311</v>
      </c>
      <c r="C6" s="19" t="s">
        <v>2</v>
      </c>
      <c r="D6" s="43">
        <v>332987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332987</v>
      </c>
      <c r="O6" s="44">
        <f t="shared" si="2"/>
        <v>162.27436647173488</v>
      </c>
      <c r="P6" s="9"/>
    </row>
    <row r="7" spans="1:133">
      <c r="A7" s="12"/>
      <c r="B7" s="23">
        <v>314.10000000000002</v>
      </c>
      <c r="C7" s="19" t="s">
        <v>10</v>
      </c>
      <c r="D7" s="43">
        <v>192762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192762</v>
      </c>
      <c r="O7" s="44">
        <f t="shared" si="2"/>
        <v>93.938596491228068</v>
      </c>
      <c r="P7" s="9"/>
    </row>
    <row r="8" spans="1:133">
      <c r="A8" s="12"/>
      <c r="B8" s="23">
        <v>314.3</v>
      </c>
      <c r="C8" s="19" t="s">
        <v>11</v>
      </c>
      <c r="D8" s="43">
        <v>22905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22905</v>
      </c>
      <c r="O8" s="44">
        <f t="shared" si="2"/>
        <v>11.162280701754385</v>
      </c>
      <c r="P8" s="9"/>
    </row>
    <row r="9" spans="1:133">
      <c r="A9" s="12"/>
      <c r="B9" s="23">
        <v>314.39999999999998</v>
      </c>
      <c r="C9" s="19" t="s">
        <v>12</v>
      </c>
      <c r="D9" s="43">
        <v>9567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9567</v>
      </c>
      <c r="O9" s="44">
        <f t="shared" si="2"/>
        <v>4.6622807017543861</v>
      </c>
      <c r="P9" s="9"/>
    </row>
    <row r="10" spans="1:133">
      <c r="A10" s="12"/>
      <c r="B10" s="23">
        <v>315</v>
      </c>
      <c r="C10" s="19" t="s">
        <v>75</v>
      </c>
      <c r="D10" s="43">
        <v>54766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54766</v>
      </c>
      <c r="O10" s="44">
        <f t="shared" si="2"/>
        <v>26.689083820662766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SUM(D12:D13)</f>
        <v>15014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15014</v>
      </c>
      <c r="O11" s="42">
        <f t="shared" si="2"/>
        <v>7.3167641325536064</v>
      </c>
      <c r="P11" s="10"/>
    </row>
    <row r="12" spans="1:133">
      <c r="A12" s="12"/>
      <c r="B12" s="23">
        <v>329</v>
      </c>
      <c r="C12" s="19" t="s">
        <v>16</v>
      </c>
      <c r="D12" s="43">
        <v>2996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2996</v>
      </c>
      <c r="O12" s="44">
        <f t="shared" si="2"/>
        <v>1.4600389863547758</v>
      </c>
      <c r="P12" s="9"/>
    </row>
    <row r="13" spans="1:133">
      <c r="A13" s="12"/>
      <c r="B13" s="23">
        <v>367</v>
      </c>
      <c r="C13" s="19" t="s">
        <v>56</v>
      </c>
      <c r="D13" s="43">
        <v>12018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12018</v>
      </c>
      <c r="O13" s="44">
        <f t="shared" si="2"/>
        <v>5.8567251461988308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337873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337873</v>
      </c>
      <c r="O14" s="42">
        <f t="shared" si="2"/>
        <v>164.65545808966863</v>
      </c>
      <c r="P14" s="10"/>
    </row>
    <row r="15" spans="1:133">
      <c r="A15" s="12"/>
      <c r="B15" s="23">
        <v>335.12</v>
      </c>
      <c r="C15" s="19" t="s">
        <v>77</v>
      </c>
      <c r="D15" s="43">
        <v>88956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0" si="5">SUM(D15:M15)</f>
        <v>88956</v>
      </c>
      <c r="O15" s="44">
        <f t="shared" si="2"/>
        <v>43.350877192982459</v>
      </c>
      <c r="P15" s="9"/>
    </row>
    <row r="16" spans="1:133">
      <c r="A16" s="12"/>
      <c r="B16" s="23">
        <v>335.14</v>
      </c>
      <c r="C16" s="19" t="s">
        <v>78</v>
      </c>
      <c r="D16" s="43">
        <v>2195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2195</v>
      </c>
      <c r="O16" s="44">
        <f t="shared" si="2"/>
        <v>1.0696881091617934</v>
      </c>
      <c r="P16" s="9"/>
    </row>
    <row r="17" spans="1:16">
      <c r="A17" s="12"/>
      <c r="B17" s="23">
        <v>335.15</v>
      </c>
      <c r="C17" s="19" t="s">
        <v>79</v>
      </c>
      <c r="D17" s="43">
        <v>434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434</v>
      </c>
      <c r="O17" s="44">
        <f t="shared" si="2"/>
        <v>0.21150097465886938</v>
      </c>
      <c r="P17" s="9"/>
    </row>
    <row r="18" spans="1:16">
      <c r="A18" s="12"/>
      <c r="B18" s="23">
        <v>335.18</v>
      </c>
      <c r="C18" s="19" t="s">
        <v>80</v>
      </c>
      <c r="D18" s="43">
        <v>121179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121179</v>
      </c>
      <c r="O18" s="44">
        <f t="shared" si="2"/>
        <v>59.054093567251464</v>
      </c>
      <c r="P18" s="9"/>
    </row>
    <row r="19" spans="1:16">
      <c r="A19" s="12"/>
      <c r="B19" s="23">
        <v>335.61</v>
      </c>
      <c r="C19" s="19" t="s">
        <v>103</v>
      </c>
      <c r="D19" s="43">
        <v>108653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108653</v>
      </c>
      <c r="O19" s="44">
        <f t="shared" si="2"/>
        <v>52.949805068226119</v>
      </c>
      <c r="P19" s="9"/>
    </row>
    <row r="20" spans="1:16">
      <c r="A20" s="12"/>
      <c r="B20" s="23">
        <v>335.9</v>
      </c>
      <c r="C20" s="19" t="s">
        <v>104</v>
      </c>
      <c r="D20" s="43">
        <v>16456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16456</v>
      </c>
      <c r="O20" s="44">
        <f t="shared" si="2"/>
        <v>8.0194931773879148</v>
      </c>
      <c r="P20" s="9"/>
    </row>
    <row r="21" spans="1:16" ht="15.75">
      <c r="A21" s="27" t="s">
        <v>28</v>
      </c>
      <c r="B21" s="28"/>
      <c r="C21" s="29"/>
      <c r="D21" s="30">
        <f t="shared" ref="D21:M21" si="6">SUM(D22:D27)</f>
        <v>44227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844418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>SUM(D21:M21)</f>
        <v>888645</v>
      </c>
      <c r="O21" s="42">
        <f t="shared" si="2"/>
        <v>433.06286549707602</v>
      </c>
      <c r="P21" s="10"/>
    </row>
    <row r="22" spans="1:16">
      <c r="A22" s="12"/>
      <c r="B22" s="23">
        <v>343.3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317952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7">SUM(D22:M22)</f>
        <v>317952</v>
      </c>
      <c r="O22" s="44">
        <f t="shared" si="2"/>
        <v>154.94736842105263</v>
      </c>
      <c r="P22" s="9"/>
    </row>
    <row r="23" spans="1:16">
      <c r="A23" s="12"/>
      <c r="B23" s="23">
        <v>343.4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231513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231513</v>
      </c>
      <c r="O23" s="44">
        <f t="shared" si="2"/>
        <v>112.82309941520468</v>
      </c>
      <c r="P23" s="9"/>
    </row>
    <row r="24" spans="1:16">
      <c r="A24" s="12"/>
      <c r="B24" s="23">
        <v>343.5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279692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279692</v>
      </c>
      <c r="O24" s="44">
        <f t="shared" si="2"/>
        <v>136.30214424951268</v>
      </c>
      <c r="P24" s="9"/>
    </row>
    <row r="25" spans="1:16">
      <c r="A25" s="12"/>
      <c r="B25" s="23">
        <v>343.8</v>
      </c>
      <c r="C25" s="19" t="s">
        <v>34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9910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9910</v>
      </c>
      <c r="O25" s="44">
        <f t="shared" si="2"/>
        <v>4.8294346978557501</v>
      </c>
      <c r="P25" s="9"/>
    </row>
    <row r="26" spans="1:16">
      <c r="A26" s="12"/>
      <c r="B26" s="23">
        <v>344.3</v>
      </c>
      <c r="C26" s="19" t="s">
        <v>105</v>
      </c>
      <c r="D26" s="43">
        <v>44227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44227</v>
      </c>
      <c r="O26" s="44">
        <f t="shared" si="2"/>
        <v>21.553118908382068</v>
      </c>
      <c r="P26" s="9"/>
    </row>
    <row r="27" spans="1:16">
      <c r="A27" s="12"/>
      <c r="B27" s="23">
        <v>349</v>
      </c>
      <c r="C27" s="19" t="s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5351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5351</v>
      </c>
      <c r="O27" s="44">
        <f t="shared" si="2"/>
        <v>2.6076998050682261</v>
      </c>
      <c r="P27" s="9"/>
    </row>
    <row r="28" spans="1:16" ht="15.75">
      <c r="A28" s="27" t="s">
        <v>3</v>
      </c>
      <c r="B28" s="28"/>
      <c r="C28" s="29"/>
      <c r="D28" s="30">
        <f t="shared" ref="D28:M28" si="8">SUM(D29:D30)</f>
        <v>7284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20502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ref="N28:N34" si="9">SUM(D28:M28)</f>
        <v>27786</v>
      </c>
      <c r="O28" s="42">
        <f t="shared" si="2"/>
        <v>13.540935672514619</v>
      </c>
      <c r="P28" s="10"/>
    </row>
    <row r="29" spans="1:16">
      <c r="A29" s="12"/>
      <c r="B29" s="23">
        <v>361.1</v>
      </c>
      <c r="C29" s="19" t="s">
        <v>37</v>
      </c>
      <c r="D29" s="43">
        <v>3322</v>
      </c>
      <c r="E29" s="43">
        <v>0</v>
      </c>
      <c r="F29" s="43">
        <v>0</v>
      </c>
      <c r="G29" s="43">
        <v>0</v>
      </c>
      <c r="H29" s="43">
        <v>0</v>
      </c>
      <c r="I29" s="43">
        <v>102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3424</v>
      </c>
      <c r="O29" s="44">
        <f t="shared" si="2"/>
        <v>1.668615984405458</v>
      </c>
      <c r="P29" s="9"/>
    </row>
    <row r="30" spans="1:16">
      <c r="A30" s="12"/>
      <c r="B30" s="23">
        <v>369.9</v>
      </c>
      <c r="C30" s="19" t="s">
        <v>39</v>
      </c>
      <c r="D30" s="43">
        <v>3962</v>
      </c>
      <c r="E30" s="43">
        <v>0</v>
      </c>
      <c r="F30" s="43">
        <v>0</v>
      </c>
      <c r="G30" s="43">
        <v>0</v>
      </c>
      <c r="H30" s="43">
        <v>0</v>
      </c>
      <c r="I30" s="43">
        <v>20400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24362</v>
      </c>
      <c r="O30" s="44">
        <f t="shared" si="2"/>
        <v>11.872319688109162</v>
      </c>
      <c r="P30" s="9"/>
    </row>
    <row r="31" spans="1:16" ht="15.75">
      <c r="A31" s="27" t="s">
        <v>29</v>
      </c>
      <c r="B31" s="28"/>
      <c r="C31" s="29"/>
      <c r="D31" s="30">
        <f t="shared" ref="D31:M31" si="10">SUM(D32:D33)</f>
        <v>180888</v>
      </c>
      <c r="E31" s="30">
        <f t="shared" si="10"/>
        <v>0</v>
      </c>
      <c r="F31" s="30">
        <f t="shared" si="10"/>
        <v>0</v>
      </c>
      <c r="G31" s="30">
        <f t="shared" si="10"/>
        <v>0</v>
      </c>
      <c r="H31" s="30">
        <f t="shared" si="10"/>
        <v>0</v>
      </c>
      <c r="I31" s="30">
        <f t="shared" si="10"/>
        <v>711</v>
      </c>
      <c r="J31" s="30">
        <f t="shared" si="10"/>
        <v>0</v>
      </c>
      <c r="K31" s="30">
        <f t="shared" si="10"/>
        <v>0</v>
      </c>
      <c r="L31" s="30">
        <f t="shared" si="10"/>
        <v>0</v>
      </c>
      <c r="M31" s="30">
        <f t="shared" si="10"/>
        <v>0</v>
      </c>
      <c r="N31" s="30">
        <f t="shared" si="9"/>
        <v>181599</v>
      </c>
      <c r="O31" s="42">
        <f t="shared" si="2"/>
        <v>88.498538011695913</v>
      </c>
      <c r="P31" s="9"/>
    </row>
    <row r="32" spans="1:16">
      <c r="A32" s="12"/>
      <c r="B32" s="23">
        <v>384</v>
      </c>
      <c r="C32" s="19" t="s">
        <v>84</v>
      </c>
      <c r="D32" s="43">
        <v>180888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180888</v>
      </c>
      <c r="O32" s="44">
        <f t="shared" si="2"/>
        <v>88.152046783625735</v>
      </c>
      <c r="P32" s="9"/>
    </row>
    <row r="33" spans="1:119" ht="15.75" thickBot="1">
      <c r="A33" s="12"/>
      <c r="B33" s="23">
        <v>389.1</v>
      </c>
      <c r="C33" s="19" t="s">
        <v>106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711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711</v>
      </c>
      <c r="O33" s="44">
        <f t="shared" si="2"/>
        <v>0.34649122807017546</v>
      </c>
      <c r="P33" s="9"/>
    </row>
    <row r="34" spans="1:119" ht="16.5" thickBot="1">
      <c r="A34" s="13" t="s">
        <v>35</v>
      </c>
      <c r="B34" s="21"/>
      <c r="C34" s="20"/>
      <c r="D34" s="14">
        <f>SUM(D5,D11,D14,D21,D28,D31)</f>
        <v>1198273</v>
      </c>
      <c r="E34" s="14">
        <f t="shared" ref="E34:M34" si="11">SUM(E5,E11,E14,E21,E28,E31)</f>
        <v>0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865631</v>
      </c>
      <c r="J34" s="14">
        <f t="shared" si="11"/>
        <v>0</v>
      </c>
      <c r="K34" s="14">
        <f t="shared" si="11"/>
        <v>0</v>
      </c>
      <c r="L34" s="14">
        <f t="shared" si="11"/>
        <v>0</v>
      </c>
      <c r="M34" s="14">
        <f t="shared" si="11"/>
        <v>0</v>
      </c>
      <c r="N34" s="14">
        <f t="shared" si="9"/>
        <v>2063904</v>
      </c>
      <c r="O34" s="36">
        <f t="shared" si="2"/>
        <v>1005.8011695906433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5" t="s">
        <v>107</v>
      </c>
      <c r="M36" s="115"/>
      <c r="N36" s="115"/>
      <c r="O36" s="40">
        <v>2052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604384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604384</v>
      </c>
      <c r="O5" s="31">
        <f t="shared" ref="O5:O28" si="2">(N5/O$30)</f>
        <v>296.84872298624754</v>
      </c>
      <c r="P5" s="6"/>
    </row>
    <row r="6" spans="1:133">
      <c r="A6" s="12"/>
      <c r="B6" s="23">
        <v>311</v>
      </c>
      <c r="C6" s="19" t="s">
        <v>2</v>
      </c>
      <c r="D6" s="43">
        <v>328600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328600</v>
      </c>
      <c r="O6" s="44">
        <f t="shared" si="2"/>
        <v>161.39489194499018</v>
      </c>
      <c r="P6" s="9"/>
    </row>
    <row r="7" spans="1:133">
      <c r="A7" s="12"/>
      <c r="B7" s="23">
        <v>314.10000000000002</v>
      </c>
      <c r="C7" s="19" t="s">
        <v>10</v>
      </c>
      <c r="D7" s="43">
        <v>188833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188833</v>
      </c>
      <c r="O7" s="44">
        <f t="shared" si="2"/>
        <v>92.747053045186647</v>
      </c>
      <c r="P7" s="9"/>
    </row>
    <row r="8" spans="1:133">
      <c r="A8" s="12"/>
      <c r="B8" s="23">
        <v>314.3</v>
      </c>
      <c r="C8" s="19" t="s">
        <v>11</v>
      </c>
      <c r="D8" s="43">
        <v>22981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22981</v>
      </c>
      <c r="O8" s="44">
        <f t="shared" si="2"/>
        <v>11.287328094302554</v>
      </c>
      <c r="P8" s="9"/>
    </row>
    <row r="9" spans="1:133">
      <c r="A9" s="12"/>
      <c r="B9" s="23">
        <v>314.8</v>
      </c>
      <c r="C9" s="19" t="s">
        <v>13</v>
      </c>
      <c r="D9" s="43">
        <v>8042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8042</v>
      </c>
      <c r="O9" s="44">
        <f t="shared" si="2"/>
        <v>3.9499017681728881</v>
      </c>
      <c r="P9" s="9"/>
    </row>
    <row r="10" spans="1:133">
      <c r="A10" s="12"/>
      <c r="B10" s="23">
        <v>315</v>
      </c>
      <c r="C10" s="19" t="s">
        <v>75</v>
      </c>
      <c r="D10" s="43">
        <v>55928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55928</v>
      </c>
      <c r="O10" s="44">
        <f t="shared" si="2"/>
        <v>27.469548133595286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SUM(D12:D12)</f>
        <v>3397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3397</v>
      </c>
      <c r="O11" s="42">
        <f t="shared" si="2"/>
        <v>1.668467583497053</v>
      </c>
      <c r="P11" s="10"/>
    </row>
    <row r="12" spans="1:133">
      <c r="A12" s="12"/>
      <c r="B12" s="23">
        <v>329</v>
      </c>
      <c r="C12" s="19" t="s">
        <v>16</v>
      </c>
      <c r="D12" s="43">
        <v>3397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3397</v>
      </c>
      <c r="O12" s="44">
        <f t="shared" si="2"/>
        <v>1.668467583497053</v>
      </c>
      <c r="P12" s="9"/>
    </row>
    <row r="13" spans="1:133" ht="15.75">
      <c r="A13" s="27" t="s">
        <v>17</v>
      </c>
      <c r="B13" s="28"/>
      <c r="C13" s="29"/>
      <c r="D13" s="30">
        <f t="shared" ref="D13:M13" si="4">SUM(D14:D19)</f>
        <v>368267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368267</v>
      </c>
      <c r="O13" s="42">
        <f t="shared" si="2"/>
        <v>180.87770137524558</v>
      </c>
      <c r="P13" s="10"/>
    </row>
    <row r="14" spans="1:133">
      <c r="A14" s="12"/>
      <c r="B14" s="23">
        <v>334.49</v>
      </c>
      <c r="C14" s="19" t="s">
        <v>97</v>
      </c>
      <c r="D14" s="43">
        <v>47198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47198</v>
      </c>
      <c r="O14" s="44">
        <f t="shared" si="2"/>
        <v>23.18172888015717</v>
      </c>
      <c r="P14" s="9"/>
    </row>
    <row r="15" spans="1:133">
      <c r="A15" s="12"/>
      <c r="B15" s="23">
        <v>335.12</v>
      </c>
      <c r="C15" s="19" t="s">
        <v>77</v>
      </c>
      <c r="D15" s="43">
        <v>87070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87070</v>
      </c>
      <c r="O15" s="44">
        <f t="shared" si="2"/>
        <v>42.765225933202359</v>
      </c>
      <c r="P15" s="9"/>
    </row>
    <row r="16" spans="1:133">
      <c r="A16" s="12"/>
      <c r="B16" s="23">
        <v>335.14</v>
      </c>
      <c r="C16" s="19" t="s">
        <v>78</v>
      </c>
      <c r="D16" s="43">
        <v>2118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2118</v>
      </c>
      <c r="O16" s="44">
        <f t="shared" si="2"/>
        <v>1.0402750491159136</v>
      </c>
      <c r="P16" s="9"/>
    </row>
    <row r="17" spans="1:119">
      <c r="A17" s="12"/>
      <c r="B17" s="23">
        <v>335.15</v>
      </c>
      <c r="C17" s="19" t="s">
        <v>79</v>
      </c>
      <c r="D17" s="43">
        <v>393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393</v>
      </c>
      <c r="O17" s="44">
        <f t="shared" si="2"/>
        <v>0.19302554027504912</v>
      </c>
      <c r="P17" s="9"/>
    </row>
    <row r="18" spans="1:119">
      <c r="A18" s="12"/>
      <c r="B18" s="23">
        <v>335.16</v>
      </c>
      <c r="C18" s="19" t="s">
        <v>98</v>
      </c>
      <c r="D18" s="43">
        <v>118615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118615</v>
      </c>
      <c r="O18" s="44">
        <f t="shared" si="2"/>
        <v>58.258840864440081</v>
      </c>
      <c r="P18" s="9"/>
    </row>
    <row r="19" spans="1:119">
      <c r="A19" s="12"/>
      <c r="B19" s="23">
        <v>335.18</v>
      </c>
      <c r="C19" s="19" t="s">
        <v>80</v>
      </c>
      <c r="D19" s="43">
        <v>112873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112873</v>
      </c>
      <c r="O19" s="44">
        <f t="shared" si="2"/>
        <v>55.438605108055008</v>
      </c>
      <c r="P19" s="9"/>
    </row>
    <row r="20" spans="1:119" ht="15.75">
      <c r="A20" s="27" t="s">
        <v>28</v>
      </c>
      <c r="B20" s="28"/>
      <c r="C20" s="29"/>
      <c r="D20" s="30">
        <f t="shared" ref="D20:M20" si="6">SUM(D21:D24)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852532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ref="N20:N28" si="7">SUM(D20:M20)</f>
        <v>852532</v>
      </c>
      <c r="O20" s="42">
        <f t="shared" si="2"/>
        <v>418.72888015717092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342600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342600</v>
      </c>
      <c r="O21" s="44">
        <f t="shared" si="2"/>
        <v>168.27111984282908</v>
      </c>
      <c r="P21" s="9"/>
    </row>
    <row r="22" spans="1:119">
      <c r="A22" s="12"/>
      <c r="B22" s="23">
        <v>343.4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225179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225179</v>
      </c>
      <c r="O22" s="44">
        <f t="shared" si="2"/>
        <v>110.59872298624754</v>
      </c>
      <c r="P22" s="9"/>
    </row>
    <row r="23" spans="1:119">
      <c r="A23" s="12"/>
      <c r="B23" s="23">
        <v>343.5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283253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283253</v>
      </c>
      <c r="O23" s="44">
        <f t="shared" si="2"/>
        <v>139.12229862475442</v>
      </c>
      <c r="P23" s="9"/>
    </row>
    <row r="24" spans="1:119">
      <c r="A24" s="12"/>
      <c r="B24" s="23">
        <v>343.8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1500</v>
      </c>
      <c r="O24" s="44">
        <f t="shared" si="2"/>
        <v>0.73673870333988212</v>
      </c>
      <c r="P24" s="9"/>
    </row>
    <row r="25" spans="1:119" ht="15.75">
      <c r="A25" s="27" t="s">
        <v>3</v>
      </c>
      <c r="B25" s="28"/>
      <c r="C25" s="29"/>
      <c r="D25" s="30">
        <f t="shared" ref="D25:M25" si="8">SUM(D26:D27)</f>
        <v>40347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8516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7"/>
        <v>48863</v>
      </c>
      <c r="O25" s="42">
        <f t="shared" si="2"/>
        <v>23.99950884086444</v>
      </c>
      <c r="P25" s="10"/>
    </row>
    <row r="26" spans="1:119">
      <c r="A26" s="12"/>
      <c r="B26" s="23">
        <v>361.1</v>
      </c>
      <c r="C26" s="19" t="s">
        <v>37</v>
      </c>
      <c r="D26" s="43">
        <v>2848</v>
      </c>
      <c r="E26" s="43">
        <v>0</v>
      </c>
      <c r="F26" s="43">
        <v>0</v>
      </c>
      <c r="G26" s="43">
        <v>0</v>
      </c>
      <c r="H26" s="43">
        <v>0</v>
      </c>
      <c r="I26" s="43">
        <v>800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3648</v>
      </c>
      <c r="O26" s="44">
        <f t="shared" si="2"/>
        <v>1.7917485265225934</v>
      </c>
      <c r="P26" s="9"/>
    </row>
    <row r="27" spans="1:119" ht="15.75" thickBot="1">
      <c r="A27" s="12"/>
      <c r="B27" s="23">
        <v>369.9</v>
      </c>
      <c r="C27" s="19" t="s">
        <v>39</v>
      </c>
      <c r="D27" s="43">
        <v>37499</v>
      </c>
      <c r="E27" s="43">
        <v>0</v>
      </c>
      <c r="F27" s="43">
        <v>0</v>
      </c>
      <c r="G27" s="43">
        <v>0</v>
      </c>
      <c r="H27" s="43">
        <v>0</v>
      </c>
      <c r="I27" s="43">
        <v>7716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45215</v>
      </c>
      <c r="O27" s="44">
        <f t="shared" si="2"/>
        <v>22.207760314341847</v>
      </c>
      <c r="P27" s="9"/>
    </row>
    <row r="28" spans="1:119" ht="16.5" thickBot="1">
      <c r="A28" s="13" t="s">
        <v>35</v>
      </c>
      <c r="B28" s="21"/>
      <c r="C28" s="20"/>
      <c r="D28" s="14">
        <f>SUM(D5,D11,D13,D20,D25)</f>
        <v>1016395</v>
      </c>
      <c r="E28" s="14">
        <f t="shared" ref="E28:M28" si="9">SUM(E5,E11,E13,E20,E25)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861048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7"/>
        <v>1877443</v>
      </c>
      <c r="O28" s="36">
        <f t="shared" si="2"/>
        <v>922.12328094302552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101</v>
      </c>
      <c r="M30" s="115"/>
      <c r="N30" s="115"/>
      <c r="O30" s="40">
        <v>2036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52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605012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605012</v>
      </c>
      <c r="O5" s="31">
        <f t="shared" ref="O5:O28" si="2">(N5/O$30)</f>
        <v>287.41662707838481</v>
      </c>
      <c r="P5" s="6"/>
    </row>
    <row r="6" spans="1:133">
      <c r="A6" s="12"/>
      <c r="B6" s="23">
        <v>311</v>
      </c>
      <c r="C6" s="19" t="s">
        <v>2</v>
      </c>
      <c r="D6" s="43">
        <v>317602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317602</v>
      </c>
      <c r="O6" s="44">
        <f t="shared" si="2"/>
        <v>150.87980997624703</v>
      </c>
      <c r="P6" s="9"/>
    </row>
    <row r="7" spans="1:133">
      <c r="A7" s="12"/>
      <c r="B7" s="23">
        <v>314.10000000000002</v>
      </c>
      <c r="C7" s="19" t="s">
        <v>10</v>
      </c>
      <c r="D7" s="43">
        <v>192889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192889</v>
      </c>
      <c r="O7" s="44">
        <f t="shared" si="2"/>
        <v>91.63372921615202</v>
      </c>
      <c r="P7" s="9"/>
    </row>
    <row r="8" spans="1:133">
      <c r="A8" s="12"/>
      <c r="B8" s="23">
        <v>314.3</v>
      </c>
      <c r="C8" s="19" t="s">
        <v>11</v>
      </c>
      <c r="D8" s="43">
        <v>22764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22764</v>
      </c>
      <c r="O8" s="44">
        <f t="shared" si="2"/>
        <v>10.814251781472684</v>
      </c>
      <c r="P8" s="9"/>
    </row>
    <row r="9" spans="1:133">
      <c r="A9" s="12"/>
      <c r="B9" s="23">
        <v>314.8</v>
      </c>
      <c r="C9" s="19" t="s">
        <v>13</v>
      </c>
      <c r="D9" s="43">
        <v>8822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8822</v>
      </c>
      <c r="O9" s="44">
        <f t="shared" si="2"/>
        <v>4.1909738717339664</v>
      </c>
      <c r="P9" s="9"/>
    </row>
    <row r="10" spans="1:133">
      <c r="A10" s="12"/>
      <c r="B10" s="23">
        <v>315</v>
      </c>
      <c r="C10" s="19" t="s">
        <v>75</v>
      </c>
      <c r="D10" s="43">
        <v>62935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62935</v>
      </c>
      <c r="O10" s="44">
        <f t="shared" si="2"/>
        <v>29.897862232779097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SUM(D12:D12)</f>
        <v>10402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10402</v>
      </c>
      <c r="O11" s="42">
        <f t="shared" si="2"/>
        <v>4.9415676959619956</v>
      </c>
      <c r="P11" s="10"/>
    </row>
    <row r="12" spans="1:133">
      <c r="A12" s="12"/>
      <c r="B12" s="23">
        <v>329</v>
      </c>
      <c r="C12" s="19" t="s">
        <v>16</v>
      </c>
      <c r="D12" s="43">
        <v>10402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10402</v>
      </c>
      <c r="O12" s="44">
        <f t="shared" si="2"/>
        <v>4.9415676959619956</v>
      </c>
      <c r="P12" s="9"/>
    </row>
    <row r="13" spans="1:133" ht="15.75">
      <c r="A13" s="27" t="s">
        <v>17</v>
      </c>
      <c r="B13" s="28"/>
      <c r="C13" s="29"/>
      <c r="D13" s="30">
        <f t="shared" ref="D13:M13" si="4">SUM(D14:D19)</f>
        <v>403994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403994</v>
      </c>
      <c r="O13" s="42">
        <f t="shared" si="2"/>
        <v>191.92114014251783</v>
      </c>
      <c r="P13" s="10"/>
    </row>
    <row r="14" spans="1:133">
      <c r="A14" s="12"/>
      <c r="B14" s="23">
        <v>334.42</v>
      </c>
      <c r="C14" s="19" t="s">
        <v>96</v>
      </c>
      <c r="D14" s="43">
        <v>74806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74806</v>
      </c>
      <c r="O14" s="44">
        <f t="shared" si="2"/>
        <v>35.537292161520192</v>
      </c>
      <c r="P14" s="9"/>
    </row>
    <row r="15" spans="1:133">
      <c r="A15" s="12"/>
      <c r="B15" s="23">
        <v>334.49</v>
      </c>
      <c r="C15" s="19" t="s">
        <v>97</v>
      </c>
      <c r="D15" s="43">
        <v>43480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43480</v>
      </c>
      <c r="O15" s="44">
        <f t="shared" si="2"/>
        <v>20.655581947743467</v>
      </c>
      <c r="P15" s="9"/>
    </row>
    <row r="16" spans="1:133">
      <c r="A16" s="12"/>
      <c r="B16" s="23">
        <v>335.12</v>
      </c>
      <c r="C16" s="19" t="s">
        <v>77</v>
      </c>
      <c r="D16" s="43">
        <v>81456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81456</v>
      </c>
      <c r="O16" s="44">
        <f t="shared" si="2"/>
        <v>38.696437054631829</v>
      </c>
      <c r="P16" s="9"/>
    </row>
    <row r="17" spans="1:119">
      <c r="A17" s="12"/>
      <c r="B17" s="23">
        <v>335.14</v>
      </c>
      <c r="C17" s="19" t="s">
        <v>78</v>
      </c>
      <c r="D17" s="43">
        <v>1631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1631</v>
      </c>
      <c r="O17" s="44">
        <f t="shared" si="2"/>
        <v>0.77482185273159143</v>
      </c>
      <c r="P17" s="9"/>
    </row>
    <row r="18" spans="1:119">
      <c r="A18" s="12"/>
      <c r="B18" s="23">
        <v>335.16</v>
      </c>
      <c r="C18" s="19" t="s">
        <v>98</v>
      </c>
      <c r="D18" s="43">
        <v>104956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104956</v>
      </c>
      <c r="O18" s="44">
        <f t="shared" si="2"/>
        <v>49.860332541567693</v>
      </c>
      <c r="P18" s="9"/>
    </row>
    <row r="19" spans="1:119">
      <c r="A19" s="12"/>
      <c r="B19" s="23">
        <v>335.18</v>
      </c>
      <c r="C19" s="19" t="s">
        <v>80</v>
      </c>
      <c r="D19" s="43">
        <v>97665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97665</v>
      </c>
      <c r="O19" s="44">
        <f t="shared" si="2"/>
        <v>46.396674584323037</v>
      </c>
      <c r="P19" s="9"/>
    </row>
    <row r="20" spans="1:119" ht="15.75">
      <c r="A20" s="27" t="s">
        <v>28</v>
      </c>
      <c r="B20" s="28"/>
      <c r="C20" s="29"/>
      <c r="D20" s="30">
        <f t="shared" ref="D20:M20" si="6">SUM(D21:D24)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825731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ref="N20:N28" si="7">SUM(D20:M20)</f>
        <v>825731</v>
      </c>
      <c r="O20" s="42">
        <f t="shared" si="2"/>
        <v>392.2712589073634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324189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324189</v>
      </c>
      <c r="O21" s="44">
        <f t="shared" si="2"/>
        <v>154.00902612826604</v>
      </c>
      <c r="P21" s="9"/>
    </row>
    <row r="22" spans="1:119">
      <c r="A22" s="12"/>
      <c r="B22" s="23">
        <v>343.4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209619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209619</v>
      </c>
      <c r="O22" s="44">
        <f t="shared" si="2"/>
        <v>99.581472684085512</v>
      </c>
      <c r="P22" s="9"/>
    </row>
    <row r="23" spans="1:119">
      <c r="A23" s="12"/>
      <c r="B23" s="23">
        <v>343.5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282123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282123</v>
      </c>
      <c r="O23" s="44">
        <f t="shared" si="2"/>
        <v>134.02517814726841</v>
      </c>
      <c r="P23" s="9"/>
    </row>
    <row r="24" spans="1:119">
      <c r="A24" s="12"/>
      <c r="B24" s="23">
        <v>343.8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9800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9800</v>
      </c>
      <c r="O24" s="44">
        <f t="shared" si="2"/>
        <v>4.6555819477434683</v>
      </c>
      <c r="P24" s="9"/>
    </row>
    <row r="25" spans="1:119" ht="15.75">
      <c r="A25" s="27" t="s">
        <v>3</v>
      </c>
      <c r="B25" s="28"/>
      <c r="C25" s="29"/>
      <c r="D25" s="30">
        <f t="shared" ref="D25:M25" si="8">SUM(D26:D27)</f>
        <v>1760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6020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7"/>
        <v>7780</v>
      </c>
      <c r="O25" s="42">
        <f t="shared" si="2"/>
        <v>3.6959619952494061</v>
      </c>
      <c r="P25" s="10"/>
    </row>
    <row r="26" spans="1:119">
      <c r="A26" s="12"/>
      <c r="B26" s="23">
        <v>361.1</v>
      </c>
      <c r="C26" s="19" t="s">
        <v>37</v>
      </c>
      <c r="D26" s="43">
        <v>1597</v>
      </c>
      <c r="E26" s="43">
        <v>0</v>
      </c>
      <c r="F26" s="43">
        <v>0</v>
      </c>
      <c r="G26" s="43">
        <v>0</v>
      </c>
      <c r="H26" s="43">
        <v>0</v>
      </c>
      <c r="I26" s="43">
        <v>725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2322</v>
      </c>
      <c r="O26" s="44">
        <f t="shared" si="2"/>
        <v>1.1030878859857483</v>
      </c>
      <c r="P26" s="9"/>
    </row>
    <row r="27" spans="1:119" ht="15.75" thickBot="1">
      <c r="A27" s="12"/>
      <c r="B27" s="23">
        <v>369.9</v>
      </c>
      <c r="C27" s="19" t="s">
        <v>39</v>
      </c>
      <c r="D27" s="43">
        <v>163</v>
      </c>
      <c r="E27" s="43">
        <v>0</v>
      </c>
      <c r="F27" s="43">
        <v>0</v>
      </c>
      <c r="G27" s="43">
        <v>0</v>
      </c>
      <c r="H27" s="43">
        <v>0</v>
      </c>
      <c r="I27" s="43">
        <v>5295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5458</v>
      </c>
      <c r="O27" s="44">
        <f t="shared" si="2"/>
        <v>2.5928741092636578</v>
      </c>
      <c r="P27" s="9"/>
    </row>
    <row r="28" spans="1:119" ht="16.5" thickBot="1">
      <c r="A28" s="13" t="s">
        <v>35</v>
      </c>
      <c r="B28" s="21"/>
      <c r="C28" s="20"/>
      <c r="D28" s="14">
        <f>SUM(D5,D11,D13,D20,D25)</f>
        <v>1021168</v>
      </c>
      <c r="E28" s="14">
        <f t="shared" ref="E28:M28" si="9">SUM(E5,E11,E13,E20,E25)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831751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7"/>
        <v>1852919</v>
      </c>
      <c r="O28" s="36">
        <f t="shared" si="2"/>
        <v>880.24655581947741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99</v>
      </c>
      <c r="M30" s="115"/>
      <c r="N30" s="115"/>
      <c r="O30" s="40">
        <v>2105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52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41</v>
      </c>
      <c r="B3" s="105"/>
      <c r="C3" s="106"/>
      <c r="D3" s="125" t="s">
        <v>24</v>
      </c>
      <c r="E3" s="126"/>
      <c r="F3" s="126"/>
      <c r="G3" s="126"/>
      <c r="H3" s="127"/>
      <c r="I3" s="125" t="s">
        <v>25</v>
      </c>
      <c r="J3" s="127"/>
      <c r="K3" s="125" t="s">
        <v>27</v>
      </c>
      <c r="L3" s="127"/>
      <c r="M3" s="34"/>
      <c r="N3" s="35"/>
      <c r="O3" s="128" t="s">
        <v>46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42</v>
      </c>
      <c r="F4" s="32" t="s">
        <v>43</v>
      </c>
      <c r="G4" s="32" t="s">
        <v>44</v>
      </c>
      <c r="H4" s="32" t="s">
        <v>5</v>
      </c>
      <c r="I4" s="32" t="s">
        <v>6</v>
      </c>
      <c r="J4" s="33" t="s">
        <v>45</v>
      </c>
      <c r="K4" s="33" t="s">
        <v>7</v>
      </c>
      <c r="L4" s="33" t="s">
        <v>8</v>
      </c>
      <c r="M4" s="33" t="s">
        <v>9</v>
      </c>
      <c r="N4" s="33" t="s">
        <v>26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623019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623019</v>
      </c>
      <c r="O5" s="31">
        <f t="shared" ref="O5:O33" si="2">(N5/O$35)</f>
        <v>293.04750705550327</v>
      </c>
      <c r="P5" s="6"/>
    </row>
    <row r="6" spans="1:133">
      <c r="A6" s="12"/>
      <c r="B6" s="23">
        <v>311</v>
      </c>
      <c r="C6" s="19" t="s">
        <v>2</v>
      </c>
      <c r="D6" s="43">
        <v>319205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319205</v>
      </c>
      <c r="O6" s="44">
        <f t="shared" si="2"/>
        <v>150.14346190028223</v>
      </c>
      <c r="P6" s="9"/>
    </row>
    <row r="7" spans="1:133">
      <c r="A7" s="12"/>
      <c r="B7" s="23">
        <v>314.10000000000002</v>
      </c>
      <c r="C7" s="19" t="s">
        <v>10</v>
      </c>
      <c r="D7" s="43">
        <v>196423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196423</v>
      </c>
      <c r="O7" s="44">
        <f t="shared" si="2"/>
        <v>92.390874882408283</v>
      </c>
      <c r="P7" s="9"/>
    </row>
    <row r="8" spans="1:133">
      <c r="A8" s="12"/>
      <c r="B8" s="23">
        <v>314.3</v>
      </c>
      <c r="C8" s="19" t="s">
        <v>11</v>
      </c>
      <c r="D8" s="43">
        <v>22033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22033</v>
      </c>
      <c r="O8" s="44">
        <f t="shared" si="2"/>
        <v>10.363593603010347</v>
      </c>
      <c r="P8" s="9"/>
    </row>
    <row r="9" spans="1:133">
      <c r="A9" s="12"/>
      <c r="B9" s="23">
        <v>314.8</v>
      </c>
      <c r="C9" s="19" t="s">
        <v>13</v>
      </c>
      <c r="D9" s="43">
        <v>9779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9779</v>
      </c>
      <c r="O9" s="44">
        <f t="shared" si="2"/>
        <v>4.5997177798682971</v>
      </c>
      <c r="P9" s="9"/>
    </row>
    <row r="10" spans="1:133">
      <c r="A10" s="12"/>
      <c r="B10" s="23">
        <v>315</v>
      </c>
      <c r="C10" s="19" t="s">
        <v>75</v>
      </c>
      <c r="D10" s="43">
        <v>75579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75579</v>
      </c>
      <c r="O10" s="44">
        <f t="shared" si="2"/>
        <v>35.54985888993415</v>
      </c>
      <c r="P10" s="9"/>
    </row>
    <row r="11" spans="1:133" ht="15.75">
      <c r="A11" s="27" t="s">
        <v>15</v>
      </c>
      <c r="B11" s="28"/>
      <c r="C11" s="29"/>
      <c r="D11" s="30">
        <f t="shared" ref="D11:M11" si="3">SUM(D12:D12)</f>
        <v>11008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11008</v>
      </c>
      <c r="O11" s="42">
        <f t="shared" si="2"/>
        <v>5.1777986829727185</v>
      </c>
      <c r="P11" s="10"/>
    </row>
    <row r="12" spans="1:133">
      <c r="A12" s="12"/>
      <c r="B12" s="23">
        <v>329</v>
      </c>
      <c r="C12" s="19" t="s">
        <v>16</v>
      </c>
      <c r="D12" s="43">
        <v>11008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11008</v>
      </c>
      <c r="O12" s="44">
        <f t="shared" si="2"/>
        <v>5.1777986829727185</v>
      </c>
      <c r="P12" s="9"/>
    </row>
    <row r="13" spans="1:133" ht="15.75">
      <c r="A13" s="27" t="s">
        <v>17</v>
      </c>
      <c r="B13" s="28"/>
      <c r="C13" s="29"/>
      <c r="D13" s="30">
        <f t="shared" ref="D13:M13" si="4">SUM(D14:D20)</f>
        <v>269260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1678412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1947672</v>
      </c>
      <c r="O13" s="42">
        <f t="shared" si="2"/>
        <v>916.12041392285983</v>
      </c>
      <c r="P13" s="10"/>
    </row>
    <row r="14" spans="1:133">
      <c r="A14" s="12"/>
      <c r="B14" s="23">
        <v>334.35</v>
      </c>
      <c r="C14" s="19" t="s">
        <v>18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1678412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1678412</v>
      </c>
      <c r="O14" s="44">
        <f t="shared" si="2"/>
        <v>789.46942615239891</v>
      </c>
      <c r="P14" s="9"/>
    </row>
    <row r="15" spans="1:133">
      <c r="A15" s="12"/>
      <c r="B15" s="23">
        <v>335.12</v>
      </c>
      <c r="C15" s="19" t="s">
        <v>77</v>
      </c>
      <c r="D15" s="43">
        <v>72541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0" si="5">SUM(D15:M15)</f>
        <v>72541</v>
      </c>
      <c r="O15" s="44">
        <f t="shared" si="2"/>
        <v>34.120884289746002</v>
      </c>
      <c r="P15" s="9"/>
    </row>
    <row r="16" spans="1:133">
      <c r="A16" s="12"/>
      <c r="B16" s="23">
        <v>335.14</v>
      </c>
      <c r="C16" s="19" t="s">
        <v>78</v>
      </c>
      <c r="D16" s="43">
        <v>1418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1418</v>
      </c>
      <c r="O16" s="44">
        <f t="shared" si="2"/>
        <v>0.66698024459078076</v>
      </c>
      <c r="P16" s="9"/>
    </row>
    <row r="17" spans="1:16">
      <c r="A17" s="12"/>
      <c r="B17" s="23">
        <v>335.15</v>
      </c>
      <c r="C17" s="19" t="s">
        <v>79</v>
      </c>
      <c r="D17" s="43">
        <v>238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238</v>
      </c>
      <c r="O17" s="44">
        <f t="shared" si="2"/>
        <v>0.11194731890874883</v>
      </c>
      <c r="P17" s="9"/>
    </row>
    <row r="18" spans="1:16">
      <c r="A18" s="12"/>
      <c r="B18" s="23">
        <v>335.18</v>
      </c>
      <c r="C18" s="19" t="s">
        <v>80</v>
      </c>
      <c r="D18" s="43">
        <v>94670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94670</v>
      </c>
      <c r="O18" s="44">
        <f t="shared" si="2"/>
        <v>44.529633113828787</v>
      </c>
      <c r="P18" s="9"/>
    </row>
    <row r="19" spans="1:16">
      <c r="A19" s="12"/>
      <c r="B19" s="23">
        <v>335.19</v>
      </c>
      <c r="C19" s="19" t="s">
        <v>87</v>
      </c>
      <c r="D19" s="43">
        <v>14723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14723</v>
      </c>
      <c r="O19" s="44">
        <f t="shared" si="2"/>
        <v>6.9252116650987769</v>
      </c>
      <c r="P19" s="9"/>
    </row>
    <row r="20" spans="1:16">
      <c r="A20" s="12"/>
      <c r="B20" s="23">
        <v>335.69</v>
      </c>
      <c r="C20" s="19" t="s">
        <v>88</v>
      </c>
      <c r="D20" s="43">
        <v>85670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85670</v>
      </c>
      <c r="O20" s="44">
        <f t="shared" si="2"/>
        <v>40.296331138287862</v>
      </c>
      <c r="P20" s="9"/>
    </row>
    <row r="21" spans="1:16" ht="15.75">
      <c r="A21" s="27" t="s">
        <v>28</v>
      </c>
      <c r="B21" s="28"/>
      <c r="C21" s="29"/>
      <c r="D21" s="30">
        <f t="shared" ref="D21:M21" si="6">SUM(D22:D27)</f>
        <v>55809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763966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>SUM(D21:M21)</f>
        <v>819775</v>
      </c>
      <c r="O21" s="42">
        <f t="shared" si="2"/>
        <v>385.59501411100661</v>
      </c>
      <c r="P21" s="10"/>
    </row>
    <row r="22" spans="1:16">
      <c r="A22" s="12"/>
      <c r="B22" s="23">
        <v>342.2</v>
      </c>
      <c r="C22" s="19" t="s">
        <v>89</v>
      </c>
      <c r="D22" s="43">
        <v>15150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7">SUM(D22:M22)</f>
        <v>15150</v>
      </c>
      <c r="O22" s="44">
        <f t="shared" si="2"/>
        <v>7.1260583254938856</v>
      </c>
      <c r="P22" s="9"/>
    </row>
    <row r="23" spans="1:16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311525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311525</v>
      </c>
      <c r="O23" s="44">
        <f t="shared" si="2"/>
        <v>146.53104421448731</v>
      </c>
      <c r="P23" s="9"/>
    </row>
    <row r="24" spans="1:16">
      <c r="A24" s="12"/>
      <c r="B24" s="23">
        <v>343.4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173860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173860</v>
      </c>
      <c r="O24" s="44">
        <f t="shared" si="2"/>
        <v>81.777986829727183</v>
      </c>
      <c r="P24" s="9"/>
    </row>
    <row r="25" spans="1:16">
      <c r="A25" s="12"/>
      <c r="B25" s="23">
        <v>343.5</v>
      </c>
      <c r="C25" s="19" t="s">
        <v>32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269681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269681</v>
      </c>
      <c r="O25" s="44">
        <f t="shared" si="2"/>
        <v>126.84901222953904</v>
      </c>
      <c r="P25" s="9"/>
    </row>
    <row r="26" spans="1:16">
      <c r="A26" s="12"/>
      <c r="B26" s="23">
        <v>343.8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8900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8900</v>
      </c>
      <c r="O26" s="44">
        <f t="shared" si="2"/>
        <v>4.1862652869238008</v>
      </c>
      <c r="P26" s="9"/>
    </row>
    <row r="27" spans="1:16">
      <c r="A27" s="12"/>
      <c r="B27" s="23">
        <v>344.9</v>
      </c>
      <c r="C27" s="19" t="s">
        <v>90</v>
      </c>
      <c r="D27" s="43">
        <v>40659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40659</v>
      </c>
      <c r="O27" s="44">
        <f t="shared" si="2"/>
        <v>19.124647224835371</v>
      </c>
      <c r="P27" s="9"/>
    </row>
    <row r="28" spans="1:16" ht="15.75">
      <c r="A28" s="27" t="s">
        <v>3</v>
      </c>
      <c r="B28" s="28"/>
      <c r="C28" s="29"/>
      <c r="D28" s="30">
        <f t="shared" ref="D28:M28" si="8">SUM(D29:D30)</f>
        <v>2508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8367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ref="N28:N33" si="9">SUM(D28:M28)</f>
        <v>10875</v>
      </c>
      <c r="O28" s="42">
        <f t="shared" si="2"/>
        <v>5.1152398871119473</v>
      </c>
      <c r="P28" s="10"/>
    </row>
    <row r="29" spans="1:16">
      <c r="A29" s="12"/>
      <c r="B29" s="23">
        <v>361.1</v>
      </c>
      <c r="C29" s="19" t="s">
        <v>37</v>
      </c>
      <c r="D29" s="43">
        <v>2151</v>
      </c>
      <c r="E29" s="43">
        <v>0</v>
      </c>
      <c r="F29" s="43">
        <v>0</v>
      </c>
      <c r="G29" s="43">
        <v>0</v>
      </c>
      <c r="H29" s="43">
        <v>0</v>
      </c>
      <c r="I29" s="43">
        <v>670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2821</v>
      </c>
      <c r="O29" s="44">
        <f t="shared" si="2"/>
        <v>1.3269049858889934</v>
      </c>
      <c r="P29" s="9"/>
    </row>
    <row r="30" spans="1:16">
      <c r="A30" s="12"/>
      <c r="B30" s="23">
        <v>369.9</v>
      </c>
      <c r="C30" s="19" t="s">
        <v>39</v>
      </c>
      <c r="D30" s="43">
        <v>357</v>
      </c>
      <c r="E30" s="43">
        <v>0</v>
      </c>
      <c r="F30" s="43">
        <v>0</v>
      </c>
      <c r="G30" s="43">
        <v>0</v>
      </c>
      <c r="H30" s="43">
        <v>0</v>
      </c>
      <c r="I30" s="43">
        <v>7697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9"/>
        <v>8054</v>
      </c>
      <c r="O30" s="44">
        <f t="shared" si="2"/>
        <v>3.7883349012229539</v>
      </c>
      <c r="P30" s="9"/>
    </row>
    <row r="31" spans="1:16" ht="15.75">
      <c r="A31" s="27" t="s">
        <v>29</v>
      </c>
      <c r="B31" s="28"/>
      <c r="C31" s="29"/>
      <c r="D31" s="30">
        <f t="shared" ref="D31:M31" si="10">SUM(D32:D32)</f>
        <v>31573</v>
      </c>
      <c r="E31" s="30">
        <f t="shared" si="10"/>
        <v>0</v>
      </c>
      <c r="F31" s="30">
        <f t="shared" si="10"/>
        <v>0</v>
      </c>
      <c r="G31" s="30">
        <f t="shared" si="10"/>
        <v>0</v>
      </c>
      <c r="H31" s="30">
        <f t="shared" si="10"/>
        <v>0</v>
      </c>
      <c r="I31" s="30">
        <f t="shared" si="10"/>
        <v>0</v>
      </c>
      <c r="J31" s="30">
        <f t="shared" si="10"/>
        <v>0</v>
      </c>
      <c r="K31" s="30">
        <f t="shared" si="10"/>
        <v>0</v>
      </c>
      <c r="L31" s="30">
        <f t="shared" si="10"/>
        <v>0</v>
      </c>
      <c r="M31" s="30">
        <f t="shared" si="10"/>
        <v>0</v>
      </c>
      <c r="N31" s="30">
        <f t="shared" si="9"/>
        <v>31573</v>
      </c>
      <c r="O31" s="42">
        <f t="shared" si="2"/>
        <v>14.850893697083725</v>
      </c>
      <c r="P31" s="9"/>
    </row>
    <row r="32" spans="1:16" ht="15.75" thickBot="1">
      <c r="A32" s="12"/>
      <c r="B32" s="23">
        <v>384</v>
      </c>
      <c r="C32" s="19" t="s">
        <v>84</v>
      </c>
      <c r="D32" s="43">
        <v>31573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31573</v>
      </c>
      <c r="O32" s="44">
        <f t="shared" si="2"/>
        <v>14.850893697083725</v>
      </c>
      <c r="P32" s="9"/>
    </row>
    <row r="33" spans="1:119" ht="16.5" thickBot="1">
      <c r="A33" s="13" t="s">
        <v>35</v>
      </c>
      <c r="B33" s="21"/>
      <c r="C33" s="20"/>
      <c r="D33" s="14">
        <f>SUM(D5,D11,D13,D21,D28,D31)</f>
        <v>993177</v>
      </c>
      <c r="E33" s="14">
        <f t="shared" ref="E33:M33" si="11">SUM(E5,E11,E13,E21,E28,E31)</f>
        <v>0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2450745</v>
      </c>
      <c r="J33" s="14">
        <f t="shared" si="11"/>
        <v>0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 t="shared" si="9"/>
        <v>3443922</v>
      </c>
      <c r="O33" s="36">
        <f t="shared" si="2"/>
        <v>1619.906867356538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94</v>
      </c>
      <c r="M35" s="115"/>
      <c r="N35" s="115"/>
      <c r="O35" s="40">
        <v>2126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52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2025-04-17T16:08:02Z</cp:lastPrinted>
  <dcterms:created xsi:type="dcterms:W3CDTF">2000-08-31T21:26:31Z</dcterms:created>
  <dcterms:modified xsi:type="dcterms:W3CDTF">2025-04-17T16:08:06Z</dcterms:modified>
</cp:coreProperties>
</file>