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4" documentId="11_B0A23360694DDED0FEA8ED905A1E696A48131E6C" xr6:coauthVersionLast="47" xr6:coauthVersionMax="47" xr10:uidLastSave="{E30A127C-DB75-4F68-B7AF-3D0C442E4C2A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'2007'!$A$1:$O$26</definedName>
    <definedName name="_xlnm.Print_Area" localSheetId="15">'2008'!$A$1:$O$25</definedName>
    <definedName name="_xlnm.Print_Area" localSheetId="14">'2009'!$A$1:$O$26</definedName>
    <definedName name="_xlnm.Print_Area" localSheetId="13">'2010'!$A$1:$O$25</definedName>
    <definedName name="_xlnm.Print_Area" localSheetId="12">'2011'!$A$1:$O$26</definedName>
    <definedName name="_xlnm.Print_Area" localSheetId="11">'2012'!$A$1:$O$26</definedName>
    <definedName name="_xlnm.Print_Area" localSheetId="10">'2013'!$A$1:$O$24</definedName>
    <definedName name="_xlnm.Print_Area" localSheetId="9">'2014'!$A$1:$O$26</definedName>
    <definedName name="_xlnm.Print_Area" localSheetId="8">'2015'!$A$1:$O$26</definedName>
    <definedName name="_xlnm.Print_Area" localSheetId="7">'2016'!$A$1:$O$26</definedName>
    <definedName name="_xlnm.Print_Area" localSheetId="6">'2017'!$A$1:$O$27</definedName>
    <definedName name="_xlnm.Print_Area" localSheetId="5">'2018'!$A$1:$O$25</definedName>
    <definedName name="_xlnm.Print_Area" localSheetId="4">'2019'!$A$1:$O$26</definedName>
    <definedName name="_xlnm.Print_Area" localSheetId="3">'2020'!$A$1:$O$28</definedName>
    <definedName name="_xlnm.Print_Area" localSheetId="2">'2021'!$A$1:$P$26</definedName>
    <definedName name="_xlnm.Print_Area" localSheetId="1">'2022'!$A$1:$P$27</definedName>
    <definedName name="_xlnm.Print_Area" localSheetId="0">'2023'!$A$1:$P$25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49" l="1"/>
  <c r="F21" i="49"/>
  <c r="G21" i="49"/>
  <c r="H21" i="49"/>
  <c r="I21" i="49"/>
  <c r="J21" i="49"/>
  <c r="K21" i="49"/>
  <c r="L21" i="49"/>
  <c r="M21" i="49"/>
  <c r="N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9" i="49" l="1"/>
  <c r="P19" i="49" s="1"/>
  <c r="O17" i="49"/>
  <c r="P17" i="49" s="1"/>
  <c r="O15" i="49"/>
  <c r="P15" i="49" s="1"/>
  <c r="O11" i="49"/>
  <c r="P11" i="49" s="1"/>
  <c r="O8" i="49"/>
  <c r="P8" i="49" s="1"/>
  <c r="O5" i="49"/>
  <c r="P5" i="49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N23" i="48" s="1"/>
  <c r="M5" i="48"/>
  <c r="M23" i="48" s="1"/>
  <c r="L5" i="48"/>
  <c r="L23" i="48" s="1"/>
  <c r="K5" i="48"/>
  <c r="J5" i="48"/>
  <c r="I5" i="48"/>
  <c r="H5" i="48"/>
  <c r="G5" i="48"/>
  <c r="F5" i="48"/>
  <c r="E5" i="48"/>
  <c r="D5" i="48"/>
  <c r="O21" i="49" l="1"/>
  <c r="P21" i="49" s="1"/>
  <c r="D23" i="48"/>
  <c r="E23" i="48"/>
  <c r="F23" i="48"/>
  <c r="H23" i="48"/>
  <c r="I23" i="48"/>
  <c r="J23" i="48"/>
  <c r="G23" i="48"/>
  <c r="K23" i="48"/>
  <c r="O21" i="48"/>
  <c r="P21" i="48" s="1"/>
  <c r="O19" i="48"/>
  <c r="P19" i="48" s="1"/>
  <c r="O17" i="48"/>
  <c r="P17" i="48" s="1"/>
  <c r="O15" i="48"/>
  <c r="P15" i="48" s="1"/>
  <c r="O8" i="48"/>
  <c r="P8" i="48" s="1"/>
  <c r="O5" i="48"/>
  <c r="P5" i="48" s="1"/>
  <c r="O11" i="48"/>
  <c r="P11" i="48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/>
  <c r="N18" i="47"/>
  <c r="M18" i="47"/>
  <c r="L18" i="47"/>
  <c r="K18" i="47"/>
  <c r="J18" i="47"/>
  <c r="I18" i="47"/>
  <c r="H18" i="47"/>
  <c r="G18" i="47"/>
  <c r="F18" i="47"/>
  <c r="E18" i="47"/>
  <c r="O18" i="47" s="1"/>
  <c r="P18" i="47" s="1"/>
  <c r="D18" i="47"/>
  <c r="O17" i="47"/>
  <c r="P17" i="47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/>
  <c r="N7" i="47"/>
  <c r="M7" i="47"/>
  <c r="L7" i="47"/>
  <c r="K7" i="47"/>
  <c r="J7" i="47"/>
  <c r="I7" i="47"/>
  <c r="H7" i="47"/>
  <c r="G7" i="47"/>
  <c r="F7" i="47"/>
  <c r="E7" i="47"/>
  <c r="D7" i="47"/>
  <c r="O7" i="47" s="1"/>
  <c r="P7" i="47" s="1"/>
  <c r="O6" i="47"/>
  <c r="P6" i="47" s="1"/>
  <c r="N5" i="47"/>
  <c r="M5" i="47"/>
  <c r="M22" i="47" s="1"/>
  <c r="L5" i="47"/>
  <c r="K5" i="47"/>
  <c r="K22" i="47" s="1"/>
  <c r="J5" i="47"/>
  <c r="I5" i="47"/>
  <c r="H5" i="47"/>
  <c r="G5" i="47"/>
  <c r="F5" i="47"/>
  <c r="E5" i="47"/>
  <c r="D5" i="47"/>
  <c r="N23" i="46"/>
  <c r="O23" i="46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/>
  <c r="M19" i="46"/>
  <c r="L19" i="46"/>
  <c r="K19" i="46"/>
  <c r="J19" i="46"/>
  <c r="I19" i="46"/>
  <c r="H19" i="46"/>
  <c r="G19" i="46"/>
  <c r="F19" i="46"/>
  <c r="E19" i="46"/>
  <c r="D19" i="46"/>
  <c r="N18" i="46"/>
  <c r="O18" i="46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/>
  <c r="N11" i="46"/>
  <c r="O11" i="46"/>
  <c r="M10" i="46"/>
  <c r="L10" i="46"/>
  <c r="K10" i="46"/>
  <c r="J10" i="46"/>
  <c r="N10" i="46" s="1"/>
  <c r="O10" i="46" s="1"/>
  <c r="I10" i="46"/>
  <c r="H10" i="46"/>
  <c r="G10" i="46"/>
  <c r="F10" i="46"/>
  <c r="E10" i="46"/>
  <c r="D10" i="46"/>
  <c r="N9" i="46"/>
  <c r="O9" i="46"/>
  <c r="N8" i="46"/>
  <c r="O8" i="46" s="1"/>
  <c r="M7" i="46"/>
  <c r="L7" i="46"/>
  <c r="K7" i="46"/>
  <c r="J7" i="46"/>
  <c r="I7" i="46"/>
  <c r="H7" i="46"/>
  <c r="G7" i="46"/>
  <c r="F7" i="46"/>
  <c r="E7" i="46"/>
  <c r="D7" i="46"/>
  <c r="N6" i="46"/>
  <c r="O6" i="46" s="1"/>
  <c r="M5" i="46"/>
  <c r="L5" i="46"/>
  <c r="K5" i="46"/>
  <c r="J5" i="46"/>
  <c r="I5" i="46"/>
  <c r="H5" i="46"/>
  <c r="G5" i="46"/>
  <c r="F5" i="46"/>
  <c r="E5" i="46"/>
  <c r="D5" i="46"/>
  <c r="N21" i="45"/>
  <c r="O21" i="45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M18" i="45"/>
  <c r="L18" i="45"/>
  <c r="K18" i="45"/>
  <c r="J18" i="45"/>
  <c r="I18" i="45"/>
  <c r="H18" i="45"/>
  <c r="G18" i="45"/>
  <c r="F18" i="45"/>
  <c r="E18" i="45"/>
  <c r="N18" i="45" s="1"/>
  <c r="O18" i="45" s="1"/>
  <c r="D18" i="45"/>
  <c r="N17" i="45"/>
  <c r="O17" i="45"/>
  <c r="M16" i="45"/>
  <c r="L16" i="45"/>
  <c r="K16" i="45"/>
  <c r="J16" i="45"/>
  <c r="I16" i="45"/>
  <c r="H16" i="45"/>
  <c r="G16" i="45"/>
  <c r="F16" i="45"/>
  <c r="E16" i="45"/>
  <c r="D16" i="45"/>
  <c r="N15" i="45"/>
  <c r="O15" i="45"/>
  <c r="N14" i="45"/>
  <c r="O14" i="45" s="1"/>
  <c r="N13" i="45"/>
  <c r="O13" i="45"/>
  <c r="N12" i="45"/>
  <c r="O12" i="45"/>
  <c r="M11" i="45"/>
  <c r="L11" i="45"/>
  <c r="K11" i="45"/>
  <c r="J11" i="45"/>
  <c r="I11" i="45"/>
  <c r="H11" i="45"/>
  <c r="G11" i="45"/>
  <c r="F11" i="45"/>
  <c r="E11" i="45"/>
  <c r="D11" i="45"/>
  <c r="N10" i="45"/>
  <c r="O10" i="45"/>
  <c r="N9" i="45"/>
  <c r="O9" i="45" s="1"/>
  <c r="M8" i="45"/>
  <c r="L8" i="45"/>
  <c r="K8" i="45"/>
  <c r="J8" i="45"/>
  <c r="J22" i="45" s="1"/>
  <c r="I8" i="45"/>
  <c r="H8" i="45"/>
  <c r="G8" i="45"/>
  <c r="G22" i="45" s="1"/>
  <c r="F8" i="45"/>
  <c r="E8" i="45"/>
  <c r="D8" i="45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/>
  <c r="N12" i="44"/>
  <c r="O12" i="44"/>
  <c r="M11" i="44"/>
  <c r="L11" i="44"/>
  <c r="K11" i="44"/>
  <c r="J11" i="44"/>
  <c r="I11" i="44"/>
  <c r="H11" i="44"/>
  <c r="G11" i="44"/>
  <c r="F11" i="44"/>
  <c r="E11" i="44"/>
  <c r="D11" i="44"/>
  <c r="N10" i="44"/>
  <c r="O10" i="44"/>
  <c r="N9" i="44"/>
  <c r="O9" i="44" s="1"/>
  <c r="M8" i="44"/>
  <c r="L8" i="44"/>
  <c r="K8" i="44"/>
  <c r="J8" i="44"/>
  <c r="I8" i="44"/>
  <c r="H8" i="44"/>
  <c r="G8" i="44"/>
  <c r="F8" i="44"/>
  <c r="E8" i="44"/>
  <c r="D8" i="44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/>
  <c r="M16" i="43"/>
  <c r="L16" i="43"/>
  <c r="K16" i="43"/>
  <c r="J16" i="43"/>
  <c r="I16" i="43"/>
  <c r="H16" i="43"/>
  <c r="G16" i="43"/>
  <c r="F16" i="43"/>
  <c r="E16" i="43"/>
  <c r="D16" i="43"/>
  <c r="N15" i="43"/>
  <c r="O15" i="43"/>
  <c r="N14" i="43"/>
  <c r="O14" i="43" s="1"/>
  <c r="N13" i="43"/>
  <c r="O13" i="43" s="1"/>
  <c r="N12" i="43"/>
  <c r="O12" i="43"/>
  <c r="M11" i="43"/>
  <c r="L11" i="43"/>
  <c r="K11" i="43"/>
  <c r="J11" i="43"/>
  <c r="I11" i="43"/>
  <c r="H11" i="43"/>
  <c r="N11" i="43" s="1"/>
  <c r="O11" i="43" s="1"/>
  <c r="G11" i="43"/>
  <c r="F11" i="43"/>
  <c r="E11" i="43"/>
  <c r="D11" i="43"/>
  <c r="N10" i="43"/>
  <c r="O10" i="43"/>
  <c r="N9" i="43"/>
  <c r="O9" i="43"/>
  <c r="M8" i="43"/>
  <c r="L8" i="43"/>
  <c r="K8" i="43"/>
  <c r="J8" i="43"/>
  <c r="I8" i="43"/>
  <c r="H8" i="43"/>
  <c r="G8" i="43"/>
  <c r="F8" i="43"/>
  <c r="E8" i="43"/>
  <c r="D8" i="43"/>
  <c r="N7" i="43"/>
  <c r="O7" i="43"/>
  <c r="N6" i="43"/>
  <c r="O6" i="43" s="1"/>
  <c r="M5" i="43"/>
  <c r="L5" i="43"/>
  <c r="K5" i="43"/>
  <c r="J5" i="43"/>
  <c r="I5" i="43"/>
  <c r="H5" i="43"/>
  <c r="G5" i="43"/>
  <c r="F5" i="43"/>
  <c r="F23" i="43" s="1"/>
  <c r="E5" i="43"/>
  <c r="D5" i="43"/>
  <c r="N21" i="42"/>
  <c r="O21" i="42"/>
  <c r="M20" i="42"/>
  <c r="L20" i="42"/>
  <c r="K20" i="42"/>
  <c r="J20" i="42"/>
  <c r="I20" i="42"/>
  <c r="H20" i="42"/>
  <c r="G20" i="42"/>
  <c r="F20" i="42"/>
  <c r="E20" i="42"/>
  <c r="D20" i="42"/>
  <c r="N19" i="42"/>
  <c r="O19" i="42"/>
  <c r="M18" i="42"/>
  <c r="L18" i="42"/>
  <c r="K18" i="42"/>
  <c r="J18" i="42"/>
  <c r="I18" i="42"/>
  <c r="H18" i="42"/>
  <c r="G18" i="42"/>
  <c r="F18" i="42"/>
  <c r="E18" i="42"/>
  <c r="D18" i="42"/>
  <c r="N17" i="42"/>
  <c r="O17" i="42"/>
  <c r="M16" i="42"/>
  <c r="L16" i="42"/>
  <c r="N16" i="42" s="1"/>
  <c r="O16" i="42" s="1"/>
  <c r="K16" i="42"/>
  <c r="J16" i="42"/>
  <c r="I16" i="42"/>
  <c r="H16" i="42"/>
  <c r="G16" i="42"/>
  <c r="F16" i="42"/>
  <c r="E16" i="42"/>
  <c r="D16" i="42"/>
  <c r="N15" i="42"/>
  <c r="O15" i="42"/>
  <c r="N14" i="42"/>
  <c r="O14" i="42" s="1"/>
  <c r="N13" i="42"/>
  <c r="O13" i="42"/>
  <c r="N12" i="42"/>
  <c r="O12" i="42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M8" i="42"/>
  <c r="L8" i="42"/>
  <c r="K8" i="42"/>
  <c r="J8" i="42"/>
  <c r="I8" i="42"/>
  <c r="H8" i="42"/>
  <c r="G8" i="42"/>
  <c r="F8" i="42"/>
  <c r="E8" i="42"/>
  <c r="D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E22" i="42" s="1"/>
  <c r="D5" i="42"/>
  <c r="N21" i="41"/>
  <c r="O21" i="41" s="1"/>
  <c r="M20" i="41"/>
  <c r="L20" i="41"/>
  <c r="K20" i="41"/>
  <c r="J20" i="41"/>
  <c r="I20" i="41"/>
  <c r="H20" i="41"/>
  <c r="G20" i="41"/>
  <c r="F20" i="41"/>
  <c r="N20" i="41" s="1"/>
  <c r="O20" i="41" s="1"/>
  <c r="E20" i="41"/>
  <c r="D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8" i="41" s="1"/>
  <c r="O18" i="41" s="1"/>
  <c r="N17" i="41"/>
  <c r="O17" i="41" s="1"/>
  <c r="M16" i="41"/>
  <c r="L16" i="41"/>
  <c r="K16" i="41"/>
  <c r="J16" i="41"/>
  <c r="I16" i="41"/>
  <c r="I22" i="41" s="1"/>
  <c r="H16" i="41"/>
  <c r="G16" i="41"/>
  <c r="F16" i="41"/>
  <c r="E16" i="41"/>
  <c r="D16" i="41"/>
  <c r="N15" i="41"/>
  <c r="O15" i="41" s="1"/>
  <c r="N14" i="41"/>
  <c r="O14" i="41" s="1"/>
  <c r="N13" i="41"/>
  <c r="O13" i="4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/>
  <c r="M8" i="41"/>
  <c r="L8" i="41"/>
  <c r="K8" i="41"/>
  <c r="J8" i="41"/>
  <c r="I8" i="41"/>
  <c r="H8" i="41"/>
  <c r="G8" i="41"/>
  <c r="F8" i="41"/>
  <c r="E8" i="41"/>
  <c r="D8" i="41"/>
  <c r="N7" i="41"/>
  <c r="O7" i="41"/>
  <c r="N6" i="41"/>
  <c r="O6" i="41"/>
  <c r="M5" i="41"/>
  <c r="M22" i="41" s="1"/>
  <c r="L5" i="41"/>
  <c r="K5" i="41"/>
  <c r="K22" i="41" s="1"/>
  <c r="J5" i="41"/>
  <c r="I5" i="41"/>
  <c r="H5" i="41"/>
  <c r="G5" i="41"/>
  <c r="F5" i="41"/>
  <c r="E5" i="41"/>
  <c r="D5" i="41"/>
  <c r="N21" i="40"/>
  <c r="O21" i="40"/>
  <c r="M20" i="40"/>
  <c r="L20" i="40"/>
  <c r="K20" i="40"/>
  <c r="J20" i="40"/>
  <c r="I20" i="40"/>
  <c r="H20" i="40"/>
  <c r="G20" i="40"/>
  <c r="F20" i="40"/>
  <c r="F22" i="40" s="1"/>
  <c r="E20" i="40"/>
  <c r="D20" i="40"/>
  <c r="N20" i="40" s="1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/>
  <c r="N16" i="40"/>
  <c r="O16" i="40"/>
  <c r="M15" i="40"/>
  <c r="L15" i="40"/>
  <c r="K15" i="40"/>
  <c r="J15" i="40"/>
  <c r="I15" i="40"/>
  <c r="H15" i="40"/>
  <c r="G15" i="40"/>
  <c r="F15" i="40"/>
  <c r="E15" i="40"/>
  <c r="D15" i="40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/>
  <c r="M7" i="40"/>
  <c r="L7" i="40"/>
  <c r="L22" i="40" s="1"/>
  <c r="K7" i="40"/>
  <c r="J7" i="40"/>
  <c r="I7" i="40"/>
  <c r="H7" i="40"/>
  <c r="G7" i="40"/>
  <c r="F7" i="40"/>
  <c r="E7" i="40"/>
  <c r="D7" i="40"/>
  <c r="N6" i="40"/>
  <c r="O6" i="40"/>
  <c r="M5" i="40"/>
  <c r="M22" i="40" s="1"/>
  <c r="L5" i="40"/>
  <c r="K5" i="40"/>
  <c r="J5" i="40"/>
  <c r="I5" i="40"/>
  <c r="H5" i="40"/>
  <c r="G5" i="40"/>
  <c r="F5" i="40"/>
  <c r="E5" i="40"/>
  <c r="D5" i="40"/>
  <c r="N21" i="39"/>
  <c r="O21" i="39"/>
  <c r="M20" i="39"/>
  <c r="L20" i="39"/>
  <c r="K20" i="39"/>
  <c r="J20" i="39"/>
  <c r="I20" i="39"/>
  <c r="H20" i="39"/>
  <c r="G20" i="39"/>
  <c r="F20" i="39"/>
  <c r="E20" i="39"/>
  <c r="D20" i="39"/>
  <c r="N20" i="39" s="1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/>
  <c r="M16" i="39"/>
  <c r="L16" i="39"/>
  <c r="K16" i="39"/>
  <c r="J16" i="39"/>
  <c r="I16" i="39"/>
  <c r="H16" i="39"/>
  <c r="G16" i="39"/>
  <c r="F16" i="39"/>
  <c r="E16" i="39"/>
  <c r="D16" i="39"/>
  <c r="N15" i="39"/>
  <c r="O15" i="39"/>
  <c r="N14" i="39"/>
  <c r="O14" i="39" s="1"/>
  <c r="N13" i="39"/>
  <c r="O13" i="39"/>
  <c r="N12" i="39"/>
  <c r="O12" i="39"/>
  <c r="M11" i="39"/>
  <c r="L11" i="39"/>
  <c r="K11" i="39"/>
  <c r="J11" i="39"/>
  <c r="I11" i="39"/>
  <c r="H11" i="39"/>
  <c r="G11" i="39"/>
  <c r="F11" i="39"/>
  <c r="E11" i="39"/>
  <c r="N11" i="39"/>
  <c r="O11" i="39" s="1"/>
  <c r="D11" i="39"/>
  <c r="N10" i="39"/>
  <c r="O10" i="39" s="1"/>
  <c r="N9" i="39"/>
  <c r="O9" i="39"/>
  <c r="M8" i="39"/>
  <c r="L8" i="39"/>
  <c r="L22" i="39" s="1"/>
  <c r="K8" i="39"/>
  <c r="K22" i="39" s="1"/>
  <c r="J8" i="39"/>
  <c r="I8" i="39"/>
  <c r="I22" i="39" s="1"/>
  <c r="H8" i="39"/>
  <c r="H22" i="39" s="1"/>
  <c r="G8" i="39"/>
  <c r="F8" i="39"/>
  <c r="E8" i="39"/>
  <c r="D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E22" i="39" s="1"/>
  <c r="D5" i="39"/>
  <c r="D22" i="39" s="1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N17" i="38" s="1"/>
  <c r="O17" i="38" s="1"/>
  <c r="D17" i="38"/>
  <c r="N16" i="38"/>
  <c r="O16" i="38" s="1"/>
  <c r="M15" i="38"/>
  <c r="L15" i="38"/>
  <c r="K15" i="38"/>
  <c r="J15" i="38"/>
  <c r="I15" i="38"/>
  <c r="H15" i="38"/>
  <c r="G15" i="38"/>
  <c r="G20" i="38" s="1"/>
  <c r="F15" i="38"/>
  <c r="E15" i="38"/>
  <c r="D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/>
  <c r="M9" i="38"/>
  <c r="M20" i="38" s="1"/>
  <c r="L9" i="38"/>
  <c r="K9" i="38"/>
  <c r="J9" i="38"/>
  <c r="I9" i="38"/>
  <c r="H9" i="38"/>
  <c r="G9" i="38"/>
  <c r="F9" i="38"/>
  <c r="E9" i="38"/>
  <c r="D9" i="38"/>
  <c r="N8" i="38"/>
  <c r="O8" i="38" s="1"/>
  <c r="M7" i="38"/>
  <c r="L7" i="38"/>
  <c r="L20" i="38" s="1"/>
  <c r="K7" i="38"/>
  <c r="K20" i="38" s="1"/>
  <c r="J7" i="38"/>
  <c r="I7" i="38"/>
  <c r="I20" i="38" s="1"/>
  <c r="H7" i="38"/>
  <c r="G7" i="38"/>
  <c r="F7" i="38"/>
  <c r="F20" i="38" s="1"/>
  <c r="E7" i="38"/>
  <c r="N7" i="38" s="1"/>
  <c r="O7" i="38" s="1"/>
  <c r="D7" i="38"/>
  <c r="N6" i="38"/>
  <c r="O6" i="38" s="1"/>
  <c r="M5" i="38"/>
  <c r="L5" i="38"/>
  <c r="K5" i="38"/>
  <c r="J5" i="38"/>
  <c r="I5" i="38"/>
  <c r="H5" i="38"/>
  <c r="H20" i="38" s="1"/>
  <c r="G5" i="38"/>
  <c r="F5" i="38"/>
  <c r="E5" i="38"/>
  <c r="D5" i="38"/>
  <c r="N5" i="38" s="1"/>
  <c r="O5" i="38" s="1"/>
  <c r="D20" i="38"/>
  <c r="N20" i="37"/>
  <c r="O20" i="37"/>
  <c r="M19" i="37"/>
  <c r="M21" i="37" s="1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G21" i="37" s="1"/>
  <c r="F16" i="37"/>
  <c r="E16" i="37"/>
  <c r="D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M11" i="37"/>
  <c r="L11" i="37"/>
  <c r="K11" i="37"/>
  <c r="J11" i="37"/>
  <c r="I11" i="37"/>
  <c r="I21" i="37" s="1"/>
  <c r="H11" i="37"/>
  <c r="G11" i="37"/>
  <c r="F11" i="37"/>
  <c r="E11" i="37"/>
  <c r="D11" i="37"/>
  <c r="N10" i="37"/>
  <c r="O10" i="37" s="1"/>
  <c r="N9" i="37"/>
  <c r="O9" i="37" s="1"/>
  <c r="N8" i="37"/>
  <c r="O8" i="37"/>
  <c r="M7" i="37"/>
  <c r="L7" i="37"/>
  <c r="K7" i="37"/>
  <c r="J7" i="37"/>
  <c r="I7" i="37"/>
  <c r="H7" i="37"/>
  <c r="G7" i="37"/>
  <c r="F7" i="37"/>
  <c r="E7" i="37"/>
  <c r="E21" i="37" s="1"/>
  <c r="D7" i="37"/>
  <c r="N6" i="37"/>
  <c r="O6" i="37" s="1"/>
  <c r="M5" i="37"/>
  <c r="L5" i="37"/>
  <c r="K5" i="37"/>
  <c r="J5" i="37"/>
  <c r="I5" i="37"/>
  <c r="H5" i="37"/>
  <c r="G5" i="37"/>
  <c r="F5" i="37"/>
  <c r="E5" i="37"/>
  <c r="D5" i="37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8" i="36" s="1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/>
  <c r="N14" i="36"/>
  <c r="O14" i="36" s="1"/>
  <c r="N13" i="36"/>
  <c r="O13" i="36" s="1"/>
  <c r="N12" i="36"/>
  <c r="O12" i="36"/>
  <c r="M11" i="36"/>
  <c r="L11" i="36"/>
  <c r="K11" i="36"/>
  <c r="J11" i="36"/>
  <c r="I11" i="36"/>
  <c r="H11" i="36"/>
  <c r="G11" i="36"/>
  <c r="G22" i="36" s="1"/>
  <c r="F11" i="36"/>
  <c r="E11" i="36"/>
  <c r="D11" i="36"/>
  <c r="N10" i="36"/>
  <c r="O10" i="36" s="1"/>
  <c r="N9" i="36"/>
  <c r="O9" i="36" s="1"/>
  <c r="M8" i="36"/>
  <c r="L8" i="36"/>
  <c r="K8" i="36"/>
  <c r="J8" i="36"/>
  <c r="I8" i="36"/>
  <c r="H8" i="36"/>
  <c r="G8" i="36"/>
  <c r="F8" i="36"/>
  <c r="E8" i="36"/>
  <c r="E22" i="36" s="1"/>
  <c r="D8" i="36"/>
  <c r="N7" i="36"/>
  <c r="O7" i="36" s="1"/>
  <c r="N6" i="36"/>
  <c r="O6" i="36" s="1"/>
  <c r="M5" i="36"/>
  <c r="M22" i="36"/>
  <c r="L5" i="36"/>
  <c r="L22" i="36" s="1"/>
  <c r="K5" i="36"/>
  <c r="K22" i="36" s="1"/>
  <c r="J5" i="36"/>
  <c r="I5" i="36"/>
  <c r="H5" i="36"/>
  <c r="G5" i="36"/>
  <c r="F5" i="36"/>
  <c r="E5" i="36"/>
  <c r="D5" i="36"/>
  <c r="N21" i="35"/>
  <c r="O21" i="35" s="1"/>
  <c r="M20" i="35"/>
  <c r="L20" i="35"/>
  <c r="K20" i="35"/>
  <c r="J20" i="35"/>
  <c r="I20" i="35"/>
  <c r="H20" i="35"/>
  <c r="G20" i="35"/>
  <c r="F20" i="35"/>
  <c r="E20" i="35"/>
  <c r="N20" i="35" s="1"/>
  <c r="O20" i="35" s="1"/>
  <c r="D20" i="35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/>
  <c r="N13" i="35"/>
  <c r="O13" i="35" s="1"/>
  <c r="N12" i="35"/>
  <c r="O12" i="35" s="1"/>
  <c r="M11" i="35"/>
  <c r="L11" i="35"/>
  <c r="L22" i="35" s="1"/>
  <c r="K11" i="35"/>
  <c r="J11" i="35"/>
  <c r="I11" i="35"/>
  <c r="H11" i="35"/>
  <c r="G11" i="35"/>
  <c r="N11" i="35"/>
  <c r="O11" i="35" s="1"/>
  <c r="F11" i="35"/>
  <c r="E11" i="35"/>
  <c r="D11" i="35"/>
  <c r="N10" i="35"/>
  <c r="O10" i="35"/>
  <c r="N9" i="35"/>
  <c r="O9" i="35" s="1"/>
  <c r="M8" i="35"/>
  <c r="L8" i="35"/>
  <c r="K8" i="35"/>
  <c r="K22" i="35" s="1"/>
  <c r="J8" i="35"/>
  <c r="I8" i="35"/>
  <c r="H8" i="35"/>
  <c r="G8" i="35"/>
  <c r="G22" i="35" s="1"/>
  <c r="F8" i="35"/>
  <c r="E8" i="35"/>
  <c r="D8" i="35"/>
  <c r="D22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F22" i="35" s="1"/>
  <c r="E5" i="35"/>
  <c r="D5" i="35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4" i="34" s="1"/>
  <c r="O14" i="34" s="1"/>
  <c r="N13" i="34"/>
  <c r="O13" i="34" s="1"/>
  <c r="M12" i="34"/>
  <c r="L12" i="34"/>
  <c r="K12" i="34"/>
  <c r="J12" i="34"/>
  <c r="I12" i="34"/>
  <c r="H12" i="34"/>
  <c r="H21" i="34" s="1"/>
  <c r="G12" i="34"/>
  <c r="F12" i="34"/>
  <c r="E12" i="34"/>
  <c r="D12" i="34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9" i="34"/>
  <c r="O9" i="34"/>
  <c r="N8" i="34"/>
  <c r="O8" i="34" s="1"/>
  <c r="M7" i="34"/>
  <c r="L7" i="34"/>
  <c r="K7" i="34"/>
  <c r="K21" i="34"/>
  <c r="J7" i="34"/>
  <c r="I7" i="34"/>
  <c r="H7" i="34"/>
  <c r="G7" i="34"/>
  <c r="F7" i="34"/>
  <c r="E7" i="34"/>
  <c r="D7" i="34"/>
  <c r="N6" i="34"/>
  <c r="O6" i="34"/>
  <c r="M5" i="34"/>
  <c r="L5" i="34"/>
  <c r="K5" i="34"/>
  <c r="J5" i="34"/>
  <c r="I5" i="34"/>
  <c r="H5" i="34"/>
  <c r="G5" i="34"/>
  <c r="F5" i="34"/>
  <c r="E5" i="34"/>
  <c r="D5" i="34"/>
  <c r="N5" i="34" s="1"/>
  <c r="O5" i="34" s="1"/>
  <c r="E20" i="33"/>
  <c r="F20" i="33"/>
  <c r="G20" i="33"/>
  <c r="H20" i="33"/>
  <c r="I20" i="33"/>
  <c r="J20" i="33"/>
  <c r="K20" i="33"/>
  <c r="L20" i="33"/>
  <c r="M20" i="33"/>
  <c r="D20" i="33"/>
  <c r="E18" i="33"/>
  <c r="F18" i="33"/>
  <c r="G18" i="33"/>
  <c r="H18" i="33"/>
  <c r="I18" i="33"/>
  <c r="J18" i="33"/>
  <c r="K18" i="33"/>
  <c r="L18" i="33"/>
  <c r="N18" i="33" s="1"/>
  <c r="O18" i="33" s="1"/>
  <c r="L22" i="33"/>
  <c r="M18" i="33"/>
  <c r="E15" i="33"/>
  <c r="F15" i="33"/>
  <c r="G15" i="33"/>
  <c r="H15" i="33"/>
  <c r="I15" i="33"/>
  <c r="J15" i="33"/>
  <c r="K15" i="33"/>
  <c r="L15" i="33"/>
  <c r="M15" i="33"/>
  <c r="E13" i="33"/>
  <c r="F13" i="33"/>
  <c r="G13" i="33"/>
  <c r="H13" i="33"/>
  <c r="I13" i="33"/>
  <c r="J13" i="33"/>
  <c r="J22" i="33" s="1"/>
  <c r="K13" i="33"/>
  <c r="L13" i="33"/>
  <c r="M13" i="33"/>
  <c r="E11" i="33"/>
  <c r="F11" i="33"/>
  <c r="G11" i="33"/>
  <c r="H11" i="33"/>
  <c r="I11" i="33"/>
  <c r="J11" i="33"/>
  <c r="K11" i="33"/>
  <c r="L11" i="33"/>
  <c r="M11" i="33"/>
  <c r="E7" i="33"/>
  <c r="F7" i="33"/>
  <c r="G7" i="33"/>
  <c r="H7" i="33"/>
  <c r="I7" i="33"/>
  <c r="J7" i="33"/>
  <c r="K7" i="33"/>
  <c r="L7" i="33"/>
  <c r="M7" i="33"/>
  <c r="E5" i="33"/>
  <c r="F5" i="33"/>
  <c r="G5" i="33"/>
  <c r="H5" i="33"/>
  <c r="I5" i="33"/>
  <c r="J5" i="33"/>
  <c r="K5" i="33"/>
  <c r="K22" i="33" s="1"/>
  <c r="L5" i="33"/>
  <c r="M5" i="33"/>
  <c r="D18" i="33"/>
  <c r="D15" i="33"/>
  <c r="D13" i="33"/>
  <c r="D11" i="33"/>
  <c r="D7" i="33"/>
  <c r="D5" i="33"/>
  <c r="N21" i="33"/>
  <c r="O21" i="33"/>
  <c r="N16" i="33"/>
  <c r="O16" i="33"/>
  <c r="N17" i="33"/>
  <c r="O17" i="33" s="1"/>
  <c r="N19" i="33"/>
  <c r="O19" i="33"/>
  <c r="N14" i="33"/>
  <c r="O14" i="33"/>
  <c r="N9" i="33"/>
  <c r="O9" i="33" s="1"/>
  <c r="N10" i="33"/>
  <c r="O10" i="33"/>
  <c r="N6" i="33"/>
  <c r="O6" i="33"/>
  <c r="N12" i="33"/>
  <c r="O12" i="33" s="1"/>
  <c r="N8" i="33"/>
  <c r="O8" i="33" s="1"/>
  <c r="N18" i="40"/>
  <c r="O18" i="40" s="1"/>
  <c r="H21" i="37"/>
  <c r="E22" i="40"/>
  <c r="N19" i="46"/>
  <c r="O19" i="46" s="1"/>
  <c r="G22" i="33" l="1"/>
  <c r="D21" i="44"/>
  <c r="H23" i="43"/>
  <c r="G22" i="40"/>
  <c r="H22" i="40"/>
  <c r="F22" i="41"/>
  <c r="N18" i="39"/>
  <c r="O18" i="39" s="1"/>
  <c r="E24" i="46"/>
  <c r="N14" i="46"/>
  <c r="O14" i="46" s="1"/>
  <c r="F24" i="46"/>
  <c r="N9" i="38"/>
  <c r="O9" i="38" s="1"/>
  <c r="N18" i="35"/>
  <c r="O18" i="35" s="1"/>
  <c r="F22" i="47"/>
  <c r="O10" i="47"/>
  <c r="P10" i="47" s="1"/>
  <c r="H22" i="33"/>
  <c r="N10" i="34"/>
  <c r="O10" i="34" s="1"/>
  <c r="N17" i="34"/>
  <c r="O17" i="34" s="1"/>
  <c r="J22" i="39"/>
  <c r="N8" i="41"/>
  <c r="O8" i="41" s="1"/>
  <c r="N11" i="41"/>
  <c r="O11" i="41" s="1"/>
  <c r="J22" i="42"/>
  <c r="N8" i="43"/>
  <c r="O8" i="43" s="1"/>
  <c r="N5" i="45"/>
  <c r="O5" i="45" s="1"/>
  <c r="H24" i="46"/>
  <c r="O16" i="47"/>
  <c r="P16" i="47" s="1"/>
  <c r="N5" i="37"/>
  <c r="O5" i="37" s="1"/>
  <c r="N14" i="37"/>
  <c r="O14" i="37" s="1"/>
  <c r="I22" i="40"/>
  <c r="D23" i="43"/>
  <c r="J21" i="44"/>
  <c r="I22" i="45"/>
  <c r="I24" i="46"/>
  <c r="E22" i="45"/>
  <c r="N13" i="38"/>
  <c r="O13" i="38" s="1"/>
  <c r="E21" i="34"/>
  <c r="N20" i="42"/>
  <c r="O20" i="42" s="1"/>
  <c r="E22" i="33"/>
  <c r="D24" i="46"/>
  <c r="F22" i="45"/>
  <c r="N8" i="44"/>
  <c r="O8" i="44" s="1"/>
  <c r="J22" i="35"/>
  <c r="J22" i="36"/>
  <c r="J20" i="38"/>
  <c r="N11" i="40"/>
  <c r="O11" i="40" s="1"/>
  <c r="G22" i="42"/>
  <c r="G23" i="43"/>
  <c r="F21" i="44"/>
  <c r="L22" i="45"/>
  <c r="N5" i="46"/>
  <c r="O5" i="46" s="1"/>
  <c r="E22" i="35"/>
  <c r="J22" i="40"/>
  <c r="N22" i="47"/>
  <c r="N5" i="39"/>
  <c r="O5" i="39" s="1"/>
  <c r="N17" i="44"/>
  <c r="O17" i="44" s="1"/>
  <c r="N18" i="42"/>
  <c r="O18" i="42" s="1"/>
  <c r="E23" i="43"/>
  <c r="N11" i="45"/>
  <c r="O11" i="45" s="1"/>
  <c r="J24" i="46"/>
  <c r="N8" i="39"/>
  <c r="O8" i="39" s="1"/>
  <c r="N13" i="33"/>
  <c r="O13" i="33" s="1"/>
  <c r="N20" i="33"/>
  <c r="O20" i="33" s="1"/>
  <c r="I22" i="35"/>
  <c r="K22" i="40"/>
  <c r="N13" i="40"/>
  <c r="O13" i="40" s="1"/>
  <c r="F22" i="42"/>
  <c r="E21" i="44"/>
  <c r="L21" i="44"/>
  <c r="K22" i="45"/>
  <c r="K24" i="46"/>
  <c r="G24" i="46"/>
  <c r="N5" i="43"/>
  <c r="O5" i="43" s="1"/>
  <c r="N15" i="33"/>
  <c r="O15" i="33" s="1"/>
  <c r="N7" i="33"/>
  <c r="O7" i="33" s="1"/>
  <c r="N5" i="36"/>
  <c r="O5" i="36" s="1"/>
  <c r="G22" i="39"/>
  <c r="N16" i="39"/>
  <c r="O16" i="39" s="1"/>
  <c r="D22" i="41"/>
  <c r="N5" i="42"/>
  <c r="O5" i="42" s="1"/>
  <c r="G21" i="44"/>
  <c r="N21" i="44" s="1"/>
  <c r="O21" i="44" s="1"/>
  <c r="N15" i="44"/>
  <c r="O15" i="44" s="1"/>
  <c r="M22" i="45"/>
  <c r="N16" i="45"/>
  <c r="O16" i="45" s="1"/>
  <c r="O5" i="47"/>
  <c r="P5" i="47" s="1"/>
  <c r="L22" i="47"/>
  <c r="N8" i="35"/>
  <c r="O8" i="35" s="1"/>
  <c r="N8" i="42"/>
  <c r="O8" i="42" s="1"/>
  <c r="J21" i="34"/>
  <c r="K21" i="37"/>
  <c r="E22" i="41"/>
  <c r="I23" i="43"/>
  <c r="N19" i="44"/>
  <c r="O19" i="44" s="1"/>
  <c r="N20" i="36"/>
  <c r="O20" i="36" s="1"/>
  <c r="M22" i="39"/>
  <c r="G22" i="41"/>
  <c r="K22" i="42"/>
  <c r="K23" i="43"/>
  <c r="I21" i="44"/>
  <c r="N16" i="46"/>
  <c r="O16" i="46" s="1"/>
  <c r="G22" i="47"/>
  <c r="D22" i="36"/>
  <c r="N22" i="36" s="1"/>
  <c r="O22" i="36" s="1"/>
  <c r="N21" i="43"/>
  <c r="O21" i="43" s="1"/>
  <c r="H22" i="36"/>
  <c r="N16" i="35"/>
  <c r="O16" i="35" s="1"/>
  <c r="F22" i="36"/>
  <c r="H21" i="44"/>
  <c r="N11" i="42"/>
  <c r="O11" i="42" s="1"/>
  <c r="J23" i="43"/>
  <c r="J21" i="37"/>
  <c r="D22" i="40"/>
  <c r="H22" i="41"/>
  <c r="L22" i="42"/>
  <c r="L23" i="43"/>
  <c r="K21" i="44"/>
  <c r="D22" i="45"/>
  <c r="N20" i="45"/>
  <c r="O20" i="45" s="1"/>
  <c r="M24" i="46"/>
  <c r="H22" i="47"/>
  <c r="O14" i="47"/>
  <c r="P14" i="47" s="1"/>
  <c r="N18" i="43"/>
  <c r="O18" i="43" s="1"/>
  <c r="L21" i="34"/>
  <c r="H22" i="35"/>
  <c r="I22" i="42"/>
  <c r="N16" i="43"/>
  <c r="O16" i="43" s="1"/>
  <c r="L21" i="37"/>
  <c r="N11" i="36"/>
  <c r="O11" i="36" s="1"/>
  <c r="D21" i="37"/>
  <c r="N15" i="38"/>
  <c r="O15" i="38" s="1"/>
  <c r="N16" i="41"/>
  <c r="O16" i="41" s="1"/>
  <c r="M22" i="42"/>
  <c r="M23" i="43"/>
  <c r="I22" i="47"/>
  <c r="N11" i="44"/>
  <c r="O11" i="44" s="1"/>
  <c r="N7" i="46"/>
  <c r="O7" i="46" s="1"/>
  <c r="N7" i="34"/>
  <c r="O7" i="34" s="1"/>
  <c r="E22" i="47"/>
  <c r="M22" i="33"/>
  <c r="O20" i="47"/>
  <c r="P20" i="47" s="1"/>
  <c r="F21" i="34"/>
  <c r="M22" i="35"/>
  <c r="N22" i="35" s="1"/>
  <c r="O22" i="35" s="1"/>
  <c r="N16" i="36"/>
  <c r="O16" i="36" s="1"/>
  <c r="G21" i="34"/>
  <c r="M21" i="34"/>
  <c r="N11" i="33"/>
  <c r="O11" i="33" s="1"/>
  <c r="I22" i="36"/>
  <c r="I22" i="33"/>
  <c r="F22" i="33"/>
  <c r="N12" i="34"/>
  <c r="O12" i="34" s="1"/>
  <c r="N15" i="40"/>
  <c r="O15" i="40" s="1"/>
  <c r="J22" i="41"/>
  <c r="M21" i="44"/>
  <c r="N8" i="45"/>
  <c r="O8" i="45" s="1"/>
  <c r="N21" i="46"/>
  <c r="O21" i="46" s="1"/>
  <c r="J22" i="47"/>
  <c r="O23" i="48"/>
  <c r="P23" i="48" s="1"/>
  <c r="N22" i="40"/>
  <c r="O22" i="40" s="1"/>
  <c r="N23" i="43"/>
  <c r="O23" i="43" s="1"/>
  <c r="L22" i="41"/>
  <c r="N22" i="41" s="1"/>
  <c r="O22" i="41" s="1"/>
  <c r="H22" i="45"/>
  <c r="N5" i="44"/>
  <c r="O5" i="44" s="1"/>
  <c r="D22" i="33"/>
  <c r="F21" i="37"/>
  <c r="D22" i="47"/>
  <c r="H22" i="42"/>
  <c r="E20" i="38"/>
  <c r="N20" i="38" s="1"/>
  <c r="O20" i="38" s="1"/>
  <c r="N7" i="40"/>
  <c r="O7" i="40" s="1"/>
  <c r="N19" i="34"/>
  <c r="O19" i="34" s="1"/>
  <c r="D21" i="34"/>
  <c r="N16" i="37"/>
  <c r="O16" i="37" s="1"/>
  <c r="I21" i="34"/>
  <c r="L24" i="46"/>
  <c r="N5" i="41"/>
  <c r="O5" i="41" s="1"/>
  <c r="N7" i="37"/>
  <c r="O7" i="37" s="1"/>
  <c r="N8" i="36"/>
  <c r="O8" i="36" s="1"/>
  <c r="D22" i="42"/>
  <c r="F22" i="39"/>
  <c r="N22" i="39" s="1"/>
  <c r="O22" i="39" s="1"/>
  <c r="N5" i="33"/>
  <c r="O5" i="33" s="1"/>
  <c r="N5" i="40"/>
  <c r="O5" i="40" s="1"/>
  <c r="N11" i="37"/>
  <c r="O11" i="37" s="1"/>
  <c r="N5" i="35"/>
  <c r="O5" i="35" s="1"/>
  <c r="N24" i="46" l="1"/>
  <c r="O24" i="46" s="1"/>
  <c r="O22" i="47"/>
  <c r="P22" i="47" s="1"/>
  <c r="N22" i="33"/>
  <c r="O22" i="33" s="1"/>
  <c r="N21" i="37"/>
  <c r="O21" i="37" s="1"/>
  <c r="N22" i="45"/>
  <c r="O22" i="45" s="1"/>
  <c r="N21" i="34"/>
  <c r="O21" i="34" s="1"/>
  <c r="N22" i="42"/>
  <c r="O22" i="42" s="1"/>
</calcChain>
</file>

<file path=xl/sharedStrings.xml><?xml version="1.0" encoding="utf-8"?>
<sst xmlns="http://schemas.openxmlformats.org/spreadsheetml/2006/main" count="647" uniqueCount="95">
  <si>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</si>
  <si>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</si>
  <si>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</si>
  <si>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</si>
  <si>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</si>
  <si>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</si>
  <si>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</si>
  <si>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</si>
  <si>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</si>
  <si>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</si>
  <si>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</si>
  <si>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</si>
  <si>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</si>
  <si>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</si>
  <si>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</si>
  <si>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</si>
  <si>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</si>
  <si>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</si>
  <si>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</si>
  <si>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</si>
  <si>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Public Safety</t>
  </si>
  <si>
    <t>Law Enforcement</t>
  </si>
  <si>
    <t>Fire Control</t>
  </si>
  <si>
    <t>Other Public Safety</t>
  </si>
  <si>
    <t>Physical Environment</t>
  </si>
  <si>
    <t>Water-Sewer Combination Services</t>
  </si>
  <si>
    <t>Transportation</t>
  </si>
  <si>
    <t>Road and Street Facilities</t>
  </si>
  <si>
    <t>Human Services</t>
  </si>
  <si>
    <t>Health Services</t>
  </si>
  <si>
    <t>Other Human Services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</si>
  <si>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</si>
  <si>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</si>
  <si>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</si>
  <si>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</si>
  <si>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</si>
  <si>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Wewahitchka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</si>
  <si>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</si>
  <si>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</si>
  <si>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</si>
  <si>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</si>
  <si>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General Government Services</t>
  </si>
  <si>
    <t>Water Utility Services</t>
  </si>
  <si>
    <t>Garbage / Solid Waste Control Services</t>
  </si>
  <si>
    <t>Sewer / Wastewater Services</t>
  </si>
  <si>
    <t>2011 Municipal Population:</t>
  </si>
  <si>
    <t>Local Fiscal Year Ended September 30, 2012</t>
  </si>
  <si>
    <t>Executive</t>
  </si>
  <si>
    <t>Other Physical Environment</t>
  </si>
  <si>
    <t>2012 Municipal Population:</t>
  </si>
  <si>
    <t>Local Fiscal Year Ended September 30, 2008</t>
  </si>
  <si>
    <t>2008 Municipal Population:</t>
  </si>
  <si>
    <t>Local Fiscal Year Ended September 30, 2013</t>
  </si>
  <si>
    <t>Cultural Services</t>
  </si>
  <si>
    <t>2013 Municipal Population:</t>
  </si>
  <si>
    <t>Local Fiscal Year Ended September 30, 2014</t>
  </si>
  <si>
    <t>Legislative</t>
  </si>
  <si>
    <t>Garbage / Solid Waste</t>
  </si>
  <si>
    <t>Road / Street Facilities</t>
  </si>
  <si>
    <t>Parks / Recreation</t>
  </si>
  <si>
    <t>2014 Municipal Population:</t>
  </si>
  <si>
    <t>Local Fiscal Year Ended September 30, 2007</t>
  </si>
  <si>
    <t>2007 Municipal Population:</t>
  </si>
  <si>
    <t>Local Fiscal Year Ended September 30, 2015</t>
  </si>
  <si>
    <t>Water / Sewer Services</t>
  </si>
  <si>
    <t>Conservation / Resource Management</t>
  </si>
  <si>
    <t>2015 Municipal Population:</t>
  </si>
  <si>
    <t>Local Fiscal Year Ended September 30, 2016</t>
  </si>
  <si>
    <t>2016 Municipal Population:</t>
  </si>
  <si>
    <t>Local Fiscal Year Ended September 30, 2017</t>
  </si>
  <si>
    <t>Health</t>
  </si>
  <si>
    <t>2017 Municipal Population:</t>
  </si>
  <si>
    <t>Local Fiscal Year Ended September 30, 2018</t>
  </si>
  <si>
    <t>Other General Government</t>
  </si>
  <si>
    <t>2018 Municipal Population:</t>
  </si>
  <si>
    <t>Local Fiscal Year Ended September 30, 2019</t>
  </si>
  <si>
    <t>2019 Municipal Population:</t>
  </si>
  <si>
    <t>Local Fiscal Year Ended September 30, 2020</t>
  </si>
  <si>
    <t>Other Uses</t>
  </si>
  <si>
    <t>Interfund Transfers Out</t>
  </si>
  <si>
    <t>Other Non-Operating Disbursements</t>
  </si>
  <si>
    <t>2020 Municipal Population:</t>
  </si>
  <si>
    <t>Local Fiscal Year Ended September 30, 2021</t>
  </si>
  <si>
    <t>Per Capita Account</t>
  </si>
  <si>
    <t>Custodial</t>
  </si>
  <si>
    <t>Total Account</t>
  </si>
  <si>
    <t>Conservation and Resource Management</t>
  </si>
  <si>
    <t>Inter-fund Group Transfers Out</t>
  </si>
  <si>
    <t>2021 Municipal Population:</t>
  </si>
  <si>
    <t>Local Fiscal Year Ended September 30, 2022</t>
  </si>
  <si>
    <t>Debt Service Payments</t>
  </si>
  <si>
    <t>Proprietary - Other Non-Operating Disbursements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</si>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</sst>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21A15-3769-457D-BC37-1573CAB58811}">
  <sheetPr>
    <pageSetUpPr fitToPage="1"/>
  </sheetPr>
  <dimension ref="A1:ED25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93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83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84</v>
      </c>
      <c r="N4" s="95" t="s">
        <v>5</v>
      </c>
      <c r="O4" s="95" t="s">
        <v>85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SUM(D6:D7)</f>
        <v>808966</v>
      </c>
      <c r="E5" s="100">
        <f>SUM(E6:E7)</f>
        <v>0</v>
      </c>
      <c r="F5" s="100">
        <f>SUM(F6:F7)</f>
        <v>0</v>
      </c>
      <c r="G5" s="100">
        <f>SUM(G6:G7)</f>
        <v>0</v>
      </c>
      <c r="H5" s="100">
        <f>SUM(H6:H7)</f>
        <v>0</v>
      </c>
      <c r="I5" s="100">
        <f>SUM(I6:I7)</f>
        <v>0</v>
      </c>
      <c r="J5" s="100">
        <f>SUM(J6:J7)</f>
        <v>0</v>
      </c>
      <c r="K5" s="100">
        <f>SUM(K6:K7)</f>
        <v>0</v>
      </c>
      <c r="L5" s="100">
        <f>SUM(L6:L7)</f>
        <v>0</v>
      </c>
      <c r="M5" s="100">
        <f>SUM(M6:M7)</f>
        <v>0</v>
      </c>
      <c r="N5" s="100">
        <f>SUM(N6:N7)</f>
        <v>0</v>
      </c>
      <c r="O5" s="101">
        <f>SUM(D5:N5)</f>
        <v>808966</v>
      </c>
      <c r="P5" s="102">
        <f>(O5/P$23)</f>
        <v>369.39086757990867</v>
      </c>
      <c r="Q5" s="103"/>
    </row>
    <row r="6" spans="1:134">
      <c r="A6" s="105"/>
      <c r="B6" s="106">
        <v>513</v>
      </c>
      <c r="C6" s="107" t="s">
        <v>19</v>
      </c>
      <c r="D6" s="108">
        <v>779239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:O7" si="0">SUM(D6:N6)</f>
        <v>779239</v>
      </c>
      <c r="P6" s="109">
        <f>(O6/P$23)</f>
        <v>355.81689497716894</v>
      </c>
      <c r="Q6" s="110"/>
    </row>
    <row r="7" spans="1:134">
      <c r="A7" s="105"/>
      <c r="B7" s="106">
        <v>517</v>
      </c>
      <c r="C7" s="107" t="s">
        <v>90</v>
      </c>
      <c r="D7" s="108">
        <v>29727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si="0"/>
        <v>29727</v>
      </c>
      <c r="P7" s="109">
        <f>(O7/P$23)</f>
        <v>13.573972602739726</v>
      </c>
      <c r="Q7" s="110"/>
    </row>
    <row r="8" spans="1:134" ht="15.75">
      <c r="A8" s="111" t="s">
        <v>20</v>
      </c>
      <c r="B8" s="112"/>
      <c r="C8" s="113"/>
      <c r="D8" s="114">
        <f>SUM(D9:D10)</f>
        <v>71823</v>
      </c>
      <c r="E8" s="114">
        <f>SUM(E9:E10)</f>
        <v>0</v>
      </c>
      <c r="F8" s="114">
        <f>SUM(F9:F10)</f>
        <v>0</v>
      </c>
      <c r="G8" s="114">
        <f>SUM(G9:G10)</f>
        <v>0</v>
      </c>
      <c r="H8" s="114">
        <f>SUM(H9:H10)</f>
        <v>0</v>
      </c>
      <c r="I8" s="114">
        <f>SUM(I9:I10)</f>
        <v>0</v>
      </c>
      <c r="J8" s="114">
        <f>SUM(J9:J10)</f>
        <v>0</v>
      </c>
      <c r="K8" s="114">
        <f>SUM(K9:K10)</f>
        <v>0</v>
      </c>
      <c r="L8" s="114">
        <f>SUM(L9:L10)</f>
        <v>0</v>
      </c>
      <c r="M8" s="114">
        <f>SUM(M9:M10)</f>
        <v>0</v>
      </c>
      <c r="N8" s="114">
        <f>SUM(N9:N10)</f>
        <v>0</v>
      </c>
      <c r="O8" s="115">
        <f>SUM(D8:N8)</f>
        <v>71823</v>
      </c>
      <c r="P8" s="116">
        <f>(O8/P$23)</f>
        <v>32.795890410958904</v>
      </c>
      <c r="Q8" s="117"/>
    </row>
    <row r="9" spans="1:134">
      <c r="A9" s="105"/>
      <c r="B9" s="106">
        <v>521</v>
      </c>
      <c r="C9" s="107" t="s">
        <v>21</v>
      </c>
      <c r="D9" s="108">
        <v>41250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>SUM(D9:N9)</f>
        <v>41250</v>
      </c>
      <c r="P9" s="109">
        <f>(O9/P$23)</f>
        <v>18.835616438356166</v>
      </c>
      <c r="Q9" s="110"/>
    </row>
    <row r="10" spans="1:134">
      <c r="A10" s="105"/>
      <c r="B10" s="106">
        <v>522</v>
      </c>
      <c r="C10" s="107" t="s">
        <v>22</v>
      </c>
      <c r="D10" s="108">
        <v>30573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ref="O10" si="1">SUM(D10:N10)</f>
        <v>30573</v>
      </c>
      <c r="P10" s="109">
        <f>(O10/P$23)</f>
        <v>13.96027397260274</v>
      </c>
      <c r="Q10" s="110"/>
    </row>
    <row r="11" spans="1:134" ht="15.75">
      <c r="A11" s="111" t="s">
        <v>24</v>
      </c>
      <c r="B11" s="112"/>
      <c r="C11" s="113"/>
      <c r="D11" s="114">
        <f>SUM(D12:D14)</f>
        <v>0</v>
      </c>
      <c r="E11" s="114">
        <f>SUM(E12:E14)</f>
        <v>0</v>
      </c>
      <c r="F11" s="114">
        <f>SUM(F12:F14)</f>
        <v>0</v>
      </c>
      <c r="G11" s="114">
        <f>SUM(G12:G14)</f>
        <v>0</v>
      </c>
      <c r="H11" s="114">
        <f>SUM(H12:H14)</f>
        <v>0</v>
      </c>
      <c r="I11" s="114">
        <f>SUM(I12:I14)</f>
        <v>1957970</v>
      </c>
      <c r="J11" s="114">
        <f>SUM(J12:J14)</f>
        <v>0</v>
      </c>
      <c r="K11" s="114">
        <f>SUM(K12:K14)</f>
        <v>0</v>
      </c>
      <c r="L11" s="114">
        <f>SUM(L12:L14)</f>
        <v>0</v>
      </c>
      <c r="M11" s="114">
        <f>SUM(M12:M14)</f>
        <v>0</v>
      </c>
      <c r="N11" s="114">
        <f>SUM(N12:N14)</f>
        <v>0</v>
      </c>
      <c r="O11" s="115">
        <f>SUM(D11:N11)</f>
        <v>1957970</v>
      </c>
      <c r="P11" s="116">
        <f>(O11/P$23)</f>
        <v>894.05022831050223</v>
      </c>
      <c r="Q11" s="117"/>
    </row>
    <row r="12" spans="1:134">
      <c r="A12" s="105"/>
      <c r="B12" s="106">
        <v>533</v>
      </c>
      <c r="C12" s="107" t="s">
        <v>42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581665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ref="O12:O20" si="2">SUM(D12:N12)</f>
        <v>581665</v>
      </c>
      <c r="P12" s="109">
        <f>(O12/P$23)</f>
        <v>265.60045662100458</v>
      </c>
      <c r="Q12" s="110"/>
    </row>
    <row r="13" spans="1:134">
      <c r="A13" s="105"/>
      <c r="B13" s="106">
        <v>534</v>
      </c>
      <c r="C13" s="107" t="s">
        <v>43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324808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2"/>
        <v>324808</v>
      </c>
      <c r="P13" s="109">
        <f>(O13/P$23)</f>
        <v>148.31415525114156</v>
      </c>
      <c r="Q13" s="110"/>
    </row>
    <row r="14" spans="1:134">
      <c r="A14" s="105"/>
      <c r="B14" s="106">
        <v>535</v>
      </c>
      <c r="C14" s="107" t="s">
        <v>44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1051497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2"/>
        <v>1051497</v>
      </c>
      <c r="P14" s="109">
        <f>(O14/P$23)</f>
        <v>480.13561643835618</v>
      </c>
      <c r="Q14" s="110"/>
    </row>
    <row r="15" spans="1:134" ht="15.75">
      <c r="A15" s="111" t="s">
        <v>26</v>
      </c>
      <c r="B15" s="112"/>
      <c r="C15" s="113"/>
      <c r="D15" s="114">
        <f>SUM(D16:D16)</f>
        <v>564612</v>
      </c>
      <c r="E15" s="114">
        <f>SUM(E16:E16)</f>
        <v>0</v>
      </c>
      <c r="F15" s="114">
        <f>SUM(F16:F16)</f>
        <v>0</v>
      </c>
      <c r="G15" s="114">
        <f>SUM(G16:G16)</f>
        <v>0</v>
      </c>
      <c r="H15" s="114">
        <f>SUM(H16:H16)</f>
        <v>0</v>
      </c>
      <c r="I15" s="114">
        <f>SUM(I16:I16)</f>
        <v>0</v>
      </c>
      <c r="J15" s="114">
        <f>SUM(J16:J16)</f>
        <v>0</v>
      </c>
      <c r="K15" s="114">
        <f>SUM(K16:K16)</f>
        <v>0</v>
      </c>
      <c r="L15" s="114">
        <f>SUM(L16:L16)</f>
        <v>0</v>
      </c>
      <c r="M15" s="114">
        <f>SUM(M16:M16)</f>
        <v>0</v>
      </c>
      <c r="N15" s="114">
        <f>SUM(N16:N16)</f>
        <v>0</v>
      </c>
      <c r="O15" s="114">
        <f t="shared" si="2"/>
        <v>564612</v>
      </c>
      <c r="P15" s="116">
        <f>(O15/P$23)</f>
        <v>257.81369863013697</v>
      </c>
      <c r="Q15" s="117"/>
    </row>
    <row r="16" spans="1:134">
      <c r="A16" s="105"/>
      <c r="B16" s="106">
        <v>541</v>
      </c>
      <c r="C16" s="107" t="s">
        <v>27</v>
      </c>
      <c r="D16" s="108">
        <v>564612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2"/>
        <v>564612</v>
      </c>
      <c r="P16" s="109">
        <f>(O16/P$23)</f>
        <v>257.81369863013697</v>
      </c>
      <c r="Q16" s="110"/>
    </row>
    <row r="17" spans="1:120" ht="15.75">
      <c r="A17" s="111" t="s">
        <v>28</v>
      </c>
      <c r="B17" s="112"/>
      <c r="C17" s="113"/>
      <c r="D17" s="114">
        <f>SUM(D18:D18)</f>
        <v>16630</v>
      </c>
      <c r="E17" s="114">
        <f>SUM(E18:E18)</f>
        <v>0</v>
      </c>
      <c r="F17" s="114">
        <f>SUM(F18:F18)</f>
        <v>0</v>
      </c>
      <c r="G17" s="114">
        <f>SUM(G18:G18)</f>
        <v>0</v>
      </c>
      <c r="H17" s="114">
        <f>SUM(H18:H18)</f>
        <v>0</v>
      </c>
      <c r="I17" s="114">
        <f>SUM(I18:I18)</f>
        <v>0</v>
      </c>
      <c r="J17" s="114">
        <f>SUM(J18:J18)</f>
        <v>0</v>
      </c>
      <c r="K17" s="114">
        <f>SUM(K18:K18)</f>
        <v>0</v>
      </c>
      <c r="L17" s="114">
        <f>SUM(L18:L18)</f>
        <v>0</v>
      </c>
      <c r="M17" s="114">
        <f>SUM(M18:M18)</f>
        <v>0</v>
      </c>
      <c r="N17" s="114">
        <f>SUM(N18:N18)</f>
        <v>0</v>
      </c>
      <c r="O17" s="114">
        <f t="shared" si="2"/>
        <v>16630</v>
      </c>
      <c r="P17" s="116">
        <f>(O17/P$23)</f>
        <v>7.5936073059360734</v>
      </c>
      <c r="Q17" s="117"/>
    </row>
    <row r="18" spans="1:120">
      <c r="A18" s="105"/>
      <c r="B18" s="106">
        <v>562</v>
      </c>
      <c r="C18" s="107" t="s">
        <v>29</v>
      </c>
      <c r="D18" s="108">
        <v>16630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16630</v>
      </c>
      <c r="P18" s="109">
        <f>(O18/P$23)</f>
        <v>7.5936073059360734</v>
      </c>
      <c r="Q18" s="110"/>
    </row>
    <row r="19" spans="1:120" ht="15.75">
      <c r="A19" s="111" t="s">
        <v>31</v>
      </c>
      <c r="B19" s="112"/>
      <c r="C19" s="113"/>
      <c r="D19" s="114">
        <f>SUM(D20:D20)</f>
        <v>149554</v>
      </c>
      <c r="E19" s="114">
        <f>SUM(E20:E20)</f>
        <v>0</v>
      </c>
      <c r="F19" s="114">
        <f>SUM(F20:F20)</f>
        <v>0</v>
      </c>
      <c r="G19" s="114">
        <f>SUM(G20:G20)</f>
        <v>0</v>
      </c>
      <c r="H19" s="114">
        <f>SUM(H20:H20)</f>
        <v>0</v>
      </c>
      <c r="I19" s="114">
        <f>SUM(I20:I20)</f>
        <v>0</v>
      </c>
      <c r="J19" s="114">
        <f>SUM(J20:J20)</f>
        <v>0</v>
      </c>
      <c r="K19" s="114">
        <f>SUM(K20:K20)</f>
        <v>0</v>
      </c>
      <c r="L19" s="114">
        <f>SUM(L20:L20)</f>
        <v>0</v>
      </c>
      <c r="M19" s="114">
        <f>SUM(M20:M20)</f>
        <v>0</v>
      </c>
      <c r="N19" s="114">
        <f>SUM(N20:N20)</f>
        <v>0</v>
      </c>
      <c r="O19" s="114">
        <f>SUM(D19:N19)</f>
        <v>149554</v>
      </c>
      <c r="P19" s="116">
        <f>(O19/P$23)</f>
        <v>68.289497716894971</v>
      </c>
      <c r="Q19" s="110"/>
    </row>
    <row r="20" spans="1:120" ht="15.75" thickBot="1">
      <c r="A20" s="105"/>
      <c r="B20" s="106">
        <v>572</v>
      </c>
      <c r="C20" s="107" t="s">
        <v>32</v>
      </c>
      <c r="D20" s="108">
        <v>149554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149554</v>
      </c>
      <c r="P20" s="109">
        <f>(O20/P$23)</f>
        <v>68.289497716894971</v>
      </c>
      <c r="Q20" s="110"/>
    </row>
    <row r="21" spans="1:120" ht="16.5" thickBot="1">
      <c r="A21" s="118" t="s">
        <v>10</v>
      </c>
      <c r="B21" s="119"/>
      <c r="C21" s="120"/>
      <c r="D21" s="121">
        <f>SUM(D5,D8,D11,D15,D17,D19)</f>
        <v>1611585</v>
      </c>
      <c r="E21" s="121">
        <f t="shared" ref="E21:N21" si="3">SUM(E5,E8,E11,E15,E17,E19)</f>
        <v>0</v>
      </c>
      <c r="F21" s="121">
        <f t="shared" si="3"/>
        <v>0</v>
      </c>
      <c r="G21" s="121">
        <f t="shared" si="3"/>
        <v>0</v>
      </c>
      <c r="H21" s="121">
        <f t="shared" si="3"/>
        <v>0</v>
      </c>
      <c r="I21" s="121">
        <f t="shared" si="3"/>
        <v>1957970</v>
      </c>
      <c r="J21" s="121">
        <f t="shared" si="3"/>
        <v>0</v>
      </c>
      <c r="K21" s="121">
        <f t="shared" si="3"/>
        <v>0</v>
      </c>
      <c r="L21" s="121">
        <f t="shared" si="3"/>
        <v>0</v>
      </c>
      <c r="M21" s="121">
        <f t="shared" si="3"/>
        <v>0</v>
      </c>
      <c r="N21" s="121">
        <f t="shared" si="3"/>
        <v>0</v>
      </c>
      <c r="O21" s="121">
        <f>SUM(D21:N21)</f>
        <v>3569555</v>
      </c>
      <c r="P21" s="122">
        <f>(O21/P$23)</f>
        <v>1629.933789954338</v>
      </c>
      <c r="Q21" s="103"/>
      <c r="R21" s="12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</row>
    <row r="22" spans="1:120">
      <c r="A22" s="124"/>
      <c r="B22" s="125"/>
      <c r="C22" s="125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7"/>
    </row>
    <row r="23" spans="1:120">
      <c r="A23" s="128"/>
      <c r="B23" s="129"/>
      <c r="C23" s="129"/>
      <c r="D23" s="130"/>
      <c r="E23" s="130"/>
      <c r="F23" s="130"/>
      <c r="G23" s="130"/>
      <c r="H23" s="130"/>
      <c r="I23" s="130"/>
      <c r="J23" s="130"/>
      <c r="K23" s="130"/>
      <c r="L23" s="130"/>
      <c r="M23" s="133" t="s">
        <v>94</v>
      </c>
      <c r="N23" s="133"/>
      <c r="O23" s="133"/>
      <c r="P23" s="131">
        <v>2190</v>
      </c>
    </row>
    <row r="24" spans="1:120">
      <c r="A24" s="134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6"/>
    </row>
    <row r="25" spans="1:120" ht="15.75" customHeight="1" thickBot="1">
      <c r="A25" s="137" t="s">
        <v>39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9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36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302328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2" si="1">SUM(D5:M5)</f>
        <v>302328</v>
      </c>
      <c r="O5" s="58">
        <f t="shared" ref="O5:O22" si="2">(N5/O$24)</f>
        <v>140.22634508348793</v>
      </c>
      <c r="P5" s="59"/>
    </row>
    <row r="6" spans="1:133">
      <c r="A6" s="61"/>
      <c r="B6" s="62">
        <v>511</v>
      </c>
      <c r="C6" s="63" t="s">
        <v>56</v>
      </c>
      <c r="D6" s="64">
        <v>6000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6000</v>
      </c>
      <c r="O6" s="65">
        <f t="shared" si="2"/>
        <v>2.7829313543599259</v>
      </c>
      <c r="P6" s="66"/>
    </row>
    <row r="7" spans="1:133">
      <c r="A7" s="61"/>
      <c r="B7" s="62">
        <v>513</v>
      </c>
      <c r="C7" s="63" t="s">
        <v>19</v>
      </c>
      <c r="D7" s="64">
        <v>296328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296328</v>
      </c>
      <c r="O7" s="65">
        <f t="shared" si="2"/>
        <v>137.44341372912803</v>
      </c>
      <c r="P7" s="66"/>
    </row>
    <row r="8" spans="1:133" ht="15.75">
      <c r="A8" s="67" t="s">
        <v>20</v>
      </c>
      <c r="B8" s="68"/>
      <c r="C8" s="69"/>
      <c r="D8" s="70">
        <f t="shared" ref="D8:M8" si="3">SUM(D9:D10)</f>
        <v>55324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55324</v>
      </c>
      <c r="O8" s="72">
        <f t="shared" si="2"/>
        <v>25.66048237476809</v>
      </c>
      <c r="P8" s="73"/>
    </row>
    <row r="9" spans="1:133">
      <c r="A9" s="61"/>
      <c r="B9" s="62">
        <v>521</v>
      </c>
      <c r="C9" s="63" t="s">
        <v>21</v>
      </c>
      <c r="D9" s="64">
        <v>33600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33600</v>
      </c>
      <c r="O9" s="65">
        <f t="shared" si="2"/>
        <v>15.584415584415584</v>
      </c>
      <c r="P9" s="66"/>
    </row>
    <row r="10" spans="1:133">
      <c r="A10" s="61"/>
      <c r="B10" s="62">
        <v>522</v>
      </c>
      <c r="C10" s="63" t="s">
        <v>22</v>
      </c>
      <c r="D10" s="64">
        <v>21724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21724</v>
      </c>
      <c r="O10" s="65">
        <f t="shared" si="2"/>
        <v>10.076066790352504</v>
      </c>
      <c r="P10" s="66"/>
    </row>
    <row r="11" spans="1:133" ht="15.75">
      <c r="A11" s="67" t="s">
        <v>24</v>
      </c>
      <c r="B11" s="68"/>
      <c r="C11" s="69"/>
      <c r="D11" s="70">
        <f t="shared" ref="D11:M11" si="4">SUM(D12:D15)</f>
        <v>0</v>
      </c>
      <c r="E11" s="70">
        <f t="shared" si="4"/>
        <v>0</v>
      </c>
      <c r="F11" s="70">
        <f t="shared" si="4"/>
        <v>0</v>
      </c>
      <c r="G11" s="70">
        <f t="shared" si="4"/>
        <v>0</v>
      </c>
      <c r="H11" s="70">
        <f t="shared" si="4"/>
        <v>0</v>
      </c>
      <c r="I11" s="70">
        <f t="shared" si="4"/>
        <v>923820</v>
      </c>
      <c r="J11" s="70">
        <f t="shared" si="4"/>
        <v>0</v>
      </c>
      <c r="K11" s="70">
        <f t="shared" si="4"/>
        <v>0</v>
      </c>
      <c r="L11" s="70">
        <f t="shared" si="4"/>
        <v>0</v>
      </c>
      <c r="M11" s="70">
        <f t="shared" si="4"/>
        <v>0</v>
      </c>
      <c r="N11" s="71">
        <f t="shared" si="1"/>
        <v>923820</v>
      </c>
      <c r="O11" s="72">
        <f t="shared" si="2"/>
        <v>428.48794063079777</v>
      </c>
      <c r="P11" s="73"/>
    </row>
    <row r="12" spans="1:133">
      <c r="A12" s="61"/>
      <c r="B12" s="62">
        <v>533</v>
      </c>
      <c r="C12" s="63" t="s">
        <v>42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360156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360156</v>
      </c>
      <c r="O12" s="65">
        <f t="shared" si="2"/>
        <v>167.04823747680891</v>
      </c>
      <c r="P12" s="66"/>
    </row>
    <row r="13" spans="1:133">
      <c r="A13" s="61"/>
      <c r="B13" s="62">
        <v>534</v>
      </c>
      <c r="C13" s="63" t="s">
        <v>57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156295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156295</v>
      </c>
      <c r="O13" s="65">
        <f t="shared" si="2"/>
        <v>72.493042671614106</v>
      </c>
      <c r="P13" s="66"/>
    </row>
    <row r="14" spans="1:133">
      <c r="A14" s="61"/>
      <c r="B14" s="62">
        <v>535</v>
      </c>
      <c r="C14" s="63" t="s">
        <v>44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398807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398807</v>
      </c>
      <c r="O14" s="65">
        <f t="shared" si="2"/>
        <v>184.97541743970316</v>
      </c>
      <c r="P14" s="66"/>
    </row>
    <row r="15" spans="1:133">
      <c r="A15" s="61"/>
      <c r="B15" s="62">
        <v>539</v>
      </c>
      <c r="C15" s="63" t="s">
        <v>48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8562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8562</v>
      </c>
      <c r="O15" s="65">
        <f t="shared" si="2"/>
        <v>3.9712430426716141</v>
      </c>
      <c r="P15" s="66"/>
    </row>
    <row r="16" spans="1:133" ht="15.75">
      <c r="A16" s="67" t="s">
        <v>26</v>
      </c>
      <c r="B16" s="68"/>
      <c r="C16" s="69"/>
      <c r="D16" s="70">
        <f t="shared" ref="D16:M16" si="5">SUM(D17:D17)</f>
        <v>369944</v>
      </c>
      <c r="E16" s="70">
        <f t="shared" si="5"/>
        <v>0</v>
      </c>
      <c r="F16" s="70">
        <f t="shared" si="5"/>
        <v>0</v>
      </c>
      <c r="G16" s="70">
        <f t="shared" si="5"/>
        <v>0</v>
      </c>
      <c r="H16" s="70">
        <f t="shared" si="5"/>
        <v>0</v>
      </c>
      <c r="I16" s="70">
        <f t="shared" si="5"/>
        <v>0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0">
        <f t="shared" si="1"/>
        <v>369944</v>
      </c>
      <c r="O16" s="72">
        <f t="shared" si="2"/>
        <v>171.58812615955472</v>
      </c>
      <c r="P16" s="73"/>
    </row>
    <row r="17" spans="1:119">
      <c r="A17" s="61"/>
      <c r="B17" s="62">
        <v>541</v>
      </c>
      <c r="C17" s="63" t="s">
        <v>58</v>
      </c>
      <c r="D17" s="64">
        <v>369944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369944</v>
      </c>
      <c r="O17" s="65">
        <f t="shared" si="2"/>
        <v>171.58812615955472</v>
      </c>
      <c r="P17" s="66"/>
    </row>
    <row r="18" spans="1:119" ht="15.75">
      <c r="A18" s="67" t="s">
        <v>28</v>
      </c>
      <c r="B18" s="68"/>
      <c r="C18" s="69"/>
      <c r="D18" s="70">
        <f t="shared" ref="D18:M18" si="6">SUM(D19:D19)</f>
        <v>18802</v>
      </c>
      <c r="E18" s="70">
        <f t="shared" si="6"/>
        <v>0</v>
      </c>
      <c r="F18" s="70">
        <f t="shared" si="6"/>
        <v>0</v>
      </c>
      <c r="G18" s="70">
        <f t="shared" si="6"/>
        <v>0</v>
      </c>
      <c r="H18" s="70">
        <f t="shared" si="6"/>
        <v>0</v>
      </c>
      <c r="I18" s="70">
        <f t="shared" si="6"/>
        <v>0</v>
      </c>
      <c r="J18" s="70">
        <f t="shared" si="6"/>
        <v>0</v>
      </c>
      <c r="K18" s="70">
        <f t="shared" si="6"/>
        <v>0</v>
      </c>
      <c r="L18" s="70">
        <f t="shared" si="6"/>
        <v>0</v>
      </c>
      <c r="M18" s="70">
        <f t="shared" si="6"/>
        <v>0</v>
      </c>
      <c r="N18" s="70">
        <f t="shared" si="1"/>
        <v>18802</v>
      </c>
      <c r="O18" s="72">
        <f t="shared" si="2"/>
        <v>8.720779220779221</v>
      </c>
      <c r="P18" s="73"/>
    </row>
    <row r="19" spans="1:119">
      <c r="A19" s="61"/>
      <c r="B19" s="62">
        <v>569</v>
      </c>
      <c r="C19" s="63" t="s">
        <v>30</v>
      </c>
      <c r="D19" s="64">
        <v>18802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18802</v>
      </c>
      <c r="O19" s="65">
        <f t="shared" si="2"/>
        <v>8.720779220779221</v>
      </c>
      <c r="P19" s="66"/>
    </row>
    <row r="20" spans="1:119" ht="15.75">
      <c r="A20" s="67" t="s">
        <v>31</v>
      </c>
      <c r="B20" s="68"/>
      <c r="C20" s="69"/>
      <c r="D20" s="70">
        <f t="shared" ref="D20:M20" si="7">SUM(D21:D21)</f>
        <v>248855</v>
      </c>
      <c r="E20" s="70">
        <f t="shared" si="7"/>
        <v>0</v>
      </c>
      <c r="F20" s="70">
        <f t="shared" si="7"/>
        <v>0</v>
      </c>
      <c r="G20" s="70">
        <f t="shared" si="7"/>
        <v>0</v>
      </c>
      <c r="H20" s="70">
        <f t="shared" si="7"/>
        <v>0</v>
      </c>
      <c r="I20" s="70">
        <f t="shared" si="7"/>
        <v>0</v>
      </c>
      <c r="J20" s="70">
        <f t="shared" si="7"/>
        <v>0</v>
      </c>
      <c r="K20" s="70">
        <f t="shared" si="7"/>
        <v>0</v>
      </c>
      <c r="L20" s="70">
        <f t="shared" si="7"/>
        <v>0</v>
      </c>
      <c r="M20" s="70">
        <f t="shared" si="7"/>
        <v>0</v>
      </c>
      <c r="N20" s="70">
        <f t="shared" si="1"/>
        <v>248855</v>
      </c>
      <c r="O20" s="72">
        <f t="shared" si="2"/>
        <v>115.42439703153988</v>
      </c>
      <c r="P20" s="66"/>
    </row>
    <row r="21" spans="1:119" ht="15.75" thickBot="1">
      <c r="A21" s="61"/>
      <c r="B21" s="62">
        <v>572</v>
      </c>
      <c r="C21" s="63" t="s">
        <v>59</v>
      </c>
      <c r="D21" s="64">
        <v>248855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248855</v>
      </c>
      <c r="O21" s="65">
        <f t="shared" si="2"/>
        <v>115.42439703153988</v>
      </c>
      <c r="P21" s="66"/>
    </row>
    <row r="22" spans="1:119" ht="16.5" thickBot="1">
      <c r="A22" s="74" t="s">
        <v>10</v>
      </c>
      <c r="B22" s="75"/>
      <c r="C22" s="76"/>
      <c r="D22" s="77">
        <f>SUM(D5,D8,D11,D16,D18,D20)</f>
        <v>995253</v>
      </c>
      <c r="E22" s="77">
        <f t="shared" ref="E22:M22" si="8">SUM(E5,E8,E11,E16,E18,E20)</f>
        <v>0</v>
      </c>
      <c r="F22" s="77">
        <f t="shared" si="8"/>
        <v>0</v>
      </c>
      <c r="G22" s="77">
        <f t="shared" si="8"/>
        <v>0</v>
      </c>
      <c r="H22" s="77">
        <f t="shared" si="8"/>
        <v>0</v>
      </c>
      <c r="I22" s="77">
        <f t="shared" si="8"/>
        <v>923820</v>
      </c>
      <c r="J22" s="77">
        <f t="shared" si="8"/>
        <v>0</v>
      </c>
      <c r="K22" s="77">
        <f t="shared" si="8"/>
        <v>0</v>
      </c>
      <c r="L22" s="77">
        <f t="shared" si="8"/>
        <v>0</v>
      </c>
      <c r="M22" s="77">
        <f t="shared" si="8"/>
        <v>0</v>
      </c>
      <c r="N22" s="77">
        <f t="shared" si="1"/>
        <v>1919073</v>
      </c>
      <c r="O22" s="78">
        <f t="shared" si="2"/>
        <v>890.10807050092762</v>
      </c>
      <c r="P22" s="59"/>
      <c r="Q22" s="79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</row>
    <row r="23" spans="1:119">
      <c r="A23" s="81"/>
      <c r="B23" s="82"/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4"/>
    </row>
    <row r="24" spans="1:119">
      <c r="A24" s="85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171" t="s">
        <v>60</v>
      </c>
      <c r="M24" s="171"/>
      <c r="N24" s="171"/>
      <c r="O24" s="88">
        <v>2156</v>
      </c>
    </row>
    <row r="25" spans="1:119">
      <c r="A25" s="172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4"/>
    </row>
    <row r="26" spans="1:119" ht="15.75" customHeight="1" thickBot="1">
      <c r="A26" s="175" t="s">
        <v>39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7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282378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282378</v>
      </c>
      <c r="O5" s="30">
        <f t="shared" ref="O5:O20" si="2">(N5/O$22)</f>
        <v>141.61384152457373</v>
      </c>
      <c r="P5" s="6"/>
    </row>
    <row r="6" spans="1:133">
      <c r="A6" s="12"/>
      <c r="B6" s="42">
        <v>513</v>
      </c>
      <c r="C6" s="19" t="s">
        <v>19</v>
      </c>
      <c r="D6" s="43">
        <v>282378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282378</v>
      </c>
      <c r="O6" s="44">
        <f t="shared" si="2"/>
        <v>141.61384152457373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54832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54832</v>
      </c>
      <c r="O7" s="41">
        <f t="shared" si="2"/>
        <v>27.49849548645938</v>
      </c>
      <c r="P7" s="10"/>
    </row>
    <row r="8" spans="1:133">
      <c r="A8" s="12"/>
      <c r="B8" s="42">
        <v>522</v>
      </c>
      <c r="C8" s="19" t="s">
        <v>22</v>
      </c>
      <c r="D8" s="43">
        <v>54832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54832</v>
      </c>
      <c r="O8" s="44">
        <f t="shared" si="2"/>
        <v>27.49849548645938</v>
      </c>
      <c r="P8" s="9"/>
    </row>
    <row r="9" spans="1:133" ht="15.75">
      <c r="A9" s="26" t="s">
        <v>24</v>
      </c>
      <c r="B9" s="27"/>
      <c r="C9" s="28"/>
      <c r="D9" s="29">
        <f t="shared" ref="D9:M9" si="4">SUM(D10:D12)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802055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802055</v>
      </c>
      <c r="O9" s="41">
        <f t="shared" si="2"/>
        <v>402.23420260782348</v>
      </c>
      <c r="P9" s="10"/>
    </row>
    <row r="10" spans="1:133">
      <c r="A10" s="12"/>
      <c r="B10" s="42">
        <v>533</v>
      </c>
      <c r="C10" s="19" t="s">
        <v>42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346754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346754</v>
      </c>
      <c r="O10" s="44">
        <f t="shared" si="2"/>
        <v>173.89869608826478</v>
      </c>
      <c r="P10" s="9"/>
    </row>
    <row r="11" spans="1:133">
      <c r="A11" s="12"/>
      <c r="B11" s="42">
        <v>534</v>
      </c>
      <c r="C11" s="19" t="s">
        <v>43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156202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156202</v>
      </c>
      <c r="O11" s="44">
        <f t="shared" si="2"/>
        <v>78.336008024072214</v>
      </c>
      <c r="P11" s="9"/>
    </row>
    <row r="12" spans="1:133">
      <c r="A12" s="12"/>
      <c r="B12" s="42">
        <v>535</v>
      </c>
      <c r="C12" s="19" t="s">
        <v>44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299099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299099</v>
      </c>
      <c r="O12" s="44">
        <f t="shared" si="2"/>
        <v>149.99949849548645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335871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335871</v>
      </c>
      <c r="O13" s="41">
        <f t="shared" si="2"/>
        <v>168.4408224674022</v>
      </c>
      <c r="P13" s="10"/>
    </row>
    <row r="14" spans="1:133">
      <c r="A14" s="12"/>
      <c r="B14" s="42">
        <v>541</v>
      </c>
      <c r="C14" s="19" t="s">
        <v>27</v>
      </c>
      <c r="D14" s="43">
        <v>335871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335871</v>
      </c>
      <c r="O14" s="44">
        <f t="shared" si="2"/>
        <v>168.4408224674022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14358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14358</v>
      </c>
      <c r="O15" s="41">
        <f t="shared" si="2"/>
        <v>7.2006018054162491</v>
      </c>
      <c r="P15" s="10"/>
    </row>
    <row r="16" spans="1:133">
      <c r="A16" s="12"/>
      <c r="B16" s="42">
        <v>562</v>
      </c>
      <c r="C16" s="19" t="s">
        <v>29</v>
      </c>
      <c r="D16" s="43">
        <v>14358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14358</v>
      </c>
      <c r="O16" s="44">
        <f t="shared" si="2"/>
        <v>7.2006018054162491</v>
      </c>
      <c r="P16" s="9"/>
    </row>
    <row r="17" spans="1:119" ht="15.75">
      <c r="A17" s="26" t="s">
        <v>31</v>
      </c>
      <c r="B17" s="27"/>
      <c r="C17" s="28"/>
      <c r="D17" s="29">
        <f t="shared" ref="D17:M17" si="7">SUM(D18:D19)</f>
        <v>211631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7844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219475</v>
      </c>
      <c r="O17" s="41">
        <f t="shared" si="2"/>
        <v>110.06770310932798</v>
      </c>
      <c r="P17" s="9"/>
    </row>
    <row r="18" spans="1:119">
      <c r="A18" s="12"/>
      <c r="B18" s="42">
        <v>572</v>
      </c>
      <c r="C18" s="19" t="s">
        <v>32</v>
      </c>
      <c r="D18" s="43">
        <v>211631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211631</v>
      </c>
      <c r="O18" s="44">
        <f t="shared" si="2"/>
        <v>106.13390170511535</v>
      </c>
      <c r="P18" s="9"/>
    </row>
    <row r="19" spans="1:119" ht="15.75" thickBot="1">
      <c r="A19" s="12"/>
      <c r="B19" s="42">
        <v>573</v>
      </c>
      <c r="C19" s="19" t="s">
        <v>53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7844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7844</v>
      </c>
      <c r="O19" s="44">
        <f t="shared" si="2"/>
        <v>3.9338014042126379</v>
      </c>
      <c r="P19" s="9"/>
    </row>
    <row r="20" spans="1:119" ht="16.5" thickBot="1">
      <c r="A20" s="13" t="s">
        <v>10</v>
      </c>
      <c r="B20" s="21"/>
      <c r="C20" s="20"/>
      <c r="D20" s="14">
        <f>SUM(D5,D7,D9,D13,D15,D17)</f>
        <v>899070</v>
      </c>
      <c r="E20" s="14">
        <f t="shared" ref="E20:M20" si="8">SUM(E5,E7,E9,E13,E15,E17)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809899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1708969</v>
      </c>
      <c r="O20" s="35">
        <f t="shared" si="2"/>
        <v>857.05566700100303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54</v>
      </c>
      <c r="M22" s="157"/>
      <c r="N22" s="157"/>
      <c r="O22" s="39">
        <v>1994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39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284583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284583</v>
      </c>
      <c r="O5" s="30">
        <f t="shared" ref="O5:O22" si="2">(N5/O$24)</f>
        <v>143.94688922610015</v>
      </c>
      <c r="P5" s="6"/>
    </row>
    <row r="6" spans="1:133">
      <c r="A6" s="12"/>
      <c r="B6" s="42">
        <v>512</v>
      </c>
      <c r="C6" s="19" t="s">
        <v>47</v>
      </c>
      <c r="D6" s="43">
        <v>6000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6000</v>
      </c>
      <c r="O6" s="44">
        <f t="shared" si="2"/>
        <v>3.0349013657056148</v>
      </c>
      <c r="P6" s="9"/>
    </row>
    <row r="7" spans="1:133">
      <c r="A7" s="12"/>
      <c r="B7" s="42">
        <v>513</v>
      </c>
      <c r="C7" s="19" t="s">
        <v>19</v>
      </c>
      <c r="D7" s="43">
        <v>278583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278583</v>
      </c>
      <c r="O7" s="44">
        <f t="shared" si="2"/>
        <v>140.91198786039453</v>
      </c>
      <c r="P7" s="9"/>
    </row>
    <row r="8" spans="1:133" ht="15.75">
      <c r="A8" s="26" t="s">
        <v>20</v>
      </c>
      <c r="B8" s="27"/>
      <c r="C8" s="28"/>
      <c r="D8" s="29">
        <f t="shared" ref="D8:M8" si="3">SUM(D9:D10)</f>
        <v>54279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54279</v>
      </c>
      <c r="O8" s="41">
        <f t="shared" si="2"/>
        <v>27.455235204855843</v>
      </c>
      <c r="P8" s="10"/>
    </row>
    <row r="9" spans="1:133">
      <c r="A9" s="12"/>
      <c r="B9" s="42">
        <v>521</v>
      </c>
      <c r="C9" s="19" t="s">
        <v>21</v>
      </c>
      <c r="D9" s="43">
        <v>33600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33600</v>
      </c>
      <c r="O9" s="44">
        <f t="shared" si="2"/>
        <v>16.99544764795144</v>
      </c>
      <c r="P9" s="9"/>
    </row>
    <row r="10" spans="1:133">
      <c r="A10" s="12"/>
      <c r="B10" s="42">
        <v>522</v>
      </c>
      <c r="C10" s="19" t="s">
        <v>22</v>
      </c>
      <c r="D10" s="43">
        <v>20679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20679</v>
      </c>
      <c r="O10" s="44">
        <f t="shared" si="2"/>
        <v>10.4597875569044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SUM(D12:D15)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842764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842764</v>
      </c>
      <c r="O11" s="41">
        <f t="shared" si="2"/>
        <v>426.28426909458778</v>
      </c>
      <c r="P11" s="10"/>
    </row>
    <row r="12" spans="1:133">
      <c r="A12" s="12"/>
      <c r="B12" s="42">
        <v>533</v>
      </c>
      <c r="C12" s="19" t="s">
        <v>42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291421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291421</v>
      </c>
      <c r="O12" s="44">
        <f t="shared" si="2"/>
        <v>147.40566514921599</v>
      </c>
      <c r="P12" s="9"/>
    </row>
    <row r="13" spans="1:133">
      <c r="A13" s="12"/>
      <c r="B13" s="42">
        <v>534</v>
      </c>
      <c r="C13" s="19" t="s">
        <v>43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213745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213745</v>
      </c>
      <c r="O13" s="44">
        <f t="shared" si="2"/>
        <v>108.11583206879109</v>
      </c>
      <c r="P13" s="9"/>
    </row>
    <row r="14" spans="1:133">
      <c r="A14" s="12"/>
      <c r="B14" s="42">
        <v>535</v>
      </c>
      <c r="C14" s="19" t="s">
        <v>44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332699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332699</v>
      </c>
      <c r="O14" s="44">
        <f t="shared" si="2"/>
        <v>168.28477491148203</v>
      </c>
      <c r="P14" s="9"/>
    </row>
    <row r="15" spans="1:133">
      <c r="A15" s="12"/>
      <c r="B15" s="42">
        <v>539</v>
      </c>
      <c r="C15" s="19" t="s">
        <v>48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4899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4899</v>
      </c>
      <c r="O15" s="44">
        <f t="shared" si="2"/>
        <v>2.4779969650986344</v>
      </c>
      <c r="P15" s="9"/>
    </row>
    <row r="16" spans="1:133" ht="15.75">
      <c r="A16" s="26" t="s">
        <v>26</v>
      </c>
      <c r="B16" s="27"/>
      <c r="C16" s="28"/>
      <c r="D16" s="29">
        <f t="shared" ref="D16:M16" si="5">SUM(D17:D17)</f>
        <v>347076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347076</v>
      </c>
      <c r="O16" s="41">
        <f t="shared" si="2"/>
        <v>175.55690440060698</v>
      </c>
      <c r="P16" s="10"/>
    </row>
    <row r="17" spans="1:119">
      <c r="A17" s="12"/>
      <c r="B17" s="42">
        <v>541</v>
      </c>
      <c r="C17" s="19" t="s">
        <v>27</v>
      </c>
      <c r="D17" s="43">
        <v>347076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347076</v>
      </c>
      <c r="O17" s="44">
        <f t="shared" si="2"/>
        <v>175.55690440060698</v>
      </c>
      <c r="P17" s="9"/>
    </row>
    <row r="18" spans="1:119" ht="15.75">
      <c r="A18" s="26" t="s">
        <v>28</v>
      </c>
      <c r="B18" s="27"/>
      <c r="C18" s="28"/>
      <c r="D18" s="29">
        <f t="shared" ref="D18:M18" si="6">SUM(D19:D19)</f>
        <v>15723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15723</v>
      </c>
      <c r="O18" s="41">
        <f t="shared" si="2"/>
        <v>7.9529590288315628</v>
      </c>
      <c r="P18" s="10"/>
    </row>
    <row r="19" spans="1:119">
      <c r="A19" s="12"/>
      <c r="B19" s="42">
        <v>562</v>
      </c>
      <c r="C19" s="19" t="s">
        <v>29</v>
      </c>
      <c r="D19" s="43">
        <v>15723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15723</v>
      </c>
      <c r="O19" s="44">
        <f t="shared" si="2"/>
        <v>7.9529590288315628</v>
      </c>
      <c r="P19" s="9"/>
    </row>
    <row r="20" spans="1:119" ht="15.75">
      <c r="A20" s="26" t="s">
        <v>31</v>
      </c>
      <c r="B20" s="27"/>
      <c r="C20" s="28"/>
      <c r="D20" s="29">
        <f t="shared" ref="D20:M20" si="7">SUM(D21:D21)</f>
        <v>79654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79654</v>
      </c>
      <c r="O20" s="41">
        <f t="shared" si="2"/>
        <v>40.290338897319174</v>
      </c>
      <c r="P20" s="9"/>
    </row>
    <row r="21" spans="1:119" ht="15.75" thickBot="1">
      <c r="A21" s="12"/>
      <c r="B21" s="42">
        <v>572</v>
      </c>
      <c r="C21" s="19" t="s">
        <v>32</v>
      </c>
      <c r="D21" s="43">
        <v>79654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79654</v>
      </c>
      <c r="O21" s="44">
        <f t="shared" si="2"/>
        <v>40.290338897319174</v>
      </c>
      <c r="P21" s="9"/>
    </row>
    <row r="22" spans="1:119" ht="16.5" thickBot="1">
      <c r="A22" s="13" t="s">
        <v>10</v>
      </c>
      <c r="B22" s="21"/>
      <c r="C22" s="20"/>
      <c r="D22" s="14">
        <f>SUM(D5,D8,D11,D16,D18,D20)</f>
        <v>781315</v>
      </c>
      <c r="E22" s="14">
        <f t="shared" ref="E22:M22" si="8">SUM(E5,E8,E11,E16,E18,E20)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842764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1624079</v>
      </c>
      <c r="O22" s="35">
        <f t="shared" si="2"/>
        <v>821.48659585230143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49</v>
      </c>
      <c r="M24" s="157"/>
      <c r="N24" s="157"/>
      <c r="O24" s="39">
        <v>1977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349541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2199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351740</v>
      </c>
      <c r="O5" s="30">
        <f t="shared" ref="O5:O22" si="2">(N5/O$24)</f>
        <v>178.82053889171326</v>
      </c>
      <c r="P5" s="6"/>
    </row>
    <row r="6" spans="1:133">
      <c r="A6" s="12"/>
      <c r="B6" s="42">
        <v>513</v>
      </c>
      <c r="C6" s="19" t="s">
        <v>19</v>
      </c>
      <c r="D6" s="43">
        <v>349541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349541</v>
      </c>
      <c r="O6" s="44">
        <f t="shared" si="2"/>
        <v>177.7025927808846</v>
      </c>
      <c r="P6" s="9"/>
    </row>
    <row r="7" spans="1:133">
      <c r="A7" s="12"/>
      <c r="B7" s="42">
        <v>519</v>
      </c>
      <c r="C7" s="19" t="s">
        <v>41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2199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2199</v>
      </c>
      <c r="O7" s="44">
        <f t="shared" si="2"/>
        <v>1.117946110828673</v>
      </c>
      <c r="P7" s="9"/>
    </row>
    <row r="8" spans="1:133" ht="15.75">
      <c r="A8" s="26" t="s">
        <v>20</v>
      </c>
      <c r="B8" s="27"/>
      <c r="C8" s="28"/>
      <c r="D8" s="29">
        <f t="shared" ref="D8:M8" si="3">SUM(D9:D10)</f>
        <v>82432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82432</v>
      </c>
      <c r="O8" s="41">
        <f t="shared" si="2"/>
        <v>41.907473309608541</v>
      </c>
      <c r="P8" s="10"/>
    </row>
    <row r="9" spans="1:133">
      <c r="A9" s="12"/>
      <c r="B9" s="42">
        <v>521</v>
      </c>
      <c r="C9" s="19" t="s">
        <v>21</v>
      </c>
      <c r="D9" s="43">
        <v>33600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33600</v>
      </c>
      <c r="O9" s="44">
        <f t="shared" si="2"/>
        <v>17.081850533807827</v>
      </c>
      <c r="P9" s="9"/>
    </row>
    <row r="10" spans="1:133">
      <c r="A10" s="12"/>
      <c r="B10" s="42">
        <v>522</v>
      </c>
      <c r="C10" s="19" t="s">
        <v>22</v>
      </c>
      <c r="D10" s="43">
        <v>48832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48832</v>
      </c>
      <c r="O10" s="44">
        <f t="shared" si="2"/>
        <v>24.82562277580071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SUM(D12:D15)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863905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863905</v>
      </c>
      <c r="O11" s="41">
        <f t="shared" si="2"/>
        <v>439.19928825622776</v>
      </c>
      <c r="P11" s="10"/>
    </row>
    <row r="12" spans="1:133">
      <c r="A12" s="12"/>
      <c r="B12" s="42">
        <v>533</v>
      </c>
      <c r="C12" s="19" t="s">
        <v>42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190622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190622</v>
      </c>
      <c r="O12" s="44">
        <f t="shared" si="2"/>
        <v>96.910015251652268</v>
      </c>
      <c r="P12" s="9"/>
    </row>
    <row r="13" spans="1:133">
      <c r="A13" s="12"/>
      <c r="B13" s="42">
        <v>534</v>
      </c>
      <c r="C13" s="19" t="s">
        <v>43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236676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236676</v>
      </c>
      <c r="O13" s="44">
        <f t="shared" si="2"/>
        <v>120.32333502796136</v>
      </c>
      <c r="P13" s="9"/>
    </row>
    <row r="14" spans="1:133">
      <c r="A14" s="12"/>
      <c r="B14" s="42">
        <v>535</v>
      </c>
      <c r="C14" s="19" t="s">
        <v>44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237809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237809</v>
      </c>
      <c r="O14" s="44">
        <f t="shared" si="2"/>
        <v>120.89933909506863</v>
      </c>
      <c r="P14" s="9"/>
    </row>
    <row r="15" spans="1:133">
      <c r="A15" s="12"/>
      <c r="B15" s="42">
        <v>536</v>
      </c>
      <c r="C15" s="19" t="s">
        <v>25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198798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198798</v>
      </c>
      <c r="O15" s="44">
        <f t="shared" si="2"/>
        <v>101.0665988815455</v>
      </c>
      <c r="P15" s="9"/>
    </row>
    <row r="16" spans="1:133" ht="15.75">
      <c r="A16" s="26" t="s">
        <v>26</v>
      </c>
      <c r="B16" s="27"/>
      <c r="C16" s="28"/>
      <c r="D16" s="29">
        <f t="shared" ref="D16:M16" si="5">SUM(D17:D17)</f>
        <v>379923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379923</v>
      </c>
      <c r="O16" s="41">
        <f t="shared" si="2"/>
        <v>193.14844941535333</v>
      </c>
      <c r="P16" s="10"/>
    </row>
    <row r="17" spans="1:119">
      <c r="A17" s="12"/>
      <c r="B17" s="42">
        <v>541</v>
      </c>
      <c r="C17" s="19" t="s">
        <v>27</v>
      </c>
      <c r="D17" s="43">
        <v>379923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379923</v>
      </c>
      <c r="O17" s="44">
        <f t="shared" si="2"/>
        <v>193.14844941535333</v>
      </c>
      <c r="P17" s="9"/>
    </row>
    <row r="18" spans="1:119" ht="15.75">
      <c r="A18" s="26" t="s">
        <v>28</v>
      </c>
      <c r="B18" s="27"/>
      <c r="C18" s="28"/>
      <c r="D18" s="29">
        <f t="shared" ref="D18:M18" si="6">SUM(D19:D19)</f>
        <v>14792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14792</v>
      </c>
      <c r="O18" s="41">
        <f t="shared" si="2"/>
        <v>7.5200813421453994</v>
      </c>
      <c r="P18" s="10"/>
    </row>
    <row r="19" spans="1:119">
      <c r="A19" s="12"/>
      <c r="B19" s="42">
        <v>562</v>
      </c>
      <c r="C19" s="19" t="s">
        <v>29</v>
      </c>
      <c r="D19" s="43">
        <v>14792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14792</v>
      </c>
      <c r="O19" s="44">
        <f t="shared" si="2"/>
        <v>7.5200813421453994</v>
      </c>
      <c r="P19" s="9"/>
    </row>
    <row r="20" spans="1:119" ht="15.75">
      <c r="A20" s="26" t="s">
        <v>31</v>
      </c>
      <c r="B20" s="27"/>
      <c r="C20" s="28"/>
      <c r="D20" s="29">
        <f t="shared" ref="D20:M20" si="7">SUM(D21:D21)</f>
        <v>94505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94505</v>
      </c>
      <c r="O20" s="41">
        <f t="shared" si="2"/>
        <v>48.045246568378239</v>
      </c>
      <c r="P20" s="9"/>
    </row>
    <row r="21" spans="1:119" ht="15.75" thickBot="1">
      <c r="A21" s="12"/>
      <c r="B21" s="42">
        <v>572</v>
      </c>
      <c r="C21" s="19" t="s">
        <v>32</v>
      </c>
      <c r="D21" s="43">
        <v>94505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94505</v>
      </c>
      <c r="O21" s="44">
        <f t="shared" si="2"/>
        <v>48.045246568378239</v>
      </c>
      <c r="P21" s="9"/>
    </row>
    <row r="22" spans="1:119" ht="16.5" thickBot="1">
      <c r="A22" s="13" t="s">
        <v>10</v>
      </c>
      <c r="B22" s="21"/>
      <c r="C22" s="20"/>
      <c r="D22" s="14">
        <f>SUM(D5,D8,D11,D16,D18,D20)</f>
        <v>921193</v>
      </c>
      <c r="E22" s="14">
        <f t="shared" ref="E22:M22" si="8">SUM(E5,E8,E11,E16,E18,E20)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866104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1787297</v>
      </c>
      <c r="O22" s="35">
        <f t="shared" si="2"/>
        <v>908.64107778342657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45</v>
      </c>
      <c r="M24" s="157"/>
      <c r="N24" s="157"/>
      <c r="O24" s="39">
        <v>1967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480911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480911</v>
      </c>
      <c r="O5" s="30">
        <f t="shared" ref="O5:O21" si="2">(N5/O$23)</f>
        <v>242.76173649671884</v>
      </c>
      <c r="P5" s="6"/>
    </row>
    <row r="6" spans="1:133">
      <c r="A6" s="12"/>
      <c r="B6" s="42">
        <v>513</v>
      </c>
      <c r="C6" s="19" t="s">
        <v>19</v>
      </c>
      <c r="D6" s="43">
        <v>480911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480911</v>
      </c>
      <c r="O6" s="44">
        <f t="shared" si="2"/>
        <v>242.76173649671884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82893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82893</v>
      </c>
      <c r="O7" s="41">
        <f t="shared" si="2"/>
        <v>41.844018172640084</v>
      </c>
      <c r="P7" s="10"/>
    </row>
    <row r="8" spans="1:133">
      <c r="A8" s="12"/>
      <c r="B8" s="42">
        <v>521</v>
      </c>
      <c r="C8" s="19" t="s">
        <v>21</v>
      </c>
      <c r="D8" s="43">
        <v>31200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31200</v>
      </c>
      <c r="O8" s="44">
        <f t="shared" si="2"/>
        <v>15.74962140333165</v>
      </c>
      <c r="P8" s="9"/>
    </row>
    <row r="9" spans="1:133">
      <c r="A9" s="12"/>
      <c r="B9" s="42">
        <v>522</v>
      </c>
      <c r="C9" s="19" t="s">
        <v>22</v>
      </c>
      <c r="D9" s="43">
        <v>51693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51693</v>
      </c>
      <c r="O9" s="44">
        <f t="shared" si="2"/>
        <v>26.094396769308432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SUM(D11:D11)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707231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707231</v>
      </c>
      <c r="O10" s="41">
        <f t="shared" si="2"/>
        <v>357.0070671378092</v>
      </c>
      <c r="P10" s="10"/>
    </row>
    <row r="11" spans="1:133">
      <c r="A11" s="12"/>
      <c r="B11" s="42">
        <v>536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707231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707231</v>
      </c>
      <c r="O11" s="44">
        <f t="shared" si="2"/>
        <v>357.0070671378092</v>
      </c>
      <c r="P11" s="9"/>
    </row>
    <row r="12" spans="1:133" ht="15.75">
      <c r="A12" s="26" t="s">
        <v>26</v>
      </c>
      <c r="B12" s="27"/>
      <c r="C12" s="28"/>
      <c r="D12" s="29">
        <f t="shared" ref="D12:M12" si="5">SUM(D13:D13)</f>
        <v>314994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314994</v>
      </c>
      <c r="O12" s="41">
        <f t="shared" si="2"/>
        <v>159.00757193336699</v>
      </c>
      <c r="P12" s="10"/>
    </row>
    <row r="13" spans="1:133">
      <c r="A13" s="12"/>
      <c r="B13" s="42">
        <v>541</v>
      </c>
      <c r="C13" s="19" t="s">
        <v>27</v>
      </c>
      <c r="D13" s="43">
        <v>314994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314994</v>
      </c>
      <c r="O13" s="44">
        <f t="shared" si="2"/>
        <v>159.00757193336699</v>
      </c>
      <c r="P13" s="9"/>
    </row>
    <row r="14" spans="1:133" ht="15.75">
      <c r="A14" s="26" t="s">
        <v>28</v>
      </c>
      <c r="B14" s="27"/>
      <c r="C14" s="28"/>
      <c r="D14" s="29">
        <f t="shared" ref="D14:M14" si="6">SUM(D15:D16)</f>
        <v>24505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3230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27735</v>
      </c>
      <c r="O14" s="41">
        <f t="shared" si="2"/>
        <v>14.000504795557799</v>
      </c>
      <c r="P14" s="10"/>
    </row>
    <row r="15" spans="1:133">
      <c r="A15" s="12"/>
      <c r="B15" s="42">
        <v>562</v>
      </c>
      <c r="C15" s="19" t="s">
        <v>29</v>
      </c>
      <c r="D15" s="43">
        <v>24505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24505</v>
      </c>
      <c r="O15" s="44">
        <f t="shared" si="2"/>
        <v>12.370015143866734</v>
      </c>
      <c r="P15" s="9"/>
    </row>
    <row r="16" spans="1:133">
      <c r="A16" s="12"/>
      <c r="B16" s="42">
        <v>569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3230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3230</v>
      </c>
      <c r="O16" s="44">
        <f t="shared" si="2"/>
        <v>1.6304896516910652</v>
      </c>
      <c r="P16" s="9"/>
    </row>
    <row r="17" spans="1:119" ht="15.75">
      <c r="A17" s="26" t="s">
        <v>31</v>
      </c>
      <c r="B17" s="27"/>
      <c r="C17" s="28"/>
      <c r="D17" s="29">
        <f t="shared" ref="D17:M17" si="7">SUM(D18:D18)</f>
        <v>96536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96536</v>
      </c>
      <c r="O17" s="41">
        <f t="shared" si="2"/>
        <v>48.730943967693086</v>
      </c>
      <c r="P17" s="9"/>
    </row>
    <row r="18" spans="1:119">
      <c r="A18" s="12"/>
      <c r="B18" s="42">
        <v>572</v>
      </c>
      <c r="C18" s="19" t="s">
        <v>32</v>
      </c>
      <c r="D18" s="43">
        <v>96536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96536</v>
      </c>
      <c r="O18" s="44">
        <f t="shared" si="2"/>
        <v>48.730943967693086</v>
      </c>
      <c r="P18" s="9"/>
    </row>
    <row r="19" spans="1:119" ht="15.75">
      <c r="A19" s="26" t="s">
        <v>34</v>
      </c>
      <c r="B19" s="27"/>
      <c r="C19" s="28"/>
      <c r="D19" s="29">
        <f t="shared" ref="D19:M19" si="8">SUM(D20:D20)</f>
        <v>140</v>
      </c>
      <c r="E19" s="29">
        <f t="shared" si="8"/>
        <v>0</v>
      </c>
      <c r="F19" s="29">
        <f t="shared" si="8"/>
        <v>0</v>
      </c>
      <c r="G19" s="29">
        <f t="shared" si="8"/>
        <v>0</v>
      </c>
      <c r="H19" s="29">
        <f t="shared" si="8"/>
        <v>0</v>
      </c>
      <c r="I19" s="29">
        <f t="shared" si="8"/>
        <v>0</v>
      </c>
      <c r="J19" s="29">
        <f t="shared" si="8"/>
        <v>0</v>
      </c>
      <c r="K19" s="29">
        <f t="shared" si="8"/>
        <v>0</v>
      </c>
      <c r="L19" s="29">
        <f t="shared" si="8"/>
        <v>0</v>
      </c>
      <c r="M19" s="29">
        <f t="shared" si="8"/>
        <v>0</v>
      </c>
      <c r="N19" s="29">
        <f t="shared" si="1"/>
        <v>140</v>
      </c>
      <c r="O19" s="41">
        <f t="shared" si="2"/>
        <v>7.0671378091872794E-2</v>
      </c>
      <c r="P19" s="9"/>
    </row>
    <row r="20" spans="1:119" ht="15.75" thickBot="1">
      <c r="A20" s="12"/>
      <c r="B20" s="42">
        <v>581</v>
      </c>
      <c r="C20" s="19" t="s">
        <v>33</v>
      </c>
      <c r="D20" s="43">
        <v>140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140</v>
      </c>
      <c r="O20" s="44">
        <f t="shared" si="2"/>
        <v>7.0671378091872794E-2</v>
      </c>
      <c r="P20" s="9"/>
    </row>
    <row r="21" spans="1:119" ht="16.5" thickBot="1">
      <c r="A21" s="13" t="s">
        <v>10</v>
      </c>
      <c r="B21" s="21"/>
      <c r="C21" s="20"/>
      <c r="D21" s="14">
        <f>SUM(D5,D7,D10,D12,D14,D17,D19)</f>
        <v>999979</v>
      </c>
      <c r="E21" s="14">
        <f t="shared" ref="E21:M21" si="9">SUM(E5,E7,E10,E12,E14,E17,E19)</f>
        <v>0</v>
      </c>
      <c r="F21" s="14">
        <f t="shared" si="9"/>
        <v>0</v>
      </c>
      <c r="G21" s="14">
        <f t="shared" si="9"/>
        <v>0</v>
      </c>
      <c r="H21" s="14">
        <f t="shared" si="9"/>
        <v>0</v>
      </c>
      <c r="I21" s="14">
        <f t="shared" si="9"/>
        <v>710461</v>
      </c>
      <c r="J21" s="14">
        <f t="shared" si="9"/>
        <v>0</v>
      </c>
      <c r="K21" s="14">
        <f t="shared" si="9"/>
        <v>0</v>
      </c>
      <c r="L21" s="14">
        <f t="shared" si="9"/>
        <v>0</v>
      </c>
      <c r="M21" s="14">
        <f t="shared" si="9"/>
        <v>0</v>
      </c>
      <c r="N21" s="14">
        <f t="shared" si="1"/>
        <v>1710440</v>
      </c>
      <c r="O21" s="35">
        <f t="shared" si="2"/>
        <v>863.42251388187788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38</v>
      </c>
      <c r="M23" s="157"/>
      <c r="N23" s="157"/>
      <c r="O23" s="39">
        <v>1981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thickBot="1">
      <c r="A25" s="159" t="s">
        <v>39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254188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254188</v>
      </c>
      <c r="O5" s="30">
        <f t="shared" ref="O5:O22" si="2">(N5/O$24)</f>
        <v>147.95576251455179</v>
      </c>
      <c r="P5" s="6"/>
    </row>
    <row r="6" spans="1:133">
      <c r="A6" s="12"/>
      <c r="B6" s="42">
        <v>513</v>
      </c>
      <c r="C6" s="19" t="s">
        <v>19</v>
      </c>
      <c r="D6" s="43">
        <v>254188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254188</v>
      </c>
      <c r="O6" s="44">
        <f t="shared" si="2"/>
        <v>147.95576251455179</v>
      </c>
      <c r="P6" s="9"/>
    </row>
    <row r="7" spans="1:133" ht="15.75">
      <c r="A7" s="26" t="s">
        <v>20</v>
      </c>
      <c r="B7" s="27"/>
      <c r="C7" s="28"/>
      <c r="D7" s="29">
        <f t="shared" ref="D7:M7" si="3">SUM(D8:D10)</f>
        <v>91129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91129</v>
      </c>
      <c r="O7" s="41">
        <f t="shared" si="2"/>
        <v>53.043655413271246</v>
      </c>
      <c r="P7" s="10"/>
    </row>
    <row r="8" spans="1:133">
      <c r="A8" s="12"/>
      <c r="B8" s="42">
        <v>521</v>
      </c>
      <c r="C8" s="19" t="s">
        <v>21</v>
      </c>
      <c r="D8" s="43">
        <v>30000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30000</v>
      </c>
      <c r="O8" s="44">
        <f t="shared" si="2"/>
        <v>17.462165308498253</v>
      </c>
      <c r="P8" s="9"/>
    </row>
    <row r="9" spans="1:133">
      <c r="A9" s="12"/>
      <c r="B9" s="42">
        <v>522</v>
      </c>
      <c r="C9" s="19" t="s">
        <v>22</v>
      </c>
      <c r="D9" s="43">
        <v>55173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55173</v>
      </c>
      <c r="O9" s="44">
        <f t="shared" si="2"/>
        <v>32.114668218859137</v>
      </c>
      <c r="P9" s="9"/>
    </row>
    <row r="10" spans="1:133">
      <c r="A10" s="12"/>
      <c r="B10" s="42">
        <v>529</v>
      </c>
      <c r="C10" s="19" t="s">
        <v>23</v>
      </c>
      <c r="D10" s="43">
        <v>5956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5956</v>
      </c>
      <c r="O10" s="44">
        <f t="shared" si="2"/>
        <v>3.4668218859138533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SUM(D12:D12)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687179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687179</v>
      </c>
      <c r="O11" s="41">
        <f t="shared" si="2"/>
        <v>399.98777648428404</v>
      </c>
      <c r="P11" s="10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687179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687179</v>
      </c>
      <c r="O12" s="44">
        <f t="shared" si="2"/>
        <v>399.98777648428404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290457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290457</v>
      </c>
      <c r="O13" s="41">
        <f t="shared" si="2"/>
        <v>169.06693830034925</v>
      </c>
      <c r="P13" s="10"/>
    </row>
    <row r="14" spans="1:133">
      <c r="A14" s="12"/>
      <c r="B14" s="42">
        <v>541</v>
      </c>
      <c r="C14" s="19" t="s">
        <v>27</v>
      </c>
      <c r="D14" s="43">
        <v>290457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290457</v>
      </c>
      <c r="O14" s="44">
        <f t="shared" si="2"/>
        <v>169.06693830034925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SUM(D16:D17)</f>
        <v>21593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3158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24751</v>
      </c>
      <c r="O15" s="41">
        <f t="shared" si="2"/>
        <v>14.406868451688009</v>
      </c>
      <c r="P15" s="10"/>
    </row>
    <row r="16" spans="1:133">
      <c r="A16" s="12"/>
      <c r="B16" s="42">
        <v>562</v>
      </c>
      <c r="C16" s="19" t="s">
        <v>29</v>
      </c>
      <c r="D16" s="43">
        <v>21593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21593</v>
      </c>
      <c r="O16" s="44">
        <f t="shared" si="2"/>
        <v>12.568684516880094</v>
      </c>
      <c r="P16" s="9"/>
    </row>
    <row r="17" spans="1:119">
      <c r="A17" s="12"/>
      <c r="B17" s="42">
        <v>569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3158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3158</v>
      </c>
      <c r="O17" s="44">
        <f t="shared" si="2"/>
        <v>1.8381839348079161</v>
      </c>
      <c r="P17" s="9"/>
    </row>
    <row r="18" spans="1:119" ht="15.75">
      <c r="A18" s="26" t="s">
        <v>31</v>
      </c>
      <c r="B18" s="27"/>
      <c r="C18" s="28"/>
      <c r="D18" s="29">
        <f t="shared" ref="D18:M18" si="7">SUM(D19:D19)</f>
        <v>89615</v>
      </c>
      <c r="E18" s="29">
        <f t="shared" si="7"/>
        <v>1500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91115</v>
      </c>
      <c r="O18" s="41">
        <f t="shared" si="2"/>
        <v>53.035506402793949</v>
      </c>
      <c r="P18" s="9"/>
    </row>
    <row r="19" spans="1:119">
      <c r="A19" s="12"/>
      <c r="B19" s="42">
        <v>572</v>
      </c>
      <c r="C19" s="19" t="s">
        <v>32</v>
      </c>
      <c r="D19" s="43">
        <v>89615</v>
      </c>
      <c r="E19" s="43">
        <v>1500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91115</v>
      </c>
      <c r="O19" s="44">
        <f t="shared" si="2"/>
        <v>53.035506402793949</v>
      </c>
      <c r="P19" s="9"/>
    </row>
    <row r="20" spans="1:119" ht="15.75">
      <c r="A20" s="26" t="s">
        <v>34</v>
      </c>
      <c r="B20" s="27"/>
      <c r="C20" s="28"/>
      <c r="D20" s="29">
        <f t="shared" ref="D20:M20" si="8">SUM(D21:D21)</f>
        <v>0</v>
      </c>
      <c r="E20" s="29">
        <f t="shared" si="8"/>
        <v>2562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1"/>
        <v>2562</v>
      </c>
      <c r="O20" s="41">
        <f t="shared" si="2"/>
        <v>1.491268917345751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0</v>
      </c>
      <c r="E21" s="43">
        <v>2562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2562</v>
      </c>
      <c r="O21" s="44">
        <f t="shared" si="2"/>
        <v>1.491268917345751</v>
      </c>
      <c r="P21" s="9"/>
    </row>
    <row r="22" spans="1:119" ht="16.5" thickBot="1">
      <c r="A22" s="13" t="s">
        <v>10</v>
      </c>
      <c r="B22" s="21"/>
      <c r="C22" s="20"/>
      <c r="D22" s="14">
        <f>SUM(D5,D7,D11,D13,D15,D18,D20)</f>
        <v>746982</v>
      </c>
      <c r="E22" s="14">
        <f t="shared" ref="E22:M22" si="9">SUM(E5,E7,E11,E13,E15,E18,E20)</f>
        <v>4062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690337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1"/>
        <v>1441381</v>
      </c>
      <c r="O22" s="35">
        <f t="shared" si="2"/>
        <v>838.98777648428404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35</v>
      </c>
      <c r="M24" s="157"/>
      <c r="N24" s="157"/>
      <c r="O24" s="39">
        <v>1718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thickBot="1">
      <c r="A26" s="159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A26:O26"/>
    <mergeCell ref="A25:O25"/>
    <mergeCell ref="L24:N2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268938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268938</v>
      </c>
      <c r="O5" s="30">
        <f t="shared" ref="O5:O21" si="2">(N5/O$23)</f>
        <v>156.26844857640907</v>
      </c>
      <c r="P5" s="6"/>
    </row>
    <row r="6" spans="1:133">
      <c r="A6" s="12"/>
      <c r="B6" s="42">
        <v>513</v>
      </c>
      <c r="C6" s="19" t="s">
        <v>19</v>
      </c>
      <c r="D6" s="43">
        <v>268938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268938</v>
      </c>
      <c r="O6" s="44">
        <f t="shared" si="2"/>
        <v>156.26844857640907</v>
      </c>
      <c r="P6" s="9"/>
    </row>
    <row r="7" spans="1:133" ht="15.75">
      <c r="A7" s="26" t="s">
        <v>20</v>
      </c>
      <c r="B7" s="27"/>
      <c r="C7" s="28"/>
      <c r="D7" s="29">
        <f t="shared" ref="D7:M7" si="3">SUM(D8:D10)</f>
        <v>107178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107178</v>
      </c>
      <c r="O7" s="41">
        <f t="shared" si="2"/>
        <v>62.276583381754797</v>
      </c>
      <c r="P7" s="10"/>
    </row>
    <row r="8" spans="1:133">
      <c r="A8" s="12"/>
      <c r="B8" s="42">
        <v>521</v>
      </c>
      <c r="C8" s="19" t="s">
        <v>21</v>
      </c>
      <c r="D8" s="43">
        <v>18000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18000</v>
      </c>
      <c r="O8" s="44">
        <f t="shared" si="2"/>
        <v>10.459035444509006</v>
      </c>
      <c r="P8" s="9"/>
    </row>
    <row r="9" spans="1:133">
      <c r="A9" s="12"/>
      <c r="B9" s="42">
        <v>522</v>
      </c>
      <c r="C9" s="19" t="s">
        <v>22</v>
      </c>
      <c r="D9" s="43">
        <v>64475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64475</v>
      </c>
      <c r="O9" s="44">
        <f t="shared" si="2"/>
        <v>37.463683904706564</v>
      </c>
      <c r="P9" s="9"/>
    </row>
    <row r="10" spans="1:133">
      <c r="A10" s="12"/>
      <c r="B10" s="42">
        <v>529</v>
      </c>
      <c r="C10" s="19" t="s">
        <v>23</v>
      </c>
      <c r="D10" s="43">
        <v>24703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24703</v>
      </c>
      <c r="O10" s="44">
        <f t="shared" si="2"/>
        <v>14.353864032539221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656856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656856</v>
      </c>
      <c r="O11" s="41">
        <f t="shared" si="2"/>
        <v>381.67112144102265</v>
      </c>
      <c r="P11" s="10"/>
    </row>
    <row r="12" spans="1:133">
      <c r="A12" s="12"/>
      <c r="B12" s="42">
        <v>535</v>
      </c>
      <c r="C12" s="19" t="s">
        <v>44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154488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154488</v>
      </c>
      <c r="O12" s="44">
        <f t="shared" si="2"/>
        <v>89.766414875072627</v>
      </c>
      <c r="P12" s="9"/>
    </row>
    <row r="13" spans="1:133">
      <c r="A13" s="12"/>
      <c r="B13" s="42">
        <v>536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502368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502368</v>
      </c>
      <c r="O13" s="44">
        <f t="shared" si="2"/>
        <v>291.90470656595005</v>
      </c>
      <c r="P13" s="9"/>
    </row>
    <row r="14" spans="1:133" ht="15.75">
      <c r="A14" s="26" t="s">
        <v>26</v>
      </c>
      <c r="B14" s="27"/>
      <c r="C14" s="28"/>
      <c r="D14" s="29">
        <f t="shared" ref="D14:M14" si="5">SUM(D15:D15)</f>
        <v>301376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301376</v>
      </c>
      <c r="O14" s="41">
        <f t="shared" si="2"/>
        <v>175.11679256246367</v>
      </c>
      <c r="P14" s="10"/>
    </row>
    <row r="15" spans="1:133">
      <c r="A15" s="12"/>
      <c r="B15" s="42">
        <v>541</v>
      </c>
      <c r="C15" s="19" t="s">
        <v>27</v>
      </c>
      <c r="D15" s="43">
        <v>301376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301376</v>
      </c>
      <c r="O15" s="44">
        <f t="shared" si="2"/>
        <v>175.11679256246367</v>
      </c>
      <c r="P15" s="9"/>
    </row>
    <row r="16" spans="1:133" ht="15.75">
      <c r="A16" s="26" t="s">
        <v>28</v>
      </c>
      <c r="B16" s="27"/>
      <c r="C16" s="28"/>
      <c r="D16" s="29">
        <f t="shared" ref="D16:M16" si="6">SUM(D17:D18)</f>
        <v>12395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2976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15371</v>
      </c>
      <c r="O16" s="41">
        <f t="shared" si="2"/>
        <v>8.9314352120859972</v>
      </c>
      <c r="P16" s="10"/>
    </row>
    <row r="17" spans="1:119">
      <c r="A17" s="12"/>
      <c r="B17" s="42">
        <v>562</v>
      </c>
      <c r="C17" s="19" t="s">
        <v>29</v>
      </c>
      <c r="D17" s="43">
        <v>12395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12395</v>
      </c>
      <c r="O17" s="44">
        <f t="shared" si="2"/>
        <v>7.2022080185938409</v>
      </c>
      <c r="P17" s="9"/>
    </row>
    <row r="18" spans="1:119">
      <c r="A18" s="12"/>
      <c r="B18" s="42">
        <v>569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2976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2976</v>
      </c>
      <c r="O18" s="44">
        <f t="shared" si="2"/>
        <v>1.7292271934921557</v>
      </c>
      <c r="P18" s="9"/>
    </row>
    <row r="19" spans="1:119" ht="15.75">
      <c r="A19" s="26" t="s">
        <v>31</v>
      </c>
      <c r="B19" s="27"/>
      <c r="C19" s="28"/>
      <c r="D19" s="29">
        <f t="shared" ref="D19:M19" si="7">SUM(D20:D20)</f>
        <v>105589</v>
      </c>
      <c r="E19" s="29">
        <f t="shared" si="7"/>
        <v>11743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117332</v>
      </c>
      <c r="O19" s="41">
        <f t="shared" si="2"/>
        <v>68.176641487507268</v>
      </c>
      <c r="P19" s="9"/>
    </row>
    <row r="20" spans="1:119" ht="15.75" thickBot="1">
      <c r="A20" s="12"/>
      <c r="B20" s="42">
        <v>572</v>
      </c>
      <c r="C20" s="19" t="s">
        <v>32</v>
      </c>
      <c r="D20" s="43">
        <v>105589</v>
      </c>
      <c r="E20" s="43">
        <v>11743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117332</v>
      </c>
      <c r="O20" s="44">
        <f t="shared" si="2"/>
        <v>68.176641487507268</v>
      </c>
      <c r="P20" s="9"/>
    </row>
    <row r="21" spans="1:119" ht="16.5" thickBot="1">
      <c r="A21" s="13" t="s">
        <v>10</v>
      </c>
      <c r="B21" s="21"/>
      <c r="C21" s="20"/>
      <c r="D21" s="14">
        <f>SUM(D5,D7,D11,D14,D16,D19)</f>
        <v>795476</v>
      </c>
      <c r="E21" s="14">
        <f t="shared" ref="E21:M21" si="8">SUM(E5,E7,E11,E14,E16,E19)</f>
        <v>11743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659832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1467051</v>
      </c>
      <c r="O21" s="35">
        <f t="shared" si="2"/>
        <v>852.44102266124344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51</v>
      </c>
      <c r="M23" s="157"/>
      <c r="N23" s="157"/>
      <c r="O23" s="39">
        <v>1721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213990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213990</v>
      </c>
      <c r="O5" s="30">
        <f t="shared" ref="O5:O22" si="2">(N5/O$24)</f>
        <v>124.7027972027972</v>
      </c>
      <c r="P5" s="6"/>
    </row>
    <row r="6" spans="1:133">
      <c r="A6" s="12"/>
      <c r="B6" s="42">
        <v>513</v>
      </c>
      <c r="C6" s="19" t="s">
        <v>19</v>
      </c>
      <c r="D6" s="43">
        <v>213990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213990</v>
      </c>
      <c r="O6" s="44">
        <f t="shared" si="2"/>
        <v>124.7027972027972</v>
      </c>
      <c r="P6" s="9"/>
    </row>
    <row r="7" spans="1:133" ht="15.75">
      <c r="A7" s="26" t="s">
        <v>20</v>
      </c>
      <c r="B7" s="27"/>
      <c r="C7" s="28"/>
      <c r="D7" s="29">
        <f t="shared" ref="D7:M7" si="3">SUM(D8:D10)</f>
        <v>93910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93910</v>
      </c>
      <c r="O7" s="41">
        <f t="shared" si="2"/>
        <v>54.726107226107224</v>
      </c>
      <c r="P7" s="10"/>
    </row>
    <row r="8" spans="1:133">
      <c r="A8" s="12"/>
      <c r="B8" s="42">
        <v>521</v>
      </c>
      <c r="C8" s="19" t="s">
        <v>21</v>
      </c>
      <c r="D8" s="43">
        <v>18000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18000</v>
      </c>
      <c r="O8" s="44">
        <f t="shared" si="2"/>
        <v>10.48951048951049</v>
      </c>
      <c r="P8" s="9"/>
    </row>
    <row r="9" spans="1:133">
      <c r="A9" s="12"/>
      <c r="B9" s="42">
        <v>522</v>
      </c>
      <c r="C9" s="19" t="s">
        <v>22</v>
      </c>
      <c r="D9" s="43">
        <v>70691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70691</v>
      </c>
      <c r="O9" s="44">
        <f t="shared" si="2"/>
        <v>41.195221445221442</v>
      </c>
      <c r="P9" s="9"/>
    </row>
    <row r="10" spans="1:133">
      <c r="A10" s="12"/>
      <c r="B10" s="42">
        <v>529</v>
      </c>
      <c r="C10" s="19" t="s">
        <v>23</v>
      </c>
      <c r="D10" s="43">
        <v>5219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5219</v>
      </c>
      <c r="O10" s="44">
        <f t="shared" si="2"/>
        <v>3.0413752913752914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SUM(D12:D12)</f>
        <v>0</v>
      </c>
      <c r="E11" s="29">
        <f t="shared" si="4"/>
        <v>1708543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514552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2223095</v>
      </c>
      <c r="O11" s="41">
        <f t="shared" si="2"/>
        <v>1295.5099067599067</v>
      </c>
      <c r="P11" s="10"/>
    </row>
    <row r="12" spans="1:133">
      <c r="A12" s="12"/>
      <c r="B12" s="42">
        <v>536</v>
      </c>
      <c r="C12" s="19" t="s">
        <v>25</v>
      </c>
      <c r="D12" s="43">
        <v>0</v>
      </c>
      <c r="E12" s="43">
        <v>1708543</v>
      </c>
      <c r="F12" s="43">
        <v>0</v>
      </c>
      <c r="G12" s="43">
        <v>0</v>
      </c>
      <c r="H12" s="43">
        <v>0</v>
      </c>
      <c r="I12" s="43">
        <v>514552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2223095</v>
      </c>
      <c r="O12" s="44">
        <f t="shared" si="2"/>
        <v>1295.5099067599067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298294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298294</v>
      </c>
      <c r="O13" s="41">
        <f t="shared" si="2"/>
        <v>173.83100233100234</v>
      </c>
      <c r="P13" s="10"/>
    </row>
    <row r="14" spans="1:133">
      <c r="A14" s="12"/>
      <c r="B14" s="42">
        <v>541</v>
      </c>
      <c r="C14" s="19" t="s">
        <v>27</v>
      </c>
      <c r="D14" s="43">
        <v>298294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298294</v>
      </c>
      <c r="O14" s="44">
        <f t="shared" si="2"/>
        <v>173.83100233100234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SUM(D16:D17)</f>
        <v>7619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2144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9763</v>
      </c>
      <c r="O15" s="41">
        <f t="shared" si="2"/>
        <v>5.6893939393939394</v>
      </c>
      <c r="P15" s="10"/>
    </row>
    <row r="16" spans="1:133">
      <c r="A16" s="12"/>
      <c r="B16" s="42">
        <v>562</v>
      </c>
      <c r="C16" s="19" t="s">
        <v>29</v>
      </c>
      <c r="D16" s="43">
        <v>7619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7619</v>
      </c>
      <c r="O16" s="44">
        <f t="shared" si="2"/>
        <v>4.4399766899766897</v>
      </c>
      <c r="P16" s="9"/>
    </row>
    <row r="17" spans="1:119">
      <c r="A17" s="12"/>
      <c r="B17" s="42">
        <v>569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2144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2144</v>
      </c>
      <c r="O17" s="44">
        <f t="shared" si="2"/>
        <v>1.2494172494172495</v>
      </c>
      <c r="P17" s="9"/>
    </row>
    <row r="18" spans="1:119" ht="15.75">
      <c r="A18" s="26" t="s">
        <v>31</v>
      </c>
      <c r="B18" s="27"/>
      <c r="C18" s="28"/>
      <c r="D18" s="29">
        <f t="shared" ref="D18:M18" si="7">SUM(D19:D19)</f>
        <v>97668</v>
      </c>
      <c r="E18" s="29">
        <f t="shared" si="7"/>
        <v>22501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120169</v>
      </c>
      <c r="O18" s="41">
        <f t="shared" si="2"/>
        <v>70.028554778554778</v>
      </c>
      <c r="P18" s="9"/>
    </row>
    <row r="19" spans="1:119">
      <c r="A19" s="12"/>
      <c r="B19" s="42">
        <v>572</v>
      </c>
      <c r="C19" s="19" t="s">
        <v>32</v>
      </c>
      <c r="D19" s="43">
        <v>97668</v>
      </c>
      <c r="E19" s="43">
        <v>22501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120169</v>
      </c>
      <c r="O19" s="44">
        <f t="shared" si="2"/>
        <v>70.028554778554778</v>
      </c>
      <c r="P19" s="9"/>
    </row>
    <row r="20" spans="1:119" ht="15.75">
      <c r="A20" s="26" t="s">
        <v>34</v>
      </c>
      <c r="B20" s="27"/>
      <c r="C20" s="28"/>
      <c r="D20" s="29">
        <f t="shared" ref="D20:M20" si="8">SUM(D21:D21)</f>
        <v>0</v>
      </c>
      <c r="E20" s="29">
        <f t="shared" si="8"/>
        <v>1496663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1852763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1"/>
        <v>3349426</v>
      </c>
      <c r="O20" s="41">
        <f t="shared" si="2"/>
        <v>1951.8799533799533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0</v>
      </c>
      <c r="E21" s="43">
        <v>1496663</v>
      </c>
      <c r="F21" s="43">
        <v>0</v>
      </c>
      <c r="G21" s="43">
        <v>0</v>
      </c>
      <c r="H21" s="43">
        <v>0</v>
      </c>
      <c r="I21" s="43">
        <v>1852763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3349426</v>
      </c>
      <c r="O21" s="44">
        <f t="shared" si="2"/>
        <v>1951.8799533799533</v>
      </c>
      <c r="P21" s="9"/>
    </row>
    <row r="22" spans="1:119" ht="16.5" thickBot="1">
      <c r="A22" s="13" t="s">
        <v>10</v>
      </c>
      <c r="B22" s="21"/>
      <c r="C22" s="20"/>
      <c r="D22" s="14">
        <f>SUM(D5,D7,D11,D13,D15,D18,D20)</f>
        <v>711481</v>
      </c>
      <c r="E22" s="14">
        <f t="shared" ref="E22:M22" si="9">SUM(E5,E7,E11,E13,E15,E18,E20)</f>
        <v>3227707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2369459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1"/>
        <v>6308647</v>
      </c>
      <c r="O22" s="35">
        <f t="shared" si="2"/>
        <v>3676.3677156177155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62</v>
      </c>
      <c r="M24" s="157"/>
      <c r="N24" s="157"/>
      <c r="O24" s="39">
        <v>1716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83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693941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56748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750689</v>
      </c>
      <c r="P5" s="30">
        <f t="shared" ref="P5:P23" si="1">(O5/P$25)</f>
        <v>343.0936928702011</v>
      </c>
      <c r="Q5" s="6"/>
    </row>
    <row r="6" spans="1:134">
      <c r="A6" s="12"/>
      <c r="B6" s="42">
        <v>513</v>
      </c>
      <c r="C6" s="19" t="s">
        <v>19</v>
      </c>
      <c r="D6" s="43">
        <v>655921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7" si="2">SUM(D6:N6)</f>
        <v>655921</v>
      </c>
      <c r="P6" s="44">
        <f t="shared" si="1"/>
        <v>299.78107861060329</v>
      </c>
      <c r="Q6" s="9"/>
    </row>
    <row r="7" spans="1:134">
      <c r="A7" s="12"/>
      <c r="B7" s="42">
        <v>517</v>
      </c>
      <c r="C7" s="19" t="s">
        <v>90</v>
      </c>
      <c r="D7" s="43">
        <v>38020</v>
      </c>
      <c r="E7" s="43">
        <v>0</v>
      </c>
      <c r="F7" s="43">
        <v>0</v>
      </c>
      <c r="G7" s="43">
        <v>0</v>
      </c>
      <c r="H7" s="43">
        <v>0</v>
      </c>
      <c r="I7" s="43">
        <v>56748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94768</v>
      </c>
      <c r="P7" s="44">
        <f t="shared" si="1"/>
        <v>43.312614259597808</v>
      </c>
      <c r="Q7" s="9"/>
    </row>
    <row r="8" spans="1:134" ht="15.75">
      <c r="A8" s="26" t="s">
        <v>20</v>
      </c>
      <c r="B8" s="27"/>
      <c r="C8" s="28"/>
      <c r="D8" s="29">
        <f t="shared" ref="D8:N8" si="3">SUM(D9:D10)</f>
        <v>204293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204293</v>
      </c>
      <c r="P8" s="41">
        <f t="shared" si="1"/>
        <v>93.369744058500913</v>
      </c>
      <c r="Q8" s="10"/>
    </row>
    <row r="9" spans="1:134">
      <c r="A9" s="12"/>
      <c r="B9" s="42">
        <v>521</v>
      </c>
      <c r="C9" s="19" t="s">
        <v>21</v>
      </c>
      <c r="D9" s="43">
        <v>40998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>SUM(D9:N9)</f>
        <v>40998</v>
      </c>
      <c r="P9" s="44">
        <f t="shared" si="1"/>
        <v>18.737659963436929</v>
      </c>
      <c r="Q9" s="9"/>
    </row>
    <row r="10" spans="1:134">
      <c r="A10" s="12"/>
      <c r="B10" s="42">
        <v>522</v>
      </c>
      <c r="C10" s="19" t="s">
        <v>22</v>
      </c>
      <c r="D10" s="43">
        <v>163295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" si="4">SUM(D10:N10)</f>
        <v>163295</v>
      </c>
      <c r="P10" s="44">
        <f t="shared" si="1"/>
        <v>74.632084095063988</v>
      </c>
      <c r="Q10" s="9"/>
    </row>
    <row r="11" spans="1:134" ht="15.75">
      <c r="A11" s="26" t="s">
        <v>24</v>
      </c>
      <c r="B11" s="27"/>
      <c r="C11" s="28"/>
      <c r="D11" s="29">
        <f t="shared" ref="D11:N11" si="5">SUM(D12:D14)</f>
        <v>0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1241136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5"/>
        <v>0</v>
      </c>
      <c r="O11" s="40">
        <f>SUM(D11:N11)</f>
        <v>1241136</v>
      </c>
      <c r="P11" s="41">
        <f t="shared" si="1"/>
        <v>567.24680073126137</v>
      </c>
      <c r="Q11" s="10"/>
    </row>
    <row r="12" spans="1:134">
      <c r="A12" s="12"/>
      <c r="B12" s="42">
        <v>533</v>
      </c>
      <c r="C12" s="19" t="s">
        <v>42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367906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20" si="6">SUM(D12:N12)</f>
        <v>367906</v>
      </c>
      <c r="P12" s="44">
        <f t="shared" si="1"/>
        <v>168.1471663619744</v>
      </c>
      <c r="Q12" s="9"/>
    </row>
    <row r="13" spans="1:134">
      <c r="A13" s="12"/>
      <c r="B13" s="42">
        <v>535</v>
      </c>
      <c r="C13" s="19" t="s">
        <v>44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558193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6"/>
        <v>558193</v>
      </c>
      <c r="P13" s="44">
        <f t="shared" si="1"/>
        <v>255.11563071297988</v>
      </c>
      <c r="Q13" s="9"/>
    </row>
    <row r="14" spans="1:134">
      <c r="A14" s="12"/>
      <c r="B14" s="42">
        <v>537</v>
      </c>
      <c r="C14" s="19" t="s">
        <v>86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315037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315037</v>
      </c>
      <c r="P14" s="44">
        <f t="shared" si="1"/>
        <v>143.98400365630712</v>
      </c>
      <c r="Q14" s="9"/>
    </row>
    <row r="15" spans="1:134" ht="15.75">
      <c r="A15" s="26" t="s">
        <v>26</v>
      </c>
      <c r="B15" s="27"/>
      <c r="C15" s="28"/>
      <c r="D15" s="29">
        <f t="shared" ref="D15:N15" si="7">SUM(D16:D16)</f>
        <v>447692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0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7"/>
        <v>0</v>
      </c>
      <c r="O15" s="29">
        <f t="shared" si="6"/>
        <v>447692</v>
      </c>
      <c r="P15" s="41">
        <f t="shared" si="1"/>
        <v>204.61243144424131</v>
      </c>
      <c r="Q15" s="10"/>
    </row>
    <row r="16" spans="1:134">
      <c r="A16" s="12"/>
      <c r="B16" s="42">
        <v>541</v>
      </c>
      <c r="C16" s="19" t="s">
        <v>27</v>
      </c>
      <c r="D16" s="43">
        <v>447692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447692</v>
      </c>
      <c r="P16" s="44">
        <f t="shared" si="1"/>
        <v>204.61243144424131</v>
      </c>
      <c r="Q16" s="9"/>
    </row>
    <row r="17" spans="1:120" ht="15.75">
      <c r="A17" s="26" t="s">
        <v>28</v>
      </c>
      <c r="B17" s="27"/>
      <c r="C17" s="28"/>
      <c r="D17" s="29">
        <f t="shared" ref="D17:N17" si="8">SUM(D18:D18)</f>
        <v>15235</v>
      </c>
      <c r="E17" s="29">
        <f t="shared" si="8"/>
        <v>0</v>
      </c>
      <c r="F17" s="29">
        <f t="shared" si="8"/>
        <v>0</v>
      </c>
      <c r="G17" s="29">
        <f t="shared" si="8"/>
        <v>0</v>
      </c>
      <c r="H17" s="29">
        <f t="shared" si="8"/>
        <v>0</v>
      </c>
      <c r="I17" s="29">
        <f t="shared" si="8"/>
        <v>0</v>
      </c>
      <c r="J17" s="29">
        <f t="shared" si="8"/>
        <v>0</v>
      </c>
      <c r="K17" s="29">
        <f t="shared" si="8"/>
        <v>0</v>
      </c>
      <c r="L17" s="29">
        <f t="shared" si="8"/>
        <v>0</v>
      </c>
      <c r="M17" s="29">
        <f t="shared" si="8"/>
        <v>0</v>
      </c>
      <c r="N17" s="29">
        <f t="shared" si="8"/>
        <v>0</v>
      </c>
      <c r="O17" s="29">
        <f t="shared" si="6"/>
        <v>15235</v>
      </c>
      <c r="P17" s="41">
        <f t="shared" si="1"/>
        <v>6.9629798903107858</v>
      </c>
      <c r="Q17" s="10"/>
    </row>
    <row r="18" spans="1:120">
      <c r="A18" s="12"/>
      <c r="B18" s="42">
        <v>562</v>
      </c>
      <c r="C18" s="19" t="s">
        <v>29</v>
      </c>
      <c r="D18" s="43">
        <v>15235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15235</v>
      </c>
      <c r="P18" s="44">
        <f t="shared" si="1"/>
        <v>6.9629798903107858</v>
      </c>
      <c r="Q18" s="9"/>
    </row>
    <row r="19" spans="1:120" ht="15.75">
      <c r="A19" s="26" t="s">
        <v>31</v>
      </c>
      <c r="B19" s="27"/>
      <c r="C19" s="28"/>
      <c r="D19" s="29">
        <f t="shared" ref="D19:N19" si="9">SUM(D20:D20)</f>
        <v>66570</v>
      </c>
      <c r="E19" s="29">
        <f t="shared" si="9"/>
        <v>0</v>
      </c>
      <c r="F19" s="29">
        <f t="shared" si="9"/>
        <v>0</v>
      </c>
      <c r="G19" s="29">
        <f t="shared" si="9"/>
        <v>0</v>
      </c>
      <c r="H19" s="29">
        <f t="shared" si="9"/>
        <v>0</v>
      </c>
      <c r="I19" s="29">
        <f t="shared" si="9"/>
        <v>0</v>
      </c>
      <c r="J19" s="29">
        <f t="shared" si="9"/>
        <v>0</v>
      </c>
      <c r="K19" s="29">
        <f t="shared" si="9"/>
        <v>0</v>
      </c>
      <c r="L19" s="29">
        <f t="shared" si="9"/>
        <v>0</v>
      </c>
      <c r="M19" s="29">
        <f t="shared" si="9"/>
        <v>0</v>
      </c>
      <c r="N19" s="29">
        <f t="shared" si="9"/>
        <v>0</v>
      </c>
      <c r="O19" s="29">
        <f>SUM(D19:N19)</f>
        <v>66570</v>
      </c>
      <c r="P19" s="41">
        <f t="shared" si="1"/>
        <v>30.425045703839121</v>
      </c>
      <c r="Q19" s="9"/>
    </row>
    <row r="20" spans="1:120">
      <c r="A20" s="12"/>
      <c r="B20" s="42">
        <v>572</v>
      </c>
      <c r="C20" s="19" t="s">
        <v>32</v>
      </c>
      <c r="D20" s="43">
        <v>66570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66570</v>
      </c>
      <c r="P20" s="44">
        <f t="shared" si="1"/>
        <v>30.425045703839121</v>
      </c>
      <c r="Q20" s="9"/>
    </row>
    <row r="21" spans="1:120" ht="15.75">
      <c r="A21" s="26" t="s">
        <v>34</v>
      </c>
      <c r="B21" s="27"/>
      <c r="C21" s="28"/>
      <c r="D21" s="29">
        <f t="shared" ref="D21:N21" si="10">SUM(D22:D22)</f>
        <v>0</v>
      </c>
      <c r="E21" s="29">
        <f t="shared" si="10"/>
        <v>0</v>
      </c>
      <c r="F21" s="29">
        <f t="shared" si="10"/>
        <v>0</v>
      </c>
      <c r="G21" s="29">
        <f t="shared" si="10"/>
        <v>0</v>
      </c>
      <c r="H21" s="29">
        <f t="shared" si="10"/>
        <v>0</v>
      </c>
      <c r="I21" s="29">
        <f t="shared" si="10"/>
        <v>512328</v>
      </c>
      <c r="J21" s="29">
        <f t="shared" si="10"/>
        <v>0</v>
      </c>
      <c r="K21" s="29">
        <f t="shared" si="10"/>
        <v>0</v>
      </c>
      <c r="L21" s="29">
        <f t="shared" si="10"/>
        <v>0</v>
      </c>
      <c r="M21" s="29">
        <f t="shared" si="10"/>
        <v>0</v>
      </c>
      <c r="N21" s="29">
        <f t="shared" si="10"/>
        <v>0</v>
      </c>
      <c r="O21" s="29">
        <f>SUM(D21:N21)</f>
        <v>512328</v>
      </c>
      <c r="P21" s="41">
        <f t="shared" si="1"/>
        <v>234.15356489945157</v>
      </c>
      <c r="Q21" s="9"/>
    </row>
    <row r="22" spans="1:120" ht="15.75" thickBot="1">
      <c r="A22" s="12"/>
      <c r="B22" s="42">
        <v>590</v>
      </c>
      <c r="C22" s="19" t="s">
        <v>91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512328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ref="O22" si="11">SUM(D22:N22)</f>
        <v>512328</v>
      </c>
      <c r="P22" s="44">
        <f t="shared" si="1"/>
        <v>234.15356489945157</v>
      </c>
      <c r="Q22" s="9"/>
    </row>
    <row r="23" spans="1:120" ht="16.5" thickBot="1">
      <c r="A23" s="13" t="s">
        <v>10</v>
      </c>
      <c r="B23" s="21"/>
      <c r="C23" s="20"/>
      <c r="D23" s="14">
        <f>SUM(D5,D8,D11,D15,D17,D19,D21)</f>
        <v>1427731</v>
      </c>
      <c r="E23" s="14">
        <f t="shared" ref="E23:N23" si="12">SUM(E5,E8,E11,E15,E17,E19,E21)</f>
        <v>0</v>
      </c>
      <c r="F23" s="14">
        <f t="shared" si="12"/>
        <v>0</v>
      </c>
      <c r="G23" s="14">
        <f t="shared" si="12"/>
        <v>0</v>
      </c>
      <c r="H23" s="14">
        <f t="shared" si="12"/>
        <v>0</v>
      </c>
      <c r="I23" s="14">
        <f t="shared" si="12"/>
        <v>1810212</v>
      </c>
      <c r="J23" s="14">
        <f t="shared" si="12"/>
        <v>0</v>
      </c>
      <c r="K23" s="14">
        <f t="shared" si="12"/>
        <v>0</v>
      </c>
      <c r="L23" s="14">
        <f t="shared" si="12"/>
        <v>0</v>
      </c>
      <c r="M23" s="14">
        <f t="shared" si="12"/>
        <v>0</v>
      </c>
      <c r="N23" s="14">
        <f t="shared" si="12"/>
        <v>0</v>
      </c>
      <c r="O23" s="14">
        <f>SUM(D23:N23)</f>
        <v>3237943</v>
      </c>
      <c r="P23" s="35">
        <f t="shared" si="1"/>
        <v>1479.8642595978063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157" t="s">
        <v>92</v>
      </c>
      <c r="N25" s="157"/>
      <c r="O25" s="157"/>
      <c r="P25" s="39">
        <v>2188</v>
      </c>
    </row>
    <row r="26" spans="1:120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</row>
    <row r="27" spans="1:120" ht="15.75" customHeight="1" thickBot="1">
      <c r="A27" s="159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83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461991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2" si="1">SUM(D5:N5)</f>
        <v>461991</v>
      </c>
      <c r="P5" s="30">
        <f t="shared" ref="P5:P22" si="2">(O5/P$24)</f>
        <v>217.50988700564972</v>
      </c>
      <c r="Q5" s="6"/>
    </row>
    <row r="6" spans="1:134">
      <c r="A6" s="12"/>
      <c r="B6" s="42">
        <v>513</v>
      </c>
      <c r="C6" s="19" t="s">
        <v>19</v>
      </c>
      <c r="D6" s="43">
        <v>461991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461991</v>
      </c>
      <c r="P6" s="44">
        <f t="shared" si="2"/>
        <v>217.50988700564972</v>
      </c>
      <c r="Q6" s="9"/>
    </row>
    <row r="7" spans="1:134" ht="15.75">
      <c r="A7" s="26" t="s">
        <v>20</v>
      </c>
      <c r="B7" s="27"/>
      <c r="C7" s="28"/>
      <c r="D7" s="29">
        <f t="shared" ref="D7:N7" si="3">SUM(D8:D9)</f>
        <v>546552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 t="shared" si="1"/>
        <v>546552</v>
      </c>
      <c r="P7" s="41">
        <f t="shared" si="2"/>
        <v>257.32203389830511</v>
      </c>
      <c r="Q7" s="10"/>
    </row>
    <row r="8" spans="1:134">
      <c r="A8" s="12"/>
      <c r="B8" s="42">
        <v>521</v>
      </c>
      <c r="C8" s="19" t="s">
        <v>21</v>
      </c>
      <c r="D8" s="43">
        <v>38604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38604</v>
      </c>
      <c r="P8" s="44">
        <f t="shared" si="2"/>
        <v>18.175141242937855</v>
      </c>
      <c r="Q8" s="9"/>
    </row>
    <row r="9" spans="1:134">
      <c r="A9" s="12"/>
      <c r="B9" s="42">
        <v>522</v>
      </c>
      <c r="C9" s="19" t="s">
        <v>22</v>
      </c>
      <c r="D9" s="43">
        <v>507948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507948</v>
      </c>
      <c r="P9" s="44">
        <f t="shared" si="2"/>
        <v>239.14689265536722</v>
      </c>
      <c r="Q9" s="9"/>
    </row>
    <row r="10" spans="1:134" ht="15.75">
      <c r="A10" s="26" t="s">
        <v>24</v>
      </c>
      <c r="B10" s="27"/>
      <c r="C10" s="28"/>
      <c r="D10" s="29">
        <f t="shared" ref="D10:N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1309092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 t="shared" si="1"/>
        <v>1309092</v>
      </c>
      <c r="P10" s="41">
        <f t="shared" si="2"/>
        <v>616.33333333333337</v>
      </c>
      <c r="Q10" s="10"/>
    </row>
    <row r="11" spans="1:134">
      <c r="A11" s="12"/>
      <c r="B11" s="42">
        <v>533</v>
      </c>
      <c r="C11" s="19" t="s">
        <v>42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460056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460056</v>
      </c>
      <c r="P11" s="44">
        <f t="shared" si="2"/>
        <v>216.59887005649716</v>
      </c>
      <c r="Q11" s="9"/>
    </row>
    <row r="12" spans="1:134">
      <c r="A12" s="12"/>
      <c r="B12" s="42">
        <v>535</v>
      </c>
      <c r="C12" s="19" t="s">
        <v>44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617329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617329</v>
      </c>
      <c r="P12" s="44">
        <f t="shared" si="2"/>
        <v>290.64453860640299</v>
      </c>
      <c r="Q12" s="9"/>
    </row>
    <row r="13" spans="1:134">
      <c r="A13" s="12"/>
      <c r="B13" s="42">
        <v>537</v>
      </c>
      <c r="C13" s="19" t="s">
        <v>86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231707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231707</v>
      </c>
      <c r="P13" s="44">
        <f t="shared" si="2"/>
        <v>109.08992467043315</v>
      </c>
      <c r="Q13" s="9"/>
    </row>
    <row r="14" spans="1:134" ht="15.75">
      <c r="A14" s="26" t="s">
        <v>26</v>
      </c>
      <c r="B14" s="27"/>
      <c r="C14" s="28"/>
      <c r="D14" s="29">
        <f t="shared" ref="D14:N14" si="5">SUM(D15:D15)</f>
        <v>419595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29">
        <f t="shared" si="1"/>
        <v>419595</v>
      </c>
      <c r="P14" s="41">
        <f t="shared" si="2"/>
        <v>197.54943502824858</v>
      </c>
      <c r="Q14" s="10"/>
    </row>
    <row r="15" spans="1:134">
      <c r="A15" s="12"/>
      <c r="B15" s="42">
        <v>541</v>
      </c>
      <c r="C15" s="19" t="s">
        <v>27</v>
      </c>
      <c r="D15" s="43">
        <v>419595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419595</v>
      </c>
      <c r="P15" s="44">
        <f t="shared" si="2"/>
        <v>197.54943502824858</v>
      </c>
      <c r="Q15" s="9"/>
    </row>
    <row r="16" spans="1:134" ht="15.75">
      <c r="A16" s="26" t="s">
        <v>28</v>
      </c>
      <c r="B16" s="27"/>
      <c r="C16" s="28"/>
      <c r="D16" s="29">
        <f t="shared" ref="D16:N16" si="6">SUM(D17:D17)</f>
        <v>11666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6"/>
        <v>0</v>
      </c>
      <c r="O16" s="29">
        <f t="shared" si="1"/>
        <v>11666</v>
      </c>
      <c r="P16" s="41">
        <f t="shared" si="2"/>
        <v>5.4924670433145009</v>
      </c>
      <c r="Q16" s="10"/>
    </row>
    <row r="17" spans="1:120">
      <c r="A17" s="12"/>
      <c r="B17" s="42">
        <v>562</v>
      </c>
      <c r="C17" s="19" t="s">
        <v>29</v>
      </c>
      <c r="D17" s="43">
        <v>11666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11666</v>
      </c>
      <c r="P17" s="44">
        <f t="shared" si="2"/>
        <v>5.4924670433145009</v>
      </c>
      <c r="Q17" s="9"/>
    </row>
    <row r="18" spans="1:120" ht="15.75">
      <c r="A18" s="26" t="s">
        <v>31</v>
      </c>
      <c r="B18" s="27"/>
      <c r="C18" s="28"/>
      <c r="D18" s="29">
        <f t="shared" ref="D18:N18" si="7">SUM(D19:D19)</f>
        <v>63379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1"/>
        <v>63379</v>
      </c>
      <c r="P18" s="41">
        <f t="shared" si="2"/>
        <v>29.839453860640301</v>
      </c>
      <c r="Q18" s="9"/>
    </row>
    <row r="19" spans="1:120">
      <c r="A19" s="12"/>
      <c r="B19" s="42">
        <v>572</v>
      </c>
      <c r="C19" s="19" t="s">
        <v>32</v>
      </c>
      <c r="D19" s="43">
        <v>63379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63379</v>
      </c>
      <c r="P19" s="44">
        <f t="shared" si="2"/>
        <v>29.839453860640301</v>
      </c>
      <c r="Q19" s="9"/>
    </row>
    <row r="20" spans="1:120" ht="15.75">
      <c r="A20" s="26" t="s">
        <v>34</v>
      </c>
      <c r="B20" s="27"/>
      <c r="C20" s="28"/>
      <c r="D20" s="29">
        <f t="shared" ref="D20:N20" si="8">SUM(D21:D21)</f>
        <v>0</v>
      </c>
      <c r="E20" s="29">
        <f t="shared" si="8"/>
        <v>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5012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8"/>
        <v>0</v>
      </c>
      <c r="O20" s="29">
        <f t="shared" si="1"/>
        <v>5012</v>
      </c>
      <c r="P20" s="41">
        <f t="shared" si="2"/>
        <v>2.35969868173258</v>
      </c>
      <c r="Q20" s="9"/>
    </row>
    <row r="21" spans="1:120" ht="15.75" thickBot="1">
      <c r="A21" s="12"/>
      <c r="B21" s="42">
        <v>581</v>
      </c>
      <c r="C21" s="19" t="s">
        <v>87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5012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5012</v>
      </c>
      <c r="P21" s="44">
        <f t="shared" si="2"/>
        <v>2.35969868173258</v>
      </c>
      <c r="Q21" s="9"/>
    </row>
    <row r="22" spans="1:120" ht="16.5" thickBot="1">
      <c r="A22" s="13" t="s">
        <v>10</v>
      </c>
      <c r="B22" s="21"/>
      <c r="C22" s="20"/>
      <c r="D22" s="14">
        <f>SUM(D5,D7,D10,D14,D16,D18,D20)</f>
        <v>1503183</v>
      </c>
      <c r="E22" s="14">
        <f t="shared" ref="E22:N22" si="9">SUM(E5,E7,E10,E14,E16,E18,E20)</f>
        <v>0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1314104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9"/>
        <v>0</v>
      </c>
      <c r="O22" s="14">
        <f t="shared" si="1"/>
        <v>2817287</v>
      </c>
      <c r="P22" s="35">
        <f t="shared" si="2"/>
        <v>1326.4063088512241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157" t="s">
        <v>88</v>
      </c>
      <c r="N24" s="157"/>
      <c r="O24" s="157"/>
      <c r="P24" s="39">
        <v>2124</v>
      </c>
    </row>
    <row r="25" spans="1:120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6"/>
    </row>
    <row r="26" spans="1:120" ht="15.75" customHeight="1" thickBot="1">
      <c r="A26" s="159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9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540182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540182</v>
      </c>
      <c r="O5" s="30">
        <f t="shared" ref="O5:O24" si="2">(N5/O$26)</f>
        <v>271.175702811245</v>
      </c>
      <c r="P5" s="6"/>
    </row>
    <row r="6" spans="1:133">
      <c r="A6" s="12"/>
      <c r="B6" s="42">
        <v>513</v>
      </c>
      <c r="C6" s="19" t="s">
        <v>19</v>
      </c>
      <c r="D6" s="43">
        <v>540182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540182</v>
      </c>
      <c r="O6" s="44">
        <f t="shared" si="2"/>
        <v>271.175702811245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144560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144560</v>
      </c>
      <c r="O7" s="41">
        <f t="shared" si="2"/>
        <v>72.570281124497996</v>
      </c>
      <c r="P7" s="10"/>
    </row>
    <row r="8" spans="1:133">
      <c r="A8" s="12"/>
      <c r="B8" s="42">
        <v>521</v>
      </c>
      <c r="C8" s="19" t="s">
        <v>21</v>
      </c>
      <c r="D8" s="43">
        <v>38600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38600</v>
      </c>
      <c r="O8" s="44">
        <f t="shared" si="2"/>
        <v>19.377510040160644</v>
      </c>
      <c r="P8" s="9"/>
    </row>
    <row r="9" spans="1:133">
      <c r="A9" s="12"/>
      <c r="B9" s="42">
        <v>522</v>
      </c>
      <c r="C9" s="19" t="s">
        <v>22</v>
      </c>
      <c r="D9" s="43">
        <v>105960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105960</v>
      </c>
      <c r="O9" s="44">
        <f t="shared" si="2"/>
        <v>53.192771084337352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1146567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1146567</v>
      </c>
      <c r="O10" s="41">
        <f t="shared" si="2"/>
        <v>575.58584337349396</v>
      </c>
      <c r="P10" s="10"/>
    </row>
    <row r="11" spans="1:133">
      <c r="A11" s="12"/>
      <c r="B11" s="42">
        <v>533</v>
      </c>
      <c r="C11" s="19" t="s">
        <v>42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260925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260925</v>
      </c>
      <c r="O11" s="44">
        <f t="shared" si="2"/>
        <v>130.98644578313252</v>
      </c>
      <c r="P11" s="9"/>
    </row>
    <row r="12" spans="1:133">
      <c r="A12" s="12"/>
      <c r="B12" s="42">
        <v>535</v>
      </c>
      <c r="C12" s="19" t="s">
        <v>44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665591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665591</v>
      </c>
      <c r="O12" s="44">
        <f t="shared" si="2"/>
        <v>334.1320281124498</v>
      </c>
      <c r="P12" s="9"/>
    </row>
    <row r="13" spans="1:133">
      <c r="A13" s="12"/>
      <c r="B13" s="42">
        <v>537</v>
      </c>
      <c r="C13" s="19" t="s">
        <v>65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220051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220051</v>
      </c>
      <c r="O13" s="44">
        <f t="shared" si="2"/>
        <v>110.46736947791165</v>
      </c>
      <c r="P13" s="9"/>
    </row>
    <row r="14" spans="1:133" ht="15.75">
      <c r="A14" s="26" t="s">
        <v>26</v>
      </c>
      <c r="B14" s="27"/>
      <c r="C14" s="28"/>
      <c r="D14" s="29">
        <f t="shared" ref="D14:M14" si="5">SUM(D15:D15)</f>
        <v>419515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419515</v>
      </c>
      <c r="O14" s="41">
        <f t="shared" si="2"/>
        <v>210.59989959839356</v>
      </c>
      <c r="P14" s="10"/>
    </row>
    <row r="15" spans="1:133">
      <c r="A15" s="12"/>
      <c r="B15" s="42">
        <v>541</v>
      </c>
      <c r="C15" s="19" t="s">
        <v>58</v>
      </c>
      <c r="D15" s="43">
        <v>419515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419515</v>
      </c>
      <c r="O15" s="44">
        <f t="shared" si="2"/>
        <v>210.59989959839356</v>
      </c>
      <c r="P15" s="9"/>
    </row>
    <row r="16" spans="1:133" ht="15.75">
      <c r="A16" s="26" t="s">
        <v>28</v>
      </c>
      <c r="B16" s="27"/>
      <c r="C16" s="28"/>
      <c r="D16" s="29">
        <f t="shared" ref="D16:M16" si="6">SUM(D17:D18)</f>
        <v>17972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20031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38003</v>
      </c>
      <c r="O16" s="41">
        <f t="shared" si="2"/>
        <v>19.07781124497992</v>
      </c>
      <c r="P16" s="10"/>
    </row>
    <row r="17" spans="1:119">
      <c r="A17" s="12"/>
      <c r="B17" s="42">
        <v>562</v>
      </c>
      <c r="C17" s="19" t="s">
        <v>70</v>
      </c>
      <c r="D17" s="43">
        <v>17972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17972</v>
      </c>
      <c r="O17" s="44">
        <f t="shared" si="2"/>
        <v>9.022088353413654</v>
      </c>
      <c r="P17" s="9"/>
    </row>
    <row r="18" spans="1:119">
      <c r="A18" s="12"/>
      <c r="B18" s="42">
        <v>569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20031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20031</v>
      </c>
      <c r="O18" s="44">
        <f t="shared" si="2"/>
        <v>10.055722891566266</v>
      </c>
      <c r="P18" s="9"/>
    </row>
    <row r="19" spans="1:119" ht="15.75">
      <c r="A19" s="26" t="s">
        <v>31</v>
      </c>
      <c r="B19" s="27"/>
      <c r="C19" s="28"/>
      <c r="D19" s="29">
        <f t="shared" ref="D19:M19" si="7">SUM(D20:D20)</f>
        <v>223267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223267</v>
      </c>
      <c r="O19" s="41">
        <f t="shared" si="2"/>
        <v>112.08182730923694</v>
      </c>
      <c r="P19" s="9"/>
    </row>
    <row r="20" spans="1:119">
      <c r="A20" s="12"/>
      <c r="B20" s="42">
        <v>572</v>
      </c>
      <c r="C20" s="19" t="s">
        <v>59</v>
      </c>
      <c r="D20" s="43">
        <v>223267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223267</v>
      </c>
      <c r="O20" s="44">
        <f t="shared" si="2"/>
        <v>112.08182730923694</v>
      </c>
      <c r="P20" s="9"/>
    </row>
    <row r="21" spans="1:119" ht="15.75">
      <c r="A21" s="26" t="s">
        <v>78</v>
      </c>
      <c r="B21" s="27"/>
      <c r="C21" s="28"/>
      <c r="D21" s="29">
        <f t="shared" ref="D21:M21" si="8">SUM(D22:D23)</f>
        <v>115879</v>
      </c>
      <c r="E21" s="29">
        <f t="shared" si="8"/>
        <v>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1"/>
        <v>115879</v>
      </c>
      <c r="O21" s="41">
        <f t="shared" si="2"/>
        <v>58.17218875502008</v>
      </c>
      <c r="P21" s="9"/>
    </row>
    <row r="22" spans="1:119">
      <c r="A22" s="12"/>
      <c r="B22" s="42">
        <v>581</v>
      </c>
      <c r="C22" s="19" t="s">
        <v>79</v>
      </c>
      <c r="D22" s="43">
        <v>115054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115054</v>
      </c>
      <c r="O22" s="44">
        <f t="shared" si="2"/>
        <v>57.758032128514053</v>
      </c>
      <c r="P22" s="9"/>
    </row>
    <row r="23" spans="1:119" ht="15.75" thickBot="1">
      <c r="A23" s="12"/>
      <c r="B23" s="42">
        <v>590</v>
      </c>
      <c r="C23" s="19" t="s">
        <v>80</v>
      </c>
      <c r="D23" s="43">
        <v>825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825</v>
      </c>
      <c r="O23" s="44">
        <f t="shared" si="2"/>
        <v>0.41415662650602408</v>
      </c>
      <c r="P23" s="9"/>
    </row>
    <row r="24" spans="1:119" ht="16.5" thickBot="1">
      <c r="A24" s="13" t="s">
        <v>10</v>
      </c>
      <c r="B24" s="21"/>
      <c r="C24" s="20"/>
      <c r="D24" s="14">
        <f>SUM(D5,D7,D10,D14,D16,D19,D21)</f>
        <v>1461375</v>
      </c>
      <c r="E24" s="14">
        <f t="shared" ref="E24:M24" si="9">SUM(E5,E7,E10,E14,E16,E19,E21)</f>
        <v>0</v>
      </c>
      <c r="F24" s="14">
        <f t="shared" si="9"/>
        <v>0</v>
      </c>
      <c r="G24" s="14">
        <f t="shared" si="9"/>
        <v>0</v>
      </c>
      <c r="H24" s="14">
        <f t="shared" si="9"/>
        <v>0</v>
      </c>
      <c r="I24" s="14">
        <f t="shared" si="9"/>
        <v>1166598</v>
      </c>
      <c r="J24" s="14">
        <f t="shared" si="9"/>
        <v>0</v>
      </c>
      <c r="K24" s="14">
        <f t="shared" si="9"/>
        <v>0</v>
      </c>
      <c r="L24" s="14">
        <f t="shared" si="9"/>
        <v>0</v>
      </c>
      <c r="M24" s="14">
        <f t="shared" si="9"/>
        <v>0</v>
      </c>
      <c r="N24" s="14">
        <f t="shared" si="1"/>
        <v>2627973</v>
      </c>
      <c r="O24" s="35">
        <f t="shared" si="2"/>
        <v>1319.2635542168675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81</v>
      </c>
      <c r="M26" s="157"/>
      <c r="N26" s="157"/>
      <c r="O26" s="39">
        <v>1992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39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479635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479635</v>
      </c>
      <c r="O5" s="30">
        <f t="shared" ref="O5:O22" si="2">(N5/O$24)</f>
        <v>243.34601725012683</v>
      </c>
      <c r="P5" s="6"/>
    </row>
    <row r="6" spans="1:133">
      <c r="A6" s="12"/>
      <c r="B6" s="42">
        <v>511</v>
      </c>
      <c r="C6" s="19" t="s">
        <v>56</v>
      </c>
      <c r="D6" s="43">
        <v>6000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6000</v>
      </c>
      <c r="O6" s="44">
        <f t="shared" si="2"/>
        <v>3.0441400304414001</v>
      </c>
      <c r="P6" s="9"/>
    </row>
    <row r="7" spans="1:133">
      <c r="A7" s="12"/>
      <c r="B7" s="42">
        <v>513</v>
      </c>
      <c r="C7" s="19" t="s">
        <v>19</v>
      </c>
      <c r="D7" s="43">
        <v>473635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473635</v>
      </c>
      <c r="O7" s="44">
        <f t="shared" si="2"/>
        <v>240.30187721968545</v>
      </c>
      <c r="P7" s="9"/>
    </row>
    <row r="8" spans="1:133" ht="15.75">
      <c r="A8" s="26" t="s">
        <v>20</v>
      </c>
      <c r="B8" s="27"/>
      <c r="C8" s="28"/>
      <c r="D8" s="29">
        <f t="shared" ref="D8:M8" si="3">SUM(D9:D10)</f>
        <v>80209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80209</v>
      </c>
      <c r="O8" s="41">
        <f t="shared" si="2"/>
        <v>40.694571283612376</v>
      </c>
      <c r="P8" s="10"/>
    </row>
    <row r="9" spans="1:133">
      <c r="A9" s="12"/>
      <c r="B9" s="42">
        <v>521</v>
      </c>
      <c r="C9" s="19" t="s">
        <v>21</v>
      </c>
      <c r="D9" s="43">
        <v>38600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38600</v>
      </c>
      <c r="O9" s="44">
        <f t="shared" si="2"/>
        <v>19.583967529173009</v>
      </c>
      <c r="P9" s="9"/>
    </row>
    <row r="10" spans="1:133">
      <c r="A10" s="12"/>
      <c r="B10" s="42">
        <v>522</v>
      </c>
      <c r="C10" s="19" t="s">
        <v>22</v>
      </c>
      <c r="D10" s="43">
        <v>41609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41609</v>
      </c>
      <c r="O10" s="44">
        <f t="shared" si="2"/>
        <v>21.110603754439371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SUM(D12:D15)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1170262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1170262</v>
      </c>
      <c r="O11" s="41">
        <f t="shared" si="2"/>
        <v>593.74023338406903</v>
      </c>
      <c r="P11" s="10"/>
    </row>
    <row r="12" spans="1:133">
      <c r="A12" s="12"/>
      <c r="B12" s="42">
        <v>533</v>
      </c>
      <c r="C12" s="19" t="s">
        <v>42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335423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335423</v>
      </c>
      <c r="O12" s="44">
        <f t="shared" si="2"/>
        <v>170.17909690512431</v>
      </c>
      <c r="P12" s="9"/>
    </row>
    <row r="13" spans="1:133">
      <c r="A13" s="12"/>
      <c r="B13" s="42">
        <v>534</v>
      </c>
      <c r="C13" s="19" t="s">
        <v>57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216498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216498</v>
      </c>
      <c r="O13" s="44">
        <f t="shared" si="2"/>
        <v>109.84170471841705</v>
      </c>
      <c r="P13" s="9"/>
    </row>
    <row r="14" spans="1:133">
      <c r="A14" s="12"/>
      <c r="B14" s="42">
        <v>535</v>
      </c>
      <c r="C14" s="19" t="s">
        <v>44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576769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576769</v>
      </c>
      <c r="O14" s="44">
        <f t="shared" si="2"/>
        <v>292.62760020294269</v>
      </c>
      <c r="P14" s="9"/>
    </row>
    <row r="15" spans="1:133">
      <c r="A15" s="12"/>
      <c r="B15" s="42">
        <v>536</v>
      </c>
      <c r="C15" s="19" t="s">
        <v>64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41572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41572</v>
      </c>
      <c r="O15" s="44">
        <f t="shared" si="2"/>
        <v>21.091831557584982</v>
      </c>
      <c r="P15" s="9"/>
    </row>
    <row r="16" spans="1:133" ht="15.75">
      <c r="A16" s="26" t="s">
        <v>26</v>
      </c>
      <c r="B16" s="27"/>
      <c r="C16" s="28"/>
      <c r="D16" s="29">
        <f t="shared" ref="D16:M16" si="5">SUM(D17:D17)</f>
        <v>284735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284735</v>
      </c>
      <c r="O16" s="41">
        <f t="shared" si="2"/>
        <v>144.46220192795536</v>
      </c>
      <c r="P16" s="10"/>
    </row>
    <row r="17" spans="1:119">
      <c r="A17" s="12"/>
      <c r="B17" s="42">
        <v>541</v>
      </c>
      <c r="C17" s="19" t="s">
        <v>58</v>
      </c>
      <c r="D17" s="43">
        <v>284735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284735</v>
      </c>
      <c r="O17" s="44">
        <f t="shared" si="2"/>
        <v>144.46220192795536</v>
      </c>
      <c r="P17" s="9"/>
    </row>
    <row r="18" spans="1:119" ht="15.75">
      <c r="A18" s="26" t="s">
        <v>28</v>
      </c>
      <c r="B18" s="27"/>
      <c r="C18" s="28"/>
      <c r="D18" s="29">
        <f t="shared" ref="D18:M18" si="6">SUM(D19:D19)</f>
        <v>17961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17961</v>
      </c>
      <c r="O18" s="41">
        <f t="shared" si="2"/>
        <v>9.1126331811263324</v>
      </c>
      <c r="P18" s="10"/>
    </row>
    <row r="19" spans="1:119">
      <c r="A19" s="12"/>
      <c r="B19" s="42">
        <v>562</v>
      </c>
      <c r="C19" s="19" t="s">
        <v>70</v>
      </c>
      <c r="D19" s="43">
        <v>17961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17961</v>
      </c>
      <c r="O19" s="44">
        <f t="shared" si="2"/>
        <v>9.1126331811263324</v>
      </c>
      <c r="P19" s="9"/>
    </row>
    <row r="20" spans="1:119" ht="15.75">
      <c r="A20" s="26" t="s">
        <v>31</v>
      </c>
      <c r="B20" s="27"/>
      <c r="C20" s="28"/>
      <c r="D20" s="29">
        <f t="shared" ref="D20:M20" si="7">SUM(D21:D21)</f>
        <v>220950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220950</v>
      </c>
      <c r="O20" s="41">
        <f t="shared" si="2"/>
        <v>112.10045662100457</v>
      </c>
      <c r="P20" s="9"/>
    </row>
    <row r="21" spans="1:119" ht="15.75" thickBot="1">
      <c r="A21" s="12"/>
      <c r="B21" s="42">
        <v>572</v>
      </c>
      <c r="C21" s="19" t="s">
        <v>59</v>
      </c>
      <c r="D21" s="43">
        <v>220950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220950</v>
      </c>
      <c r="O21" s="44">
        <f t="shared" si="2"/>
        <v>112.10045662100457</v>
      </c>
      <c r="P21" s="9"/>
    </row>
    <row r="22" spans="1:119" ht="16.5" thickBot="1">
      <c r="A22" s="13" t="s">
        <v>10</v>
      </c>
      <c r="B22" s="21"/>
      <c r="C22" s="20"/>
      <c r="D22" s="14">
        <f>SUM(D5,D8,D11,D16,D18,D20)</f>
        <v>1083490</v>
      </c>
      <c r="E22" s="14">
        <f t="shared" ref="E22:M22" si="8">SUM(E5,E8,E11,E16,E18,E20)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1170262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2253752</v>
      </c>
      <c r="O22" s="35">
        <f t="shared" si="2"/>
        <v>1143.4561136478944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76</v>
      </c>
      <c r="M24" s="157"/>
      <c r="N24" s="157"/>
      <c r="O24" s="39">
        <v>1971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363864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8273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372137</v>
      </c>
      <c r="O5" s="30">
        <f t="shared" ref="O5:O21" si="2">(N5/O$23)</f>
        <v>181.35331384015595</v>
      </c>
      <c r="P5" s="6"/>
    </row>
    <row r="6" spans="1:133">
      <c r="A6" s="12"/>
      <c r="B6" s="42">
        <v>513</v>
      </c>
      <c r="C6" s="19" t="s">
        <v>19</v>
      </c>
      <c r="D6" s="43">
        <v>363864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363864</v>
      </c>
      <c r="O6" s="44">
        <f t="shared" si="2"/>
        <v>177.32163742690059</v>
      </c>
      <c r="P6" s="9"/>
    </row>
    <row r="7" spans="1:133">
      <c r="A7" s="12"/>
      <c r="B7" s="42">
        <v>519</v>
      </c>
      <c r="C7" s="19" t="s">
        <v>73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8273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8273</v>
      </c>
      <c r="O7" s="44">
        <f t="shared" si="2"/>
        <v>4.0316764132553606</v>
      </c>
      <c r="P7" s="9"/>
    </row>
    <row r="8" spans="1:133" ht="15.75">
      <c r="A8" s="26" t="s">
        <v>20</v>
      </c>
      <c r="B8" s="27"/>
      <c r="C8" s="28"/>
      <c r="D8" s="29">
        <f t="shared" ref="D8:M8" si="3">SUM(D9:D10)</f>
        <v>68680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68680</v>
      </c>
      <c r="O8" s="41">
        <f t="shared" si="2"/>
        <v>33.469785575048732</v>
      </c>
      <c r="P8" s="10"/>
    </row>
    <row r="9" spans="1:133">
      <c r="A9" s="12"/>
      <c r="B9" s="42">
        <v>521</v>
      </c>
      <c r="C9" s="19" t="s">
        <v>21</v>
      </c>
      <c r="D9" s="43">
        <v>38600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38600</v>
      </c>
      <c r="O9" s="44">
        <f t="shared" si="2"/>
        <v>18.810916179337234</v>
      </c>
      <c r="P9" s="9"/>
    </row>
    <row r="10" spans="1:133">
      <c r="A10" s="12"/>
      <c r="B10" s="42">
        <v>522</v>
      </c>
      <c r="C10" s="19" t="s">
        <v>22</v>
      </c>
      <c r="D10" s="43">
        <v>30080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30080</v>
      </c>
      <c r="O10" s="44">
        <f t="shared" si="2"/>
        <v>14.6588693957115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1066996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1066996</v>
      </c>
      <c r="O11" s="41">
        <f t="shared" si="2"/>
        <v>519.97855750487327</v>
      </c>
      <c r="P11" s="10"/>
    </row>
    <row r="12" spans="1:133">
      <c r="A12" s="12"/>
      <c r="B12" s="42">
        <v>535</v>
      </c>
      <c r="C12" s="19" t="s">
        <v>44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509145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509145</v>
      </c>
      <c r="O12" s="44">
        <f t="shared" si="2"/>
        <v>248.12134502923976</v>
      </c>
      <c r="P12" s="9"/>
    </row>
    <row r="13" spans="1:133">
      <c r="A13" s="12"/>
      <c r="B13" s="42">
        <v>536</v>
      </c>
      <c r="C13" s="19" t="s">
        <v>64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350942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350942</v>
      </c>
      <c r="O13" s="44">
        <f t="shared" si="2"/>
        <v>171.02436647173488</v>
      </c>
      <c r="P13" s="9"/>
    </row>
    <row r="14" spans="1:133">
      <c r="A14" s="12"/>
      <c r="B14" s="42">
        <v>537</v>
      </c>
      <c r="C14" s="19" t="s">
        <v>65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206909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206909</v>
      </c>
      <c r="O14" s="44">
        <f t="shared" si="2"/>
        <v>100.83284600389864</v>
      </c>
      <c r="P14" s="9"/>
    </row>
    <row r="15" spans="1:133" ht="15.75">
      <c r="A15" s="26" t="s">
        <v>26</v>
      </c>
      <c r="B15" s="27"/>
      <c r="C15" s="28"/>
      <c r="D15" s="29">
        <f t="shared" ref="D15:M15" si="5">SUM(D16:D16)</f>
        <v>578854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578854</v>
      </c>
      <c r="O15" s="41">
        <f t="shared" si="2"/>
        <v>282.09259259259261</v>
      </c>
      <c r="P15" s="10"/>
    </row>
    <row r="16" spans="1:133">
      <c r="A16" s="12"/>
      <c r="B16" s="42">
        <v>541</v>
      </c>
      <c r="C16" s="19" t="s">
        <v>58</v>
      </c>
      <c r="D16" s="43">
        <v>578854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578854</v>
      </c>
      <c r="O16" s="44">
        <f t="shared" si="2"/>
        <v>282.09259259259261</v>
      </c>
      <c r="P16" s="9"/>
    </row>
    <row r="17" spans="1:119" ht="15.75">
      <c r="A17" s="26" t="s">
        <v>28</v>
      </c>
      <c r="B17" s="27"/>
      <c r="C17" s="28"/>
      <c r="D17" s="29">
        <f t="shared" ref="D17:M17" si="6">SUM(D18:D18)</f>
        <v>17563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17563</v>
      </c>
      <c r="O17" s="41">
        <f t="shared" si="2"/>
        <v>8.5589668615984404</v>
      </c>
      <c r="P17" s="10"/>
    </row>
    <row r="18" spans="1:119">
      <c r="A18" s="12"/>
      <c r="B18" s="42">
        <v>562</v>
      </c>
      <c r="C18" s="19" t="s">
        <v>70</v>
      </c>
      <c r="D18" s="43">
        <v>17563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17563</v>
      </c>
      <c r="O18" s="44">
        <f t="shared" si="2"/>
        <v>8.5589668615984404</v>
      </c>
      <c r="P18" s="9"/>
    </row>
    <row r="19" spans="1:119" ht="15.75">
      <c r="A19" s="26" t="s">
        <v>31</v>
      </c>
      <c r="B19" s="27"/>
      <c r="C19" s="28"/>
      <c r="D19" s="29">
        <f t="shared" ref="D19:M19" si="7">SUM(D20:D20)</f>
        <v>108829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108829</v>
      </c>
      <c r="O19" s="41">
        <f t="shared" si="2"/>
        <v>53.035575048732944</v>
      </c>
      <c r="P19" s="9"/>
    </row>
    <row r="20" spans="1:119" ht="15.75" thickBot="1">
      <c r="A20" s="12"/>
      <c r="B20" s="42">
        <v>572</v>
      </c>
      <c r="C20" s="19" t="s">
        <v>59</v>
      </c>
      <c r="D20" s="43">
        <v>108829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108829</v>
      </c>
      <c r="O20" s="44">
        <f t="shared" si="2"/>
        <v>53.035575048732944</v>
      </c>
      <c r="P20" s="9"/>
    </row>
    <row r="21" spans="1:119" ht="16.5" thickBot="1">
      <c r="A21" s="13" t="s">
        <v>10</v>
      </c>
      <c r="B21" s="21"/>
      <c r="C21" s="20"/>
      <c r="D21" s="14">
        <f>SUM(D5,D8,D11,D15,D17,D19)</f>
        <v>1137790</v>
      </c>
      <c r="E21" s="14">
        <f t="shared" ref="E21:M21" si="8">SUM(E5,E8,E11,E15,E17,E19)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1075269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2213059</v>
      </c>
      <c r="O21" s="35">
        <f t="shared" si="2"/>
        <v>1078.4887914230019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74</v>
      </c>
      <c r="M23" s="157"/>
      <c r="N23" s="157"/>
      <c r="O23" s="39">
        <v>2052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474910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474910</v>
      </c>
      <c r="O5" s="30">
        <f t="shared" ref="O5:O23" si="2">(N5/O$25)</f>
        <v>233.25638506876228</v>
      </c>
      <c r="P5" s="6"/>
    </row>
    <row r="6" spans="1:133">
      <c r="A6" s="12"/>
      <c r="B6" s="42">
        <v>511</v>
      </c>
      <c r="C6" s="19" t="s">
        <v>56</v>
      </c>
      <c r="D6" s="43">
        <v>6000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6000</v>
      </c>
      <c r="O6" s="44">
        <f t="shared" si="2"/>
        <v>2.9469548133595285</v>
      </c>
      <c r="P6" s="9"/>
    </row>
    <row r="7" spans="1:133">
      <c r="A7" s="12"/>
      <c r="B7" s="42">
        <v>513</v>
      </c>
      <c r="C7" s="19" t="s">
        <v>19</v>
      </c>
      <c r="D7" s="43">
        <v>468910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468910</v>
      </c>
      <c r="O7" s="44">
        <f t="shared" si="2"/>
        <v>230.30943025540276</v>
      </c>
      <c r="P7" s="9"/>
    </row>
    <row r="8" spans="1:133" ht="15.75">
      <c r="A8" s="26" t="s">
        <v>20</v>
      </c>
      <c r="B8" s="27"/>
      <c r="C8" s="28"/>
      <c r="D8" s="29">
        <f t="shared" ref="D8:M8" si="3">SUM(D9:D10)</f>
        <v>54926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54926</v>
      </c>
      <c r="O8" s="41">
        <f t="shared" si="2"/>
        <v>26.977406679764243</v>
      </c>
      <c r="P8" s="10"/>
    </row>
    <row r="9" spans="1:133">
      <c r="A9" s="12"/>
      <c r="B9" s="42">
        <v>521</v>
      </c>
      <c r="C9" s="19" t="s">
        <v>21</v>
      </c>
      <c r="D9" s="43">
        <v>33600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33600</v>
      </c>
      <c r="O9" s="44">
        <f t="shared" si="2"/>
        <v>16.50294695481336</v>
      </c>
      <c r="P9" s="9"/>
    </row>
    <row r="10" spans="1:133">
      <c r="A10" s="12"/>
      <c r="B10" s="42">
        <v>522</v>
      </c>
      <c r="C10" s="19" t="s">
        <v>22</v>
      </c>
      <c r="D10" s="43">
        <v>21326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21326</v>
      </c>
      <c r="O10" s="44">
        <f t="shared" si="2"/>
        <v>10.474459724950885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SUM(D12:D15)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1034355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1034355</v>
      </c>
      <c r="O11" s="41">
        <f t="shared" si="2"/>
        <v>508.03290766208249</v>
      </c>
      <c r="P11" s="10"/>
    </row>
    <row r="12" spans="1:133">
      <c r="A12" s="12"/>
      <c r="B12" s="42">
        <v>533</v>
      </c>
      <c r="C12" s="19" t="s">
        <v>42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332245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332245</v>
      </c>
      <c r="O12" s="44">
        <f t="shared" si="2"/>
        <v>163.18516699410608</v>
      </c>
      <c r="P12" s="9"/>
    </row>
    <row r="13" spans="1:133">
      <c r="A13" s="12"/>
      <c r="B13" s="42">
        <v>534</v>
      </c>
      <c r="C13" s="19" t="s">
        <v>57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202443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202443</v>
      </c>
      <c r="O13" s="44">
        <f t="shared" si="2"/>
        <v>99.431728880157166</v>
      </c>
      <c r="P13" s="9"/>
    </row>
    <row r="14" spans="1:133">
      <c r="A14" s="12"/>
      <c r="B14" s="42">
        <v>535</v>
      </c>
      <c r="C14" s="19" t="s">
        <v>44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498643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498643</v>
      </c>
      <c r="O14" s="44">
        <f t="shared" si="2"/>
        <v>244.9130648330059</v>
      </c>
      <c r="P14" s="9"/>
    </row>
    <row r="15" spans="1:133">
      <c r="A15" s="12"/>
      <c r="B15" s="42">
        <v>539</v>
      </c>
      <c r="C15" s="19" t="s">
        <v>48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1024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1024</v>
      </c>
      <c r="O15" s="44">
        <f t="shared" si="2"/>
        <v>0.50294695481335949</v>
      </c>
      <c r="P15" s="9"/>
    </row>
    <row r="16" spans="1:133" ht="15.75">
      <c r="A16" s="26" t="s">
        <v>26</v>
      </c>
      <c r="B16" s="27"/>
      <c r="C16" s="28"/>
      <c r="D16" s="29">
        <f t="shared" ref="D16:M16" si="5">SUM(D17:D17)</f>
        <v>354907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354907</v>
      </c>
      <c r="O16" s="41">
        <f t="shared" si="2"/>
        <v>174.31581532416502</v>
      </c>
      <c r="P16" s="10"/>
    </row>
    <row r="17" spans="1:119">
      <c r="A17" s="12"/>
      <c r="B17" s="42">
        <v>541</v>
      </c>
      <c r="C17" s="19" t="s">
        <v>58</v>
      </c>
      <c r="D17" s="43">
        <v>354907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354907</v>
      </c>
      <c r="O17" s="44">
        <f t="shared" si="2"/>
        <v>174.31581532416502</v>
      </c>
      <c r="P17" s="9"/>
    </row>
    <row r="18" spans="1:119" ht="15.75">
      <c r="A18" s="26" t="s">
        <v>28</v>
      </c>
      <c r="B18" s="27"/>
      <c r="C18" s="28"/>
      <c r="D18" s="29">
        <f t="shared" ref="D18:M18" si="6">SUM(D19:D20)</f>
        <v>16719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16719</v>
      </c>
      <c r="O18" s="41">
        <f t="shared" si="2"/>
        <v>8.211689587426326</v>
      </c>
      <c r="P18" s="10"/>
    </row>
    <row r="19" spans="1:119">
      <c r="A19" s="12"/>
      <c r="B19" s="42">
        <v>562</v>
      </c>
      <c r="C19" s="19" t="s">
        <v>70</v>
      </c>
      <c r="D19" s="43">
        <v>15687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15687</v>
      </c>
      <c r="O19" s="44">
        <f t="shared" si="2"/>
        <v>7.7048133595284876</v>
      </c>
      <c r="P19" s="9"/>
    </row>
    <row r="20" spans="1:119">
      <c r="A20" s="12"/>
      <c r="B20" s="42">
        <v>569</v>
      </c>
      <c r="C20" s="19" t="s">
        <v>30</v>
      </c>
      <c r="D20" s="43">
        <v>1032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1032</v>
      </c>
      <c r="O20" s="44">
        <f t="shared" si="2"/>
        <v>0.50687622789783893</v>
      </c>
      <c r="P20" s="9"/>
    </row>
    <row r="21" spans="1:119" ht="15.75">
      <c r="A21" s="26" t="s">
        <v>31</v>
      </c>
      <c r="B21" s="27"/>
      <c r="C21" s="28"/>
      <c r="D21" s="29">
        <f t="shared" ref="D21:M21" si="7">SUM(D22:D22)</f>
        <v>96277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96277</v>
      </c>
      <c r="O21" s="41">
        <f t="shared" si="2"/>
        <v>47.287328094302552</v>
      </c>
      <c r="P21" s="9"/>
    </row>
    <row r="22" spans="1:119" ht="15.75" thickBot="1">
      <c r="A22" s="12"/>
      <c r="B22" s="42">
        <v>572</v>
      </c>
      <c r="C22" s="19" t="s">
        <v>59</v>
      </c>
      <c r="D22" s="43">
        <v>96277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96277</v>
      </c>
      <c r="O22" s="44">
        <f t="shared" si="2"/>
        <v>47.287328094302552</v>
      </c>
      <c r="P22" s="9"/>
    </row>
    <row r="23" spans="1:119" ht="16.5" thickBot="1">
      <c r="A23" s="13" t="s">
        <v>10</v>
      </c>
      <c r="B23" s="21"/>
      <c r="C23" s="20"/>
      <c r="D23" s="14">
        <f>SUM(D5,D8,D11,D16,D18,D21)</f>
        <v>997739</v>
      </c>
      <c r="E23" s="14">
        <f t="shared" ref="E23:M23" si="8">SUM(E5,E8,E11,E16,E18,E21)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1034355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2032094</v>
      </c>
      <c r="O23" s="35">
        <f t="shared" si="2"/>
        <v>998.08153241650291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71</v>
      </c>
      <c r="M25" s="157"/>
      <c r="N25" s="157"/>
      <c r="O25" s="39">
        <v>2036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39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371881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371881</v>
      </c>
      <c r="O5" s="30">
        <f t="shared" ref="O5:O22" si="2">(N5/O$24)</f>
        <v>176.66555819477435</v>
      </c>
      <c r="P5" s="6"/>
    </row>
    <row r="6" spans="1:133">
      <c r="A6" s="12"/>
      <c r="B6" s="42">
        <v>511</v>
      </c>
      <c r="C6" s="19" t="s">
        <v>56</v>
      </c>
      <c r="D6" s="43">
        <v>6000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6000</v>
      </c>
      <c r="O6" s="44">
        <f t="shared" si="2"/>
        <v>2.8503562945368173</v>
      </c>
      <c r="P6" s="9"/>
    </row>
    <row r="7" spans="1:133">
      <c r="A7" s="12"/>
      <c r="B7" s="42">
        <v>513</v>
      </c>
      <c r="C7" s="19" t="s">
        <v>19</v>
      </c>
      <c r="D7" s="43">
        <v>365881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365881</v>
      </c>
      <c r="O7" s="44">
        <f t="shared" si="2"/>
        <v>173.81520190023753</v>
      </c>
      <c r="P7" s="9"/>
    </row>
    <row r="8" spans="1:133" ht="15.75">
      <c r="A8" s="26" t="s">
        <v>20</v>
      </c>
      <c r="B8" s="27"/>
      <c r="C8" s="28"/>
      <c r="D8" s="29">
        <f t="shared" ref="D8:M8" si="3">SUM(D9:D10)</f>
        <v>57768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57768</v>
      </c>
      <c r="O8" s="41">
        <f t="shared" si="2"/>
        <v>27.443230403800474</v>
      </c>
      <c r="P8" s="10"/>
    </row>
    <row r="9" spans="1:133">
      <c r="A9" s="12"/>
      <c r="B9" s="42">
        <v>521</v>
      </c>
      <c r="C9" s="19" t="s">
        <v>21</v>
      </c>
      <c r="D9" s="43">
        <v>33600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33600</v>
      </c>
      <c r="O9" s="44">
        <f t="shared" si="2"/>
        <v>15.961995249406176</v>
      </c>
      <c r="P9" s="9"/>
    </row>
    <row r="10" spans="1:133">
      <c r="A10" s="12"/>
      <c r="B10" s="42">
        <v>522</v>
      </c>
      <c r="C10" s="19" t="s">
        <v>22</v>
      </c>
      <c r="D10" s="43">
        <v>24168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24168</v>
      </c>
      <c r="O10" s="44">
        <f t="shared" si="2"/>
        <v>11.4812351543943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SUM(D12:D15)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1062076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1062076</v>
      </c>
      <c r="O11" s="41">
        <f t="shared" si="2"/>
        <v>504.54916864608077</v>
      </c>
      <c r="P11" s="10"/>
    </row>
    <row r="12" spans="1:133">
      <c r="A12" s="12"/>
      <c r="B12" s="42">
        <v>533</v>
      </c>
      <c r="C12" s="19" t="s">
        <v>42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362142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362142</v>
      </c>
      <c r="O12" s="44">
        <f t="shared" si="2"/>
        <v>172.03895486935866</v>
      </c>
      <c r="P12" s="9"/>
    </row>
    <row r="13" spans="1:133">
      <c r="A13" s="12"/>
      <c r="B13" s="42">
        <v>534</v>
      </c>
      <c r="C13" s="19" t="s">
        <v>57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189200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189200</v>
      </c>
      <c r="O13" s="44">
        <f t="shared" si="2"/>
        <v>89.881235154394304</v>
      </c>
      <c r="P13" s="9"/>
    </row>
    <row r="14" spans="1:133">
      <c r="A14" s="12"/>
      <c r="B14" s="42">
        <v>535</v>
      </c>
      <c r="C14" s="19" t="s">
        <v>44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504941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504941</v>
      </c>
      <c r="O14" s="44">
        <f t="shared" si="2"/>
        <v>239.87695961995249</v>
      </c>
      <c r="P14" s="9"/>
    </row>
    <row r="15" spans="1:133">
      <c r="A15" s="12"/>
      <c r="B15" s="42">
        <v>539</v>
      </c>
      <c r="C15" s="19" t="s">
        <v>48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5793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5793</v>
      </c>
      <c r="O15" s="44">
        <f t="shared" si="2"/>
        <v>2.7520190023752971</v>
      </c>
      <c r="P15" s="9"/>
    </row>
    <row r="16" spans="1:133" ht="15.75">
      <c r="A16" s="26" t="s">
        <v>26</v>
      </c>
      <c r="B16" s="27"/>
      <c r="C16" s="28"/>
      <c r="D16" s="29">
        <f t="shared" ref="D16:M16" si="5">SUM(D17:D17)</f>
        <v>414030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414030</v>
      </c>
      <c r="O16" s="41">
        <f t="shared" si="2"/>
        <v>196.68883610451306</v>
      </c>
      <c r="P16" s="10"/>
    </row>
    <row r="17" spans="1:119">
      <c r="A17" s="12"/>
      <c r="B17" s="42">
        <v>541</v>
      </c>
      <c r="C17" s="19" t="s">
        <v>58</v>
      </c>
      <c r="D17" s="43">
        <v>414030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414030</v>
      </c>
      <c r="O17" s="44">
        <f t="shared" si="2"/>
        <v>196.68883610451306</v>
      </c>
      <c r="P17" s="9"/>
    </row>
    <row r="18" spans="1:119" ht="15.75">
      <c r="A18" s="26" t="s">
        <v>28</v>
      </c>
      <c r="B18" s="27"/>
      <c r="C18" s="28"/>
      <c r="D18" s="29">
        <f t="shared" ref="D18:M18" si="6">SUM(D19:D19)</f>
        <v>18474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18474</v>
      </c>
      <c r="O18" s="41">
        <f t="shared" si="2"/>
        <v>8.77624703087886</v>
      </c>
      <c r="P18" s="10"/>
    </row>
    <row r="19" spans="1:119">
      <c r="A19" s="12"/>
      <c r="B19" s="42">
        <v>569</v>
      </c>
      <c r="C19" s="19" t="s">
        <v>30</v>
      </c>
      <c r="D19" s="43">
        <v>18474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18474</v>
      </c>
      <c r="O19" s="44">
        <f t="shared" si="2"/>
        <v>8.77624703087886</v>
      </c>
      <c r="P19" s="9"/>
    </row>
    <row r="20" spans="1:119" ht="15.75">
      <c r="A20" s="26" t="s">
        <v>31</v>
      </c>
      <c r="B20" s="27"/>
      <c r="C20" s="28"/>
      <c r="D20" s="29">
        <f t="shared" ref="D20:M20" si="7">SUM(D21:D21)</f>
        <v>101809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101809</v>
      </c>
      <c r="O20" s="41">
        <f t="shared" si="2"/>
        <v>48.365320665083132</v>
      </c>
      <c r="P20" s="9"/>
    </row>
    <row r="21" spans="1:119" ht="15.75" thickBot="1">
      <c r="A21" s="12"/>
      <c r="B21" s="42">
        <v>572</v>
      </c>
      <c r="C21" s="19" t="s">
        <v>59</v>
      </c>
      <c r="D21" s="43">
        <v>101809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101809</v>
      </c>
      <c r="O21" s="44">
        <f t="shared" si="2"/>
        <v>48.365320665083132</v>
      </c>
      <c r="P21" s="9"/>
    </row>
    <row r="22" spans="1:119" ht="16.5" thickBot="1">
      <c r="A22" s="13" t="s">
        <v>10</v>
      </c>
      <c r="B22" s="21"/>
      <c r="C22" s="20"/>
      <c r="D22" s="14">
        <f>SUM(D5,D8,D11,D16,D18,D20)</f>
        <v>963962</v>
      </c>
      <c r="E22" s="14">
        <f t="shared" ref="E22:M22" si="8">SUM(E5,E8,E11,E16,E18,E20)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1062076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2026038</v>
      </c>
      <c r="O22" s="35">
        <f t="shared" si="2"/>
        <v>962.48836104513066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68</v>
      </c>
      <c r="M24" s="157"/>
      <c r="N24" s="157"/>
      <c r="O24" s="39">
        <v>2105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361404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361404</v>
      </c>
      <c r="O5" s="30">
        <f t="shared" ref="O5:O22" si="2">(N5/O$24)</f>
        <v>169.99247412982126</v>
      </c>
      <c r="P5" s="6"/>
    </row>
    <row r="6" spans="1:133">
      <c r="A6" s="12"/>
      <c r="B6" s="42">
        <v>511</v>
      </c>
      <c r="C6" s="19" t="s">
        <v>56</v>
      </c>
      <c r="D6" s="43">
        <v>6000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6000</v>
      </c>
      <c r="O6" s="44">
        <f t="shared" si="2"/>
        <v>2.8222013170272815</v>
      </c>
      <c r="P6" s="9"/>
    </row>
    <row r="7" spans="1:133">
      <c r="A7" s="12"/>
      <c r="B7" s="42">
        <v>513</v>
      </c>
      <c r="C7" s="19" t="s">
        <v>19</v>
      </c>
      <c r="D7" s="43">
        <v>355404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355404</v>
      </c>
      <c r="O7" s="44">
        <f t="shared" si="2"/>
        <v>167.17027281279397</v>
      </c>
      <c r="P7" s="9"/>
    </row>
    <row r="8" spans="1:133" ht="15.75">
      <c r="A8" s="26" t="s">
        <v>20</v>
      </c>
      <c r="B8" s="27"/>
      <c r="C8" s="28"/>
      <c r="D8" s="29">
        <f t="shared" ref="D8:M8" si="3">SUM(D9:D10)</f>
        <v>57886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57886</v>
      </c>
      <c r="O8" s="41">
        <f t="shared" si="2"/>
        <v>27.227657572906868</v>
      </c>
      <c r="P8" s="10"/>
    </row>
    <row r="9" spans="1:133">
      <c r="A9" s="12"/>
      <c r="B9" s="42">
        <v>521</v>
      </c>
      <c r="C9" s="19" t="s">
        <v>21</v>
      </c>
      <c r="D9" s="43">
        <v>33600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33600</v>
      </c>
      <c r="O9" s="44">
        <f t="shared" si="2"/>
        <v>15.804327375352775</v>
      </c>
      <c r="P9" s="9"/>
    </row>
    <row r="10" spans="1:133">
      <c r="A10" s="12"/>
      <c r="B10" s="42">
        <v>522</v>
      </c>
      <c r="C10" s="19" t="s">
        <v>22</v>
      </c>
      <c r="D10" s="43">
        <v>24286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24286</v>
      </c>
      <c r="O10" s="44">
        <f t="shared" si="2"/>
        <v>11.423330197554092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SUM(D12:D15)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929100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929100</v>
      </c>
      <c r="O11" s="41">
        <f t="shared" si="2"/>
        <v>437.01787394167451</v>
      </c>
      <c r="P11" s="10"/>
    </row>
    <row r="12" spans="1:133">
      <c r="A12" s="12"/>
      <c r="B12" s="42">
        <v>535</v>
      </c>
      <c r="C12" s="19" t="s">
        <v>44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335923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335923</v>
      </c>
      <c r="O12" s="44">
        <f t="shared" si="2"/>
        <v>158.00705550329258</v>
      </c>
      <c r="P12" s="9"/>
    </row>
    <row r="13" spans="1:133">
      <c r="A13" s="12"/>
      <c r="B13" s="42">
        <v>536</v>
      </c>
      <c r="C13" s="19" t="s">
        <v>64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427126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427126</v>
      </c>
      <c r="O13" s="44">
        <f t="shared" si="2"/>
        <v>200.90592662276575</v>
      </c>
      <c r="P13" s="9"/>
    </row>
    <row r="14" spans="1:133">
      <c r="A14" s="12"/>
      <c r="B14" s="42">
        <v>537</v>
      </c>
      <c r="C14" s="19" t="s">
        <v>65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157526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157526</v>
      </c>
      <c r="O14" s="44">
        <f t="shared" si="2"/>
        <v>74.095014111006591</v>
      </c>
      <c r="P14" s="9"/>
    </row>
    <row r="15" spans="1:133">
      <c r="A15" s="12"/>
      <c r="B15" s="42">
        <v>539</v>
      </c>
      <c r="C15" s="19" t="s">
        <v>48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8525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8525</v>
      </c>
      <c r="O15" s="44">
        <f t="shared" si="2"/>
        <v>4.0098777046095959</v>
      </c>
      <c r="P15" s="9"/>
    </row>
    <row r="16" spans="1:133" ht="15.75">
      <c r="A16" s="26" t="s">
        <v>26</v>
      </c>
      <c r="B16" s="27"/>
      <c r="C16" s="28"/>
      <c r="D16" s="29">
        <f t="shared" ref="D16:M16" si="5">SUM(D17:D17)</f>
        <v>354989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354989</v>
      </c>
      <c r="O16" s="41">
        <f t="shared" si="2"/>
        <v>166.97507055503291</v>
      </c>
      <c r="P16" s="10"/>
    </row>
    <row r="17" spans="1:119">
      <c r="A17" s="12"/>
      <c r="B17" s="42">
        <v>541</v>
      </c>
      <c r="C17" s="19" t="s">
        <v>58</v>
      </c>
      <c r="D17" s="43">
        <v>354989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354989</v>
      </c>
      <c r="O17" s="44">
        <f t="shared" si="2"/>
        <v>166.97507055503291</v>
      </c>
      <c r="P17" s="9"/>
    </row>
    <row r="18" spans="1:119" ht="15.75">
      <c r="A18" s="26" t="s">
        <v>28</v>
      </c>
      <c r="B18" s="27"/>
      <c r="C18" s="28"/>
      <c r="D18" s="29">
        <f t="shared" ref="D18:M18" si="6">SUM(D19:D19)</f>
        <v>18043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18043</v>
      </c>
      <c r="O18" s="41">
        <f t="shared" si="2"/>
        <v>8.4868297271872066</v>
      </c>
      <c r="P18" s="10"/>
    </row>
    <row r="19" spans="1:119">
      <c r="A19" s="12"/>
      <c r="B19" s="42">
        <v>569</v>
      </c>
      <c r="C19" s="19" t="s">
        <v>30</v>
      </c>
      <c r="D19" s="43">
        <v>18043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18043</v>
      </c>
      <c r="O19" s="44">
        <f t="shared" si="2"/>
        <v>8.4868297271872066</v>
      </c>
      <c r="P19" s="9"/>
    </row>
    <row r="20" spans="1:119" ht="15.75">
      <c r="A20" s="26" t="s">
        <v>31</v>
      </c>
      <c r="B20" s="27"/>
      <c r="C20" s="28"/>
      <c r="D20" s="29">
        <f t="shared" ref="D20:M20" si="7">SUM(D21:D21)</f>
        <v>87282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87282</v>
      </c>
      <c r="O20" s="41">
        <f t="shared" si="2"/>
        <v>41.054562558795858</v>
      </c>
      <c r="P20" s="9"/>
    </row>
    <row r="21" spans="1:119" ht="15.75" thickBot="1">
      <c r="A21" s="12"/>
      <c r="B21" s="42">
        <v>572</v>
      </c>
      <c r="C21" s="19" t="s">
        <v>59</v>
      </c>
      <c r="D21" s="43">
        <v>87282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87282</v>
      </c>
      <c r="O21" s="44">
        <f t="shared" si="2"/>
        <v>41.054562558795858</v>
      </c>
      <c r="P21" s="9"/>
    </row>
    <row r="22" spans="1:119" ht="16.5" thickBot="1">
      <c r="A22" s="13" t="s">
        <v>10</v>
      </c>
      <c r="B22" s="21"/>
      <c r="C22" s="20"/>
      <c r="D22" s="14">
        <f>SUM(D5,D8,D11,D16,D18,D20)</f>
        <v>879604</v>
      </c>
      <c r="E22" s="14">
        <f t="shared" ref="E22:M22" si="8">SUM(E5,E8,E11,E16,E18,E20)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929100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1808704</v>
      </c>
      <c r="O22" s="35">
        <f t="shared" si="2"/>
        <v>850.75446848541867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66</v>
      </c>
      <c r="M24" s="157"/>
      <c r="N24" s="157"/>
      <c r="O24" s="39">
        <v>2126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2024-12-10T21:46:34Z</cp:lastPrinted>
  <dcterms:created xsi:type="dcterms:W3CDTF">2000-08-31T21:26:31Z</dcterms:created>
  <dcterms:modified xsi:type="dcterms:W3CDTF">2024-12-10T21:46:51Z</dcterms:modified>
</cp:coreProperties>
</file>