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3" documentId="11_5DC92500C8ECC1862CBB00C3E5E9BC15C1FA804C" xr6:coauthVersionLast="47" xr6:coauthVersionMax="47" xr10:uidLastSave="{DFD89182-4989-4F50-AA54-6C82CF80C5E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4" r:id="rId13"/>
    <sheet name="2010" sheetId="33" r:id="rId14"/>
    <sheet name="2009" sheetId="35" r:id="rId15"/>
    <sheet name="2008" sheetId="37" r:id="rId16"/>
    <sheet name="2007" sheetId="40" r:id="rId17"/>
  </sheets>
  <definedNames>
    <definedName name="_xlnm.Print_Area" localSheetId="16">'2007'!$A$1:$O$79</definedName>
    <definedName name="_xlnm.Print_Area" localSheetId="15">'2008'!$A$1:$O$22</definedName>
    <definedName name="_xlnm.Print_Area" localSheetId="14">'2009'!$A$1:$O$20</definedName>
    <definedName name="_xlnm.Print_Area" localSheetId="13">'2010'!$A$1:$O$17</definedName>
    <definedName name="_xlnm.Print_Area" localSheetId="12">'2011'!$A$1:$O$17</definedName>
    <definedName name="_xlnm.Print_Area" localSheetId="11">'2012'!$A$1:$O$17</definedName>
    <definedName name="_xlnm.Print_Area" localSheetId="10">'2013'!$A$1:$O$20</definedName>
    <definedName name="_xlnm.Print_Area" localSheetId="9">'2014'!$A$1:$O$17</definedName>
    <definedName name="_xlnm.Print_Area" localSheetId="8">'2015'!$A$1:$O$15</definedName>
    <definedName name="_xlnm.Print_Area" localSheetId="7">'2016'!$A$1:$O$16</definedName>
    <definedName name="_xlnm.Print_Area" localSheetId="6">'2017'!$A$1:$O$16</definedName>
    <definedName name="_xlnm.Print_Area" localSheetId="5">'2018'!$A$1:$O$16</definedName>
    <definedName name="_xlnm.Print_Area" localSheetId="4">'2019'!$A$1:$O$15</definedName>
    <definedName name="_xlnm.Print_Area" localSheetId="3">'2020'!$A$1:$O$17</definedName>
    <definedName name="_xlnm.Print_Area" localSheetId="2">'2021'!$A$1:$P$16</definedName>
    <definedName name="_xlnm.Print_Area" localSheetId="1">'2022'!$A$1:$P$15</definedName>
    <definedName name="_xlnm.Print_Area" localSheetId="0">'2023'!$A$1:$P$17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9" l="1"/>
  <c r="F13" i="49"/>
  <c r="G13" i="49"/>
  <c r="H13" i="49"/>
  <c r="I13" i="49"/>
  <c r="J13" i="49"/>
  <c r="K13" i="49"/>
  <c r="L13" i="49"/>
  <c r="M13" i="49"/>
  <c r="N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1" i="49" l="1"/>
  <c r="P11" i="49" s="1"/>
  <c r="O9" i="49"/>
  <c r="P9" i="49" s="1"/>
  <c r="O7" i="49"/>
  <c r="P7" i="49" s="1"/>
  <c r="O5" i="49"/>
  <c r="P5" i="49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G11" i="48" s="1"/>
  <c r="F5" i="48"/>
  <c r="F11" i="48" s="1"/>
  <c r="E5" i="48"/>
  <c r="E11" i="48" s="1"/>
  <c r="D5" i="48"/>
  <c r="D11" i="48" s="1"/>
  <c r="O13" i="49" l="1"/>
  <c r="P13" i="49" s="1"/>
  <c r="H11" i="48"/>
  <c r="M11" i="48"/>
  <c r="I11" i="48"/>
  <c r="J11" i="48"/>
  <c r="K11" i="48"/>
  <c r="L11" i="48"/>
  <c r="N11" i="48"/>
  <c r="O7" i="48"/>
  <c r="P7" i="48" s="1"/>
  <c r="O5" i="48"/>
  <c r="P5" i="48" s="1"/>
  <c r="O9" i="48"/>
  <c r="P9" i="48" s="1"/>
  <c r="O11" i="47"/>
  <c r="P11" i="47" s="1"/>
  <c r="O10" i="47"/>
  <c r="P10" i="47" s="1"/>
  <c r="N9" i="47"/>
  <c r="M9" i="47"/>
  <c r="L9" i="47"/>
  <c r="K9" i="47"/>
  <c r="K12" i="47" s="1"/>
  <c r="J9" i="47"/>
  <c r="I9" i="47"/>
  <c r="H9" i="47"/>
  <c r="G9" i="47"/>
  <c r="F9" i="47"/>
  <c r="E9" i="47"/>
  <c r="D9" i="47"/>
  <c r="O8" i="47"/>
  <c r="P8" i="47" s="1"/>
  <c r="N7" i="47"/>
  <c r="M7" i="47"/>
  <c r="L7" i="47"/>
  <c r="K7" i="47"/>
  <c r="J7" i="47"/>
  <c r="J12" i="47" s="1"/>
  <c r="I7" i="47"/>
  <c r="H7" i="47"/>
  <c r="G7" i="47"/>
  <c r="F7" i="47"/>
  <c r="E7" i="47"/>
  <c r="D7" i="47"/>
  <c r="D12" i="47" s="1"/>
  <c r="O6" i="47"/>
  <c r="P6" i="47" s="1"/>
  <c r="N5" i="47"/>
  <c r="N12" i="47" s="1"/>
  <c r="M5" i="47"/>
  <c r="M12" i="47" s="1"/>
  <c r="L5" i="47"/>
  <c r="K5" i="47"/>
  <c r="J5" i="47"/>
  <c r="I5" i="47"/>
  <c r="H5" i="47"/>
  <c r="G5" i="47"/>
  <c r="F5" i="47"/>
  <c r="E5" i="47"/>
  <c r="D5" i="47"/>
  <c r="N12" i="46"/>
  <c r="O12" i="46" s="1"/>
  <c r="N11" i="46"/>
  <c r="O11" i="46"/>
  <c r="M10" i="46"/>
  <c r="L10" i="46"/>
  <c r="L13" i="46" s="1"/>
  <c r="K10" i="46"/>
  <c r="J10" i="46"/>
  <c r="I10" i="46"/>
  <c r="H10" i="46"/>
  <c r="G10" i="46"/>
  <c r="F10" i="46"/>
  <c r="E10" i="46"/>
  <c r="D10" i="46"/>
  <c r="N9" i="46"/>
  <c r="O9" i="46" s="1"/>
  <c r="M8" i="46"/>
  <c r="L8" i="46"/>
  <c r="K8" i="46"/>
  <c r="J8" i="46"/>
  <c r="I8" i="46"/>
  <c r="H8" i="46"/>
  <c r="G8" i="46"/>
  <c r="F8" i="46"/>
  <c r="E8" i="46"/>
  <c r="D8" i="46"/>
  <c r="N7" i="46"/>
  <c r="O7" i="46"/>
  <c r="N6" i="46"/>
  <c r="O6" i="46" s="1"/>
  <c r="M5" i="46"/>
  <c r="L5" i="46"/>
  <c r="K5" i="46"/>
  <c r="J5" i="46"/>
  <c r="I5" i="46"/>
  <c r="H5" i="46"/>
  <c r="G5" i="46"/>
  <c r="G13" i="46" s="1"/>
  <c r="F5" i="46"/>
  <c r="F13" i="46" s="1"/>
  <c r="E5" i="46"/>
  <c r="D5" i="46"/>
  <c r="N10" i="45"/>
  <c r="O10" i="45"/>
  <c r="M9" i="45"/>
  <c r="L9" i="45"/>
  <c r="K9" i="45"/>
  <c r="J9" i="45"/>
  <c r="J11" i="45" s="1"/>
  <c r="I9" i="45"/>
  <c r="H9" i="45"/>
  <c r="N9" i="45" s="1"/>
  <c r="O9" i="45" s="1"/>
  <c r="G9" i="45"/>
  <c r="F9" i="45"/>
  <c r="E9" i="45"/>
  <c r="D9" i="45"/>
  <c r="N8" i="45"/>
  <c r="O8" i="45"/>
  <c r="M7" i="45"/>
  <c r="L7" i="45"/>
  <c r="K7" i="45"/>
  <c r="J7" i="45"/>
  <c r="I7" i="45"/>
  <c r="H7" i="45"/>
  <c r="G7" i="45"/>
  <c r="F7" i="45"/>
  <c r="E7" i="45"/>
  <c r="D7" i="45"/>
  <c r="N6" i="45"/>
  <c r="O6" i="45"/>
  <c r="M5" i="45"/>
  <c r="M11" i="45" s="1"/>
  <c r="L5" i="45"/>
  <c r="L11" i="45" s="1"/>
  <c r="K5" i="45"/>
  <c r="J5" i="45"/>
  <c r="I5" i="45"/>
  <c r="H5" i="45"/>
  <c r="G5" i="45"/>
  <c r="F5" i="45"/>
  <c r="E5" i="45"/>
  <c r="E11" i="45" s="1"/>
  <c r="D5" i="45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M8" i="44"/>
  <c r="L8" i="44"/>
  <c r="K8" i="44"/>
  <c r="J8" i="44"/>
  <c r="I8" i="44"/>
  <c r="H8" i="44"/>
  <c r="G8" i="44"/>
  <c r="G12" i="44" s="1"/>
  <c r="F8" i="44"/>
  <c r="E8" i="44"/>
  <c r="D8" i="44"/>
  <c r="N7" i="44"/>
  <c r="O7" i="44" s="1"/>
  <c r="N6" i="44"/>
  <c r="O6" i="44"/>
  <c r="M5" i="44"/>
  <c r="M12" i="44" s="1"/>
  <c r="L5" i="44"/>
  <c r="L12" i="44" s="1"/>
  <c r="K5" i="44"/>
  <c r="J5" i="44"/>
  <c r="J12" i="44" s="1"/>
  <c r="I5" i="44"/>
  <c r="I12" i="44" s="1"/>
  <c r="H5" i="44"/>
  <c r="G5" i="44"/>
  <c r="F5" i="44"/>
  <c r="E5" i="44"/>
  <c r="D5" i="44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M8" i="43"/>
  <c r="L8" i="43"/>
  <c r="K8" i="43"/>
  <c r="J8" i="43"/>
  <c r="I8" i="43"/>
  <c r="H8" i="43"/>
  <c r="G8" i="43"/>
  <c r="F8" i="43"/>
  <c r="E8" i="43"/>
  <c r="D8" i="43"/>
  <c r="N7" i="43"/>
  <c r="O7" i="43" s="1"/>
  <c r="N6" i="43"/>
  <c r="O6" i="43"/>
  <c r="M5" i="43"/>
  <c r="L5" i="43"/>
  <c r="L12" i="43" s="1"/>
  <c r="K5" i="43"/>
  <c r="K12" i="43" s="1"/>
  <c r="J5" i="43"/>
  <c r="J12" i="43" s="1"/>
  <c r="I5" i="43"/>
  <c r="I12" i="43" s="1"/>
  <c r="H5" i="43"/>
  <c r="G5" i="43"/>
  <c r="F5" i="43"/>
  <c r="E5" i="43"/>
  <c r="D5" i="43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L12" i="42" s="1"/>
  <c r="K5" i="42"/>
  <c r="K12" i="42" s="1"/>
  <c r="J5" i="42"/>
  <c r="I5" i="42"/>
  <c r="I12" i="42" s="1"/>
  <c r="H5" i="42"/>
  <c r="G5" i="42"/>
  <c r="F5" i="42"/>
  <c r="E5" i="42"/>
  <c r="E12" i="42" s="1"/>
  <c r="D5" i="42"/>
  <c r="D12" i="42" s="1"/>
  <c r="L11" i="4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 s="1"/>
  <c r="M7" i="41"/>
  <c r="L7" i="41"/>
  <c r="K7" i="41"/>
  <c r="J7" i="41"/>
  <c r="I7" i="41"/>
  <c r="H7" i="41"/>
  <c r="G7" i="41"/>
  <c r="F7" i="41"/>
  <c r="N7" i="41" s="1"/>
  <c r="O7" i="41" s="1"/>
  <c r="E7" i="41"/>
  <c r="D7" i="41"/>
  <c r="N6" i="41"/>
  <c r="O6" i="41" s="1"/>
  <c r="M5" i="41"/>
  <c r="L5" i="41"/>
  <c r="K5" i="41"/>
  <c r="J5" i="41"/>
  <c r="I5" i="41"/>
  <c r="H5" i="41"/>
  <c r="G5" i="41"/>
  <c r="F5" i="41"/>
  <c r="E5" i="41"/>
  <c r="E11" i="41" s="1"/>
  <c r="D5" i="41"/>
  <c r="D11" i="41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O66" i="40"/>
  <c r="N66" i="40"/>
  <c r="N65" i="40"/>
  <c r="O65" i="40" s="1"/>
  <c r="N64" i="40"/>
  <c r="O64" i="40" s="1"/>
  <c r="M63" i="40"/>
  <c r="L63" i="40"/>
  <c r="K63" i="40"/>
  <c r="J63" i="40"/>
  <c r="I63" i="40"/>
  <c r="H63" i="40"/>
  <c r="G63" i="40"/>
  <c r="F63" i="40"/>
  <c r="E63" i="40"/>
  <c r="D63" i="40"/>
  <c r="N63" i="40"/>
  <c r="O63" i="40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M55" i="40"/>
  <c r="L55" i="40"/>
  <c r="K55" i="40"/>
  <c r="J55" i="40"/>
  <c r="I55" i="40"/>
  <c r="H55" i="40"/>
  <c r="G55" i="40"/>
  <c r="F55" i="40"/>
  <c r="E55" i="40"/>
  <c r="D55" i="40"/>
  <c r="N55" i="40" s="1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8" i="40" s="1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N42" i="40" s="1"/>
  <c r="O42" i="40" s="1"/>
  <c r="D42" i="40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M35" i="40"/>
  <c r="M75" i="40" s="1"/>
  <c r="L35" i="40"/>
  <c r="K35" i="40"/>
  <c r="J35" i="40"/>
  <c r="I35" i="40"/>
  <c r="H35" i="40"/>
  <c r="G35" i="40"/>
  <c r="F35" i="40"/>
  <c r="E35" i="40"/>
  <c r="D35" i="40"/>
  <c r="N35" i="40" s="1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O7" i="40"/>
  <c r="N7" i="40"/>
  <c r="N6" i="40"/>
  <c r="O6" i="40" s="1"/>
  <c r="M5" i="40"/>
  <c r="L5" i="40"/>
  <c r="K5" i="40"/>
  <c r="J5" i="40"/>
  <c r="I5" i="40"/>
  <c r="H5" i="40"/>
  <c r="H75" i="40" s="1"/>
  <c r="G5" i="40"/>
  <c r="F5" i="40"/>
  <c r="F75" i="40" s="1"/>
  <c r="E5" i="40"/>
  <c r="E75" i="40"/>
  <c r="D5" i="40"/>
  <c r="N5" i="40" s="1"/>
  <c r="O5" i="40" s="1"/>
  <c r="N12" i="39"/>
  <c r="O12" i="39" s="1"/>
  <c r="M11" i="39"/>
  <c r="M13" i="39" s="1"/>
  <c r="L11" i="39"/>
  <c r="K11" i="39"/>
  <c r="J11" i="39"/>
  <c r="I11" i="39"/>
  <c r="H11" i="39"/>
  <c r="G11" i="39"/>
  <c r="F11" i="39"/>
  <c r="E11" i="39"/>
  <c r="D11" i="39"/>
  <c r="N10" i="39"/>
  <c r="O10" i="39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 s="1"/>
  <c r="M7" i="39"/>
  <c r="L7" i="39"/>
  <c r="K7" i="39"/>
  <c r="J7" i="39"/>
  <c r="I7" i="39"/>
  <c r="H7" i="39"/>
  <c r="G7" i="39"/>
  <c r="F7" i="39"/>
  <c r="E7" i="39"/>
  <c r="D7" i="39"/>
  <c r="N6" i="39"/>
  <c r="O6" i="39" s="1"/>
  <c r="M5" i="39"/>
  <c r="L5" i="39"/>
  <c r="K5" i="39"/>
  <c r="J5" i="39"/>
  <c r="J13" i="39" s="1"/>
  <c r="I5" i="39"/>
  <c r="H5" i="39"/>
  <c r="H13" i="39" s="1"/>
  <c r="G5" i="39"/>
  <c r="F5" i="39"/>
  <c r="F13" i="39" s="1"/>
  <c r="E5" i="39"/>
  <c r="D5" i="39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D16" i="38" s="1"/>
  <c r="N9" i="38"/>
  <c r="O9" i="38"/>
  <c r="M8" i="38"/>
  <c r="L8" i="38"/>
  <c r="K8" i="38"/>
  <c r="J8" i="38"/>
  <c r="I8" i="38"/>
  <c r="H8" i="38"/>
  <c r="G8" i="38"/>
  <c r="F8" i="38"/>
  <c r="F16" i="38" s="1"/>
  <c r="E8" i="38"/>
  <c r="D8" i="38"/>
  <c r="N7" i="38"/>
  <c r="O7" i="38" s="1"/>
  <c r="N6" i="38"/>
  <c r="O6" i="38" s="1"/>
  <c r="M5" i="38"/>
  <c r="L5" i="38"/>
  <c r="K5" i="38"/>
  <c r="J5" i="38"/>
  <c r="J16" i="38"/>
  <c r="I5" i="38"/>
  <c r="I16" i="38" s="1"/>
  <c r="H5" i="38"/>
  <c r="G5" i="38"/>
  <c r="F5" i="38"/>
  <c r="E5" i="38"/>
  <c r="E16" i="38" s="1"/>
  <c r="D5" i="38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M8" i="37"/>
  <c r="M18" i="37" s="1"/>
  <c r="L8" i="37"/>
  <c r="K8" i="37"/>
  <c r="K18" i="37" s="1"/>
  <c r="J8" i="37"/>
  <c r="I8" i="37"/>
  <c r="H8" i="37"/>
  <c r="G8" i="37"/>
  <c r="F8" i="37"/>
  <c r="E8" i="37"/>
  <c r="D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12" i="36"/>
  <c r="O12" i="36"/>
  <c r="M11" i="36"/>
  <c r="M13" i="36" s="1"/>
  <c r="L11" i="36"/>
  <c r="L13" i="36" s="1"/>
  <c r="K11" i="36"/>
  <c r="J11" i="36"/>
  <c r="I11" i="36"/>
  <c r="H11" i="36"/>
  <c r="G11" i="36"/>
  <c r="F11" i="36"/>
  <c r="E11" i="36"/>
  <c r="D11" i="36"/>
  <c r="N10" i="36"/>
  <c r="O10" i="36" s="1"/>
  <c r="M9" i="36"/>
  <c r="L9" i="36"/>
  <c r="K9" i="36"/>
  <c r="J9" i="36"/>
  <c r="I9" i="36"/>
  <c r="H9" i="36"/>
  <c r="G9" i="36"/>
  <c r="F9" i="36"/>
  <c r="N9" i="36" s="1"/>
  <c r="O9" i="36" s="1"/>
  <c r="E9" i="36"/>
  <c r="D9" i="36"/>
  <c r="N8" i="36"/>
  <c r="O8" i="36" s="1"/>
  <c r="M7" i="36"/>
  <c r="L7" i="36"/>
  <c r="K7" i="36"/>
  <c r="J7" i="36"/>
  <c r="I7" i="36"/>
  <c r="H7" i="36"/>
  <c r="G7" i="36"/>
  <c r="F7" i="36"/>
  <c r="E7" i="36"/>
  <c r="D7" i="36"/>
  <c r="N6" i="36"/>
  <c r="O6" i="36" s="1"/>
  <c r="M5" i="36"/>
  <c r="L5" i="36"/>
  <c r="K5" i="36"/>
  <c r="K13" i="36" s="1"/>
  <c r="J5" i="36"/>
  <c r="J13" i="36" s="1"/>
  <c r="I5" i="36"/>
  <c r="H5" i="36"/>
  <c r="G5" i="36"/>
  <c r="F5" i="36"/>
  <c r="E5" i="36"/>
  <c r="D5" i="36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 s="1"/>
  <c r="M8" i="35"/>
  <c r="L8" i="35"/>
  <c r="K8" i="35"/>
  <c r="J8" i="35"/>
  <c r="I8" i="35"/>
  <c r="H8" i="35"/>
  <c r="G8" i="35"/>
  <c r="F8" i="35"/>
  <c r="E8" i="35"/>
  <c r="D8" i="35"/>
  <c r="N7" i="35"/>
  <c r="O7" i="35"/>
  <c r="N6" i="35"/>
  <c r="O6" i="35" s="1"/>
  <c r="M5" i="35"/>
  <c r="L5" i="35"/>
  <c r="K5" i="35"/>
  <c r="J5" i="35"/>
  <c r="I5" i="35"/>
  <c r="H5" i="35"/>
  <c r="H16" i="35" s="1"/>
  <c r="G5" i="35"/>
  <c r="F5" i="35"/>
  <c r="E5" i="35"/>
  <c r="D5" i="35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M9" i="34"/>
  <c r="L9" i="34"/>
  <c r="K9" i="34"/>
  <c r="J9" i="34"/>
  <c r="J13" i="34" s="1"/>
  <c r="I9" i="34"/>
  <c r="H9" i="34"/>
  <c r="G9" i="34"/>
  <c r="F9" i="34"/>
  <c r="E9" i="34"/>
  <c r="D9" i="34"/>
  <c r="N8" i="34"/>
  <c r="O8" i="34" s="1"/>
  <c r="M7" i="34"/>
  <c r="L7" i="34"/>
  <c r="K7" i="34"/>
  <c r="J7" i="34"/>
  <c r="I7" i="34"/>
  <c r="H7" i="34"/>
  <c r="G7" i="34"/>
  <c r="F7" i="34"/>
  <c r="E7" i="34"/>
  <c r="E13" i="34" s="1"/>
  <c r="D7" i="34"/>
  <c r="N6" i="34"/>
  <c r="O6" i="34" s="1"/>
  <c r="M5" i="34"/>
  <c r="M13" i="34" s="1"/>
  <c r="L5" i="34"/>
  <c r="K5" i="34"/>
  <c r="K13" i="34" s="1"/>
  <c r="J5" i="34"/>
  <c r="I5" i="34"/>
  <c r="H5" i="34"/>
  <c r="G5" i="34"/>
  <c r="F5" i="34"/>
  <c r="E5" i="34"/>
  <c r="D5" i="34"/>
  <c r="E11" i="33"/>
  <c r="F11" i="33"/>
  <c r="N11" i="33" s="1"/>
  <c r="O11" i="33" s="1"/>
  <c r="G11" i="33"/>
  <c r="H11" i="33"/>
  <c r="I11" i="33"/>
  <c r="I13" i="33" s="1"/>
  <c r="J11" i="33"/>
  <c r="K11" i="33"/>
  <c r="L11" i="33"/>
  <c r="M11" i="33"/>
  <c r="E9" i="33"/>
  <c r="F9" i="33"/>
  <c r="G9" i="33"/>
  <c r="H9" i="33"/>
  <c r="I9" i="33"/>
  <c r="J9" i="33"/>
  <c r="K9" i="33"/>
  <c r="L9" i="33"/>
  <c r="M9" i="33"/>
  <c r="E7" i="33"/>
  <c r="F7" i="33"/>
  <c r="G7" i="33"/>
  <c r="H7" i="33"/>
  <c r="I7" i="33"/>
  <c r="J7" i="33"/>
  <c r="K7" i="33"/>
  <c r="K13" i="33" s="1"/>
  <c r="L7" i="33"/>
  <c r="M7" i="33"/>
  <c r="E5" i="33"/>
  <c r="F5" i="33"/>
  <c r="G5" i="33"/>
  <c r="H5" i="33"/>
  <c r="I5" i="33"/>
  <c r="J5" i="33"/>
  <c r="K5" i="33"/>
  <c r="L5" i="33"/>
  <c r="L13" i="33" s="1"/>
  <c r="M5" i="33"/>
  <c r="D11" i="33"/>
  <c r="D9" i="33"/>
  <c r="N9" i="33" s="1"/>
  <c r="O9" i="33" s="1"/>
  <c r="D7" i="33"/>
  <c r="D5" i="33"/>
  <c r="N12" i="33"/>
  <c r="O12" i="33"/>
  <c r="N8" i="33"/>
  <c r="O8" i="33"/>
  <c r="N6" i="33"/>
  <c r="O6" i="33" s="1"/>
  <c r="N10" i="33"/>
  <c r="O10" i="33" s="1"/>
  <c r="N14" i="35" l="1"/>
  <c r="O14" i="35" s="1"/>
  <c r="N11" i="34"/>
  <c r="O11" i="34" s="1"/>
  <c r="I16" i="35"/>
  <c r="O7" i="47"/>
  <c r="P7" i="47" s="1"/>
  <c r="N10" i="42"/>
  <c r="O10" i="42" s="1"/>
  <c r="M12" i="43"/>
  <c r="N8" i="46"/>
  <c r="O8" i="46" s="1"/>
  <c r="D13" i="33"/>
  <c r="N7" i="33"/>
  <c r="O7" i="33" s="1"/>
  <c r="H18" i="37"/>
  <c r="N7" i="45"/>
  <c r="O7" i="45" s="1"/>
  <c r="N10" i="37"/>
  <c r="O10" i="37" s="1"/>
  <c r="N10" i="38"/>
  <c r="O10" i="38" s="1"/>
  <c r="H16" i="38"/>
  <c r="F11" i="41"/>
  <c r="N5" i="34"/>
  <c r="O5" i="34" s="1"/>
  <c r="D16" i="35"/>
  <c r="N7" i="36"/>
  <c r="O7" i="36" s="1"/>
  <c r="N8" i="38"/>
  <c r="O8" i="38" s="1"/>
  <c r="L16" i="38"/>
  <c r="G11" i="41"/>
  <c r="M12" i="42"/>
  <c r="N8" i="44"/>
  <c r="O8" i="44" s="1"/>
  <c r="D13" i="46"/>
  <c r="N5" i="42"/>
  <c r="O5" i="42" s="1"/>
  <c r="J12" i="42"/>
  <c r="G16" i="38"/>
  <c r="N7" i="39"/>
  <c r="O7" i="39" s="1"/>
  <c r="I75" i="40"/>
  <c r="F13" i="34"/>
  <c r="H13" i="36"/>
  <c r="K75" i="40"/>
  <c r="H11" i="41"/>
  <c r="N9" i="41"/>
  <c r="O9" i="41" s="1"/>
  <c r="E13" i="46"/>
  <c r="N10" i="43"/>
  <c r="O10" i="43" s="1"/>
  <c r="I13" i="39"/>
  <c r="M16" i="35"/>
  <c r="N7" i="34"/>
  <c r="O7" i="34" s="1"/>
  <c r="J16" i="35"/>
  <c r="N14" i="37"/>
  <c r="O14" i="37" s="1"/>
  <c r="D11" i="45"/>
  <c r="N8" i="43"/>
  <c r="O8" i="43" s="1"/>
  <c r="K11" i="41"/>
  <c r="G12" i="43"/>
  <c r="H13" i="46"/>
  <c r="N9" i="34"/>
  <c r="O9" i="34" s="1"/>
  <c r="D13" i="36"/>
  <c r="N13" i="36" s="1"/>
  <c r="O13" i="36" s="1"/>
  <c r="G11" i="45"/>
  <c r="I13" i="46"/>
  <c r="H13" i="33"/>
  <c r="G16" i="35"/>
  <c r="E13" i="36"/>
  <c r="D13" i="39"/>
  <c r="K13" i="39"/>
  <c r="J75" i="40"/>
  <c r="M11" i="41"/>
  <c r="N8" i="42"/>
  <c r="O8" i="42" s="1"/>
  <c r="E12" i="44"/>
  <c r="N5" i="45"/>
  <c r="O5" i="45" s="1"/>
  <c r="N5" i="46"/>
  <c r="O5" i="46" s="1"/>
  <c r="I12" i="47"/>
  <c r="N5" i="43"/>
  <c r="O5" i="43" s="1"/>
  <c r="L16" i="35"/>
  <c r="L18" i="37"/>
  <c r="M16" i="38"/>
  <c r="I13" i="36"/>
  <c r="I11" i="41"/>
  <c r="N12" i="35"/>
  <c r="O12" i="35" s="1"/>
  <c r="D12" i="44"/>
  <c r="G13" i="34"/>
  <c r="K16" i="35"/>
  <c r="E13" i="39"/>
  <c r="G12" i="42"/>
  <c r="I11" i="45"/>
  <c r="K13" i="46"/>
  <c r="O9" i="47"/>
  <c r="P9" i="47" s="1"/>
  <c r="G18" i="37"/>
  <c r="L13" i="39"/>
  <c r="N11" i="36"/>
  <c r="O11" i="36" s="1"/>
  <c r="L75" i="40"/>
  <c r="E18" i="37"/>
  <c r="N12" i="38"/>
  <c r="O12" i="38" s="1"/>
  <c r="F12" i="47"/>
  <c r="G12" i="47"/>
  <c r="J18" i="37"/>
  <c r="N25" i="40"/>
  <c r="O25" i="40" s="1"/>
  <c r="K12" i="44"/>
  <c r="F13" i="33"/>
  <c r="E13" i="33"/>
  <c r="L13" i="34"/>
  <c r="G13" i="36"/>
  <c r="N8" i="37"/>
  <c r="O8" i="37" s="1"/>
  <c r="D12" i="43"/>
  <c r="N10" i="44"/>
  <c r="O10" i="44" s="1"/>
  <c r="E12" i="47"/>
  <c r="O12" i="47" s="1"/>
  <c r="P12" i="47" s="1"/>
  <c r="H13" i="34"/>
  <c r="J11" i="41"/>
  <c r="N11" i="41" s="1"/>
  <c r="O11" i="41" s="1"/>
  <c r="J13" i="33"/>
  <c r="N13" i="33" s="1"/>
  <c r="O13" i="33" s="1"/>
  <c r="F13" i="36"/>
  <c r="I18" i="37"/>
  <c r="F18" i="37"/>
  <c r="F11" i="45"/>
  <c r="N11" i="39"/>
  <c r="O11" i="39" s="1"/>
  <c r="G75" i="40"/>
  <c r="H12" i="47"/>
  <c r="G13" i="33"/>
  <c r="M13" i="33"/>
  <c r="F16" i="35"/>
  <c r="E12" i="43"/>
  <c r="H12" i="44"/>
  <c r="K11" i="45"/>
  <c r="M13" i="46"/>
  <c r="N10" i="46"/>
  <c r="O10" i="46" s="1"/>
  <c r="L12" i="47"/>
  <c r="O11" i="48"/>
  <c r="P11" i="48" s="1"/>
  <c r="N11" i="45"/>
  <c r="O11" i="45" s="1"/>
  <c r="N13" i="46"/>
  <c r="O13" i="46" s="1"/>
  <c r="D13" i="34"/>
  <c r="H11" i="45"/>
  <c r="J13" i="46"/>
  <c r="N5" i="44"/>
  <c r="O5" i="44" s="1"/>
  <c r="N5" i="41"/>
  <c r="O5" i="41" s="1"/>
  <c r="N5" i="35"/>
  <c r="O5" i="35" s="1"/>
  <c r="D18" i="37"/>
  <c r="K16" i="38"/>
  <c r="G13" i="39"/>
  <c r="N5" i="33"/>
  <c r="O5" i="33" s="1"/>
  <c r="N5" i="38"/>
  <c r="O5" i="38" s="1"/>
  <c r="N8" i="35"/>
  <c r="O8" i="35" s="1"/>
  <c r="H12" i="42"/>
  <c r="H12" i="43"/>
  <c r="N5" i="37"/>
  <c r="O5" i="37" s="1"/>
  <c r="I13" i="34"/>
  <c r="F12" i="42"/>
  <c r="N12" i="42" s="1"/>
  <c r="O12" i="42" s="1"/>
  <c r="F12" i="43"/>
  <c r="F12" i="44"/>
  <c r="E16" i="35"/>
  <c r="O5" i="47"/>
  <c r="P5" i="47" s="1"/>
  <c r="N5" i="39"/>
  <c r="O5" i="39" s="1"/>
  <c r="D75" i="40"/>
  <c r="N5" i="36"/>
  <c r="O5" i="36" s="1"/>
  <c r="N13" i="39" l="1"/>
  <c r="O13" i="39" s="1"/>
  <c r="N16" i="38"/>
  <c r="O16" i="38" s="1"/>
  <c r="N18" i="37"/>
  <c r="O18" i="37" s="1"/>
  <c r="N16" i="35"/>
  <c r="O16" i="35" s="1"/>
  <c r="N12" i="44"/>
  <c r="O12" i="44" s="1"/>
  <c r="N75" i="40"/>
  <c r="O75" i="40" s="1"/>
  <c r="N12" i="43"/>
  <c r="O12" i="43" s="1"/>
  <c r="N13" i="34"/>
  <c r="O13" i="34" s="1"/>
</calcChain>
</file>

<file path=xl/sharedStrings.xml><?xml version="1.0" encoding="utf-8"?>
<sst xmlns="http://schemas.openxmlformats.org/spreadsheetml/2006/main" count="559" uniqueCount="129">
  <si>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</si>
  <si>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</si>
  <si>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</si>
  <si>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</si>
  <si>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</si>
  <si>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</si>
  <si>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</si>
  <si>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</si>
  <si>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</si>
  <si>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</si>
  <si>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</si>
  <si>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</si>
  <si>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</si>
  <si>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</si>
  <si>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</si>
  <si>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</si>
  <si>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</si>
  <si>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</si>
  <si>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</si>
  <si>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Public Safety</t>
  </si>
  <si>
    <t>Fire Control</t>
  </si>
  <si>
    <t>Physical Environment</t>
  </si>
  <si>
    <t>Water Utility Services</t>
  </si>
  <si>
    <t>Culture / Recreation</t>
  </si>
  <si>
    <t>Parks and Recreation</t>
  </si>
  <si>
    <t>Local Fiscal Year Ended September 30, 2010</t>
  </si>
  <si>
    <t>2010 Municipal Census Population:</t>
  </si>
  <si>
    <t>Westville Expenditures Reported by Account Code and Fund Type</t>
  </si>
  <si>
    <t>Local Fiscal Year Ended September 30, 2011</t>
  </si>
  <si>
    <t>Debt Service Payments</t>
  </si>
  <si>
    <t>Transportation</t>
  </si>
  <si>
    <t>Road and Street Facilities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</si>
  <si>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</si>
  <si>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</si>
  <si>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2009</t>
  </si>
  <si>
    <t>2009 Municipal Population:</t>
  </si>
  <si>
    <t>Local Fiscal Year Ended September 30, 2012</t>
  </si>
  <si>
    <t>2012 Municipal Population:</t>
  </si>
  <si>
    <t>Local Fiscal Year Ended September 30, 2008</t>
  </si>
  <si>
    <t>Other Uses and Non-Operating</t>
  </si>
  <si>
    <t>Inter-Fund Group Transfers Out</t>
  </si>
  <si>
    <t>2008 Municipal Population:</t>
  </si>
  <si>
    <t>Local Fiscal Year Ended September 30, 2013</t>
  </si>
  <si>
    <t>2013 Municipal Population:</t>
  </si>
  <si>
    <t>Local Fiscal Year Ended September 30, 2014</t>
  </si>
  <si>
    <t>Water</t>
  </si>
  <si>
    <t>2014 Municipal Population:</t>
  </si>
  <si>
    <t>Local Fiscal Year Ended September 30, 2007</t>
  </si>
  <si>
    <t>Legislative</t>
  </si>
  <si>
    <t>Executive</t>
  </si>
  <si>
    <t>Legal Counsel</t>
  </si>
  <si>
    <t>Comprehensive Planning</t>
  </si>
  <si>
    <t>Non-Court Information Systems</t>
  </si>
  <si>
    <t>Pension Benefits</t>
  </si>
  <si>
    <t>Other General Government Services</t>
  </si>
  <si>
    <t>Law Enforcement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</si>
  <si>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</si>
  <si>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</si>
  <si>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</si>
  <si>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</si>
  <si>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</si>
  <si>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</si>
  <si>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</si>
  <si>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Electric Utility Services</t>
  </si>
  <si>
    <t>Gas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</si>
  <si>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</si>
  <si>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</si>
  <si>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</si>
  <si>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</si>
  <si>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</si>
  <si>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</si>
  <si>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</si>
  <si>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</si>
  <si>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</si>
  <si>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</si>
  <si>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</si>
  <si>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</si>
  <si>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</si>
  <si>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</si>
  <si>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</si>
  <si>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</si>
  <si>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</si>
  <si>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</si>
  <si>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</si>
  <si>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</si>
  <si>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</si>
  <si>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</si>
  <si>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</si>
  <si>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</si>
  <si>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Libraries</t>
  </si>
  <si>
    <t>Cultural Services</t>
  </si>
  <si>
    <t>Special Events</t>
  </si>
  <si>
    <t>Special Recreation Facilities</t>
  </si>
  <si>
    <t>Charter Schools</t>
  </si>
  <si>
    <t>Other Culture / Recreation</t>
  </si>
  <si>
    <t>Installment Purchase Acquisitions</t>
  </si>
  <si>
    <t>Capital 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</si>
  <si>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</si>
  <si>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</si>
  <si>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</si>
  <si>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</t>
  </si>
  <si>
    <t>Proprietary - Other Non-Operating Disbursements</t>
  </si>
  <si>
    <t>Proprietary - Non-Operating Interest Expense</t>
  </si>
  <si>
    <t>Extraordinary Items (Loss)</t>
  </si>
  <si>
    <t>Special Items (Loss)</t>
  </si>
  <si>
    <t>2007 Municipal Population:</t>
  </si>
  <si>
    <t>Local Fiscal Year Ended September 30, 2015</t>
  </si>
  <si>
    <t>2015 Municipal Population:</t>
  </si>
  <si>
    <t>Local Fiscal Year Ended September 30, 2016</t>
  </si>
  <si>
    <t>Other General Government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</si>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</sst>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EFBE-B2FC-41D3-91DE-C347F6C50CD0}">
  <sheetPr>
    <pageSetUpPr fitToPage="1"/>
  </sheetPr>
  <dimension ref="A1:ED1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27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126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11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120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12</v>
      </c>
      <c r="F4" s="97" t="s">
        <v>13</v>
      </c>
      <c r="G4" s="97" t="s">
        <v>14</v>
      </c>
      <c r="H4" s="97" t="s">
        <v>1</v>
      </c>
      <c r="I4" s="97" t="s">
        <v>2</v>
      </c>
      <c r="J4" s="98" t="s">
        <v>15</v>
      </c>
      <c r="K4" s="98" t="s">
        <v>3</v>
      </c>
      <c r="L4" s="98" t="s">
        <v>4</v>
      </c>
      <c r="M4" s="98" t="s">
        <v>121</v>
      </c>
      <c r="N4" s="98" t="s">
        <v>5</v>
      </c>
      <c r="O4" s="98" t="s">
        <v>122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17</v>
      </c>
      <c r="B5" s="102"/>
      <c r="C5" s="102"/>
      <c r="D5" s="103">
        <f>SUM(D6:D6)</f>
        <v>132732</v>
      </c>
      <c r="E5" s="103">
        <f>SUM(E6:E6)</f>
        <v>0</v>
      </c>
      <c r="F5" s="103">
        <f>SUM(F6:F6)</f>
        <v>0</v>
      </c>
      <c r="G5" s="103">
        <f>SUM(G6:G6)</f>
        <v>0</v>
      </c>
      <c r="H5" s="103">
        <f>SUM(H6:H6)</f>
        <v>0</v>
      </c>
      <c r="I5" s="103">
        <f>SUM(I6:I6)</f>
        <v>0</v>
      </c>
      <c r="J5" s="103">
        <f>SUM(J6:J6)</f>
        <v>0</v>
      </c>
      <c r="K5" s="103">
        <f>SUM(K6:K6)</f>
        <v>0</v>
      </c>
      <c r="L5" s="103">
        <f>SUM(L6:L6)</f>
        <v>0</v>
      </c>
      <c r="M5" s="103">
        <f>SUM(M6:M6)</f>
        <v>0</v>
      </c>
      <c r="N5" s="103">
        <f>SUM(N6:N6)</f>
        <v>0</v>
      </c>
      <c r="O5" s="104">
        <f>SUM(D5:N5)</f>
        <v>132732</v>
      </c>
      <c r="P5" s="105">
        <f>(O5/P$15)</f>
        <v>453.01023890784984</v>
      </c>
      <c r="Q5" s="106"/>
    </row>
    <row r="6" spans="1:134">
      <c r="A6" s="108"/>
      <c r="B6" s="109">
        <v>519</v>
      </c>
      <c r="C6" s="110" t="s">
        <v>54</v>
      </c>
      <c r="D6" s="111">
        <v>132732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" si="0">SUM(D6:N6)</f>
        <v>132732</v>
      </c>
      <c r="P6" s="112">
        <f>(O6/P$15)</f>
        <v>453.01023890784984</v>
      </c>
      <c r="Q6" s="113"/>
    </row>
    <row r="7" spans="1:134" ht="15.75">
      <c r="A7" s="114" t="s">
        <v>19</v>
      </c>
      <c r="B7" s="115"/>
      <c r="C7" s="116"/>
      <c r="D7" s="117">
        <f>SUM(D8:D8)</f>
        <v>0</v>
      </c>
      <c r="E7" s="117">
        <f>SUM(E8:E8)</f>
        <v>1057</v>
      </c>
      <c r="F7" s="117">
        <f>SUM(F8:F8)</f>
        <v>0</v>
      </c>
      <c r="G7" s="117">
        <f>SUM(G8:G8)</f>
        <v>0</v>
      </c>
      <c r="H7" s="117">
        <f>SUM(H8:H8)</f>
        <v>0</v>
      </c>
      <c r="I7" s="117">
        <f>SUM(I8:I8)</f>
        <v>0</v>
      </c>
      <c r="J7" s="117">
        <f>SUM(J8:J8)</f>
        <v>0</v>
      </c>
      <c r="K7" s="117">
        <f>SUM(K8:K8)</f>
        <v>0</v>
      </c>
      <c r="L7" s="117">
        <f>SUM(L8:L8)</f>
        <v>0</v>
      </c>
      <c r="M7" s="117">
        <f>SUM(M8:M8)</f>
        <v>0</v>
      </c>
      <c r="N7" s="117">
        <f>SUM(N8:N8)</f>
        <v>0</v>
      </c>
      <c r="O7" s="118">
        <f>SUM(D7:N7)</f>
        <v>1057</v>
      </c>
      <c r="P7" s="119">
        <f>(O7/P$15)</f>
        <v>3.6075085324232083</v>
      </c>
      <c r="Q7" s="120"/>
    </row>
    <row r="8" spans="1:134">
      <c r="A8" s="108"/>
      <c r="B8" s="109">
        <v>522</v>
      </c>
      <c r="C8" s="110" t="s">
        <v>20</v>
      </c>
      <c r="D8" s="111">
        <v>0</v>
      </c>
      <c r="E8" s="111">
        <v>1057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ref="O8" si="1">SUM(D8:N8)</f>
        <v>1057</v>
      </c>
      <c r="P8" s="112">
        <f>(O8/P$15)</f>
        <v>3.6075085324232083</v>
      </c>
      <c r="Q8" s="113"/>
    </row>
    <row r="9" spans="1:134" ht="15.75">
      <c r="A9" s="114" t="s">
        <v>21</v>
      </c>
      <c r="B9" s="115"/>
      <c r="C9" s="116"/>
      <c r="D9" s="117">
        <f>SUM(D10:D10)</f>
        <v>0</v>
      </c>
      <c r="E9" s="117">
        <f>SUM(E10:E10)</f>
        <v>0</v>
      </c>
      <c r="F9" s="117">
        <f>SUM(F10:F10)</f>
        <v>0</v>
      </c>
      <c r="G9" s="117">
        <f>SUM(G10:G10)</f>
        <v>0</v>
      </c>
      <c r="H9" s="117">
        <f>SUM(H10:H10)</f>
        <v>0</v>
      </c>
      <c r="I9" s="117">
        <f>SUM(I10:I10)</f>
        <v>77853</v>
      </c>
      <c r="J9" s="117">
        <f>SUM(J10:J10)</f>
        <v>0</v>
      </c>
      <c r="K9" s="117">
        <f>SUM(K10:K10)</f>
        <v>0</v>
      </c>
      <c r="L9" s="117">
        <f>SUM(L10:L10)</f>
        <v>0</v>
      </c>
      <c r="M9" s="117">
        <f>SUM(M10:M10)</f>
        <v>0</v>
      </c>
      <c r="N9" s="117">
        <f>SUM(N10:N10)</f>
        <v>0</v>
      </c>
      <c r="O9" s="118">
        <f>SUM(D9:N9)</f>
        <v>77853</v>
      </c>
      <c r="P9" s="119">
        <f>(O9/P$15)</f>
        <v>265.70989761092153</v>
      </c>
      <c r="Q9" s="120"/>
    </row>
    <row r="10" spans="1:134">
      <c r="A10" s="108"/>
      <c r="B10" s="109">
        <v>533</v>
      </c>
      <c r="C10" s="110" t="s">
        <v>22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77853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" si="2">SUM(D10:N10)</f>
        <v>77853</v>
      </c>
      <c r="P10" s="112">
        <f>(O10/P$15)</f>
        <v>265.70989761092153</v>
      </c>
      <c r="Q10" s="113"/>
    </row>
    <row r="11" spans="1:134" ht="15.75">
      <c r="A11" s="114" t="s">
        <v>39</v>
      </c>
      <c r="B11" s="115"/>
      <c r="C11" s="116"/>
      <c r="D11" s="117">
        <f>SUM(D12:D12)</f>
        <v>0</v>
      </c>
      <c r="E11" s="117">
        <f>SUM(E12:E12)</f>
        <v>0</v>
      </c>
      <c r="F11" s="117">
        <f>SUM(F12:F12)</f>
        <v>0</v>
      </c>
      <c r="G11" s="117">
        <f>SUM(G12:G12)</f>
        <v>0</v>
      </c>
      <c r="H11" s="117">
        <f>SUM(H12:H12)</f>
        <v>0</v>
      </c>
      <c r="I11" s="117">
        <f>SUM(I12:I12)</f>
        <v>25025</v>
      </c>
      <c r="J11" s="117">
        <f>SUM(J12:J12)</f>
        <v>0</v>
      </c>
      <c r="K11" s="117">
        <f>SUM(K12:K12)</f>
        <v>0</v>
      </c>
      <c r="L11" s="117">
        <f>SUM(L12:L12)</f>
        <v>0</v>
      </c>
      <c r="M11" s="117">
        <f>SUM(M12:M12)</f>
        <v>0</v>
      </c>
      <c r="N11" s="117">
        <f>SUM(N12:N12)</f>
        <v>0</v>
      </c>
      <c r="O11" s="117">
        <f>SUM(D11:N11)</f>
        <v>25025</v>
      </c>
      <c r="P11" s="119">
        <f>(O11/P$15)</f>
        <v>85.409556313993178</v>
      </c>
      <c r="Q11" s="113"/>
    </row>
    <row r="12" spans="1:134" ht="15.75" thickBot="1">
      <c r="A12" s="108"/>
      <c r="B12" s="109">
        <v>581</v>
      </c>
      <c r="C12" s="110" t="s">
        <v>127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25025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25025</v>
      </c>
      <c r="P12" s="112">
        <f>(O12/P$15)</f>
        <v>85.409556313993178</v>
      </c>
      <c r="Q12" s="113"/>
    </row>
    <row r="13" spans="1:134" ht="16.5" thickBot="1">
      <c r="A13" s="121" t="s">
        <v>10</v>
      </c>
      <c r="B13" s="122"/>
      <c r="C13" s="123"/>
      <c r="D13" s="124">
        <f>SUM(D5,D7,D9,D11)</f>
        <v>132732</v>
      </c>
      <c r="E13" s="124">
        <f t="shared" ref="E13:N13" si="3">SUM(E5,E7,E9,E11)</f>
        <v>1057</v>
      </c>
      <c r="F13" s="124">
        <f t="shared" si="3"/>
        <v>0</v>
      </c>
      <c r="G13" s="124">
        <f t="shared" si="3"/>
        <v>0</v>
      </c>
      <c r="H13" s="124">
        <f t="shared" si="3"/>
        <v>0</v>
      </c>
      <c r="I13" s="124">
        <f t="shared" si="3"/>
        <v>102878</v>
      </c>
      <c r="J13" s="124">
        <f t="shared" si="3"/>
        <v>0</v>
      </c>
      <c r="K13" s="124">
        <f t="shared" si="3"/>
        <v>0</v>
      </c>
      <c r="L13" s="124">
        <f t="shared" si="3"/>
        <v>0</v>
      </c>
      <c r="M13" s="124">
        <f t="shared" si="3"/>
        <v>0</v>
      </c>
      <c r="N13" s="124">
        <f t="shared" si="3"/>
        <v>0</v>
      </c>
      <c r="O13" s="124">
        <f>SUM(D13:N13)</f>
        <v>236667</v>
      </c>
      <c r="P13" s="125">
        <f>(O13/P$15)</f>
        <v>807.73720136518773</v>
      </c>
      <c r="Q13" s="106"/>
      <c r="R13" s="12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</row>
    <row r="14" spans="1:134">
      <c r="A14" s="127"/>
      <c r="B14" s="128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30"/>
    </row>
    <row r="15" spans="1:134">
      <c r="A15" s="131"/>
      <c r="B15" s="132"/>
      <c r="C15" s="132"/>
      <c r="D15" s="133"/>
      <c r="E15" s="133"/>
      <c r="F15" s="133"/>
      <c r="G15" s="133"/>
      <c r="H15" s="133"/>
      <c r="I15" s="133"/>
      <c r="J15" s="133"/>
      <c r="K15" s="133"/>
      <c r="L15" s="133"/>
      <c r="M15" s="136" t="s">
        <v>128</v>
      </c>
      <c r="N15" s="136"/>
      <c r="O15" s="136"/>
      <c r="P15" s="134">
        <v>293</v>
      </c>
    </row>
    <row r="16" spans="1:134">
      <c r="A16" s="137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</row>
    <row r="17" spans="1:16" ht="15.75" customHeight="1" thickBot="1">
      <c r="A17" s="140" t="s">
        <v>33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2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27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11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16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12</v>
      </c>
      <c r="F4" s="50" t="s">
        <v>13</v>
      </c>
      <c r="G4" s="50" t="s">
        <v>14</v>
      </c>
      <c r="H4" s="50" t="s">
        <v>1</v>
      </c>
      <c r="I4" s="50" t="s">
        <v>2</v>
      </c>
      <c r="J4" s="51" t="s">
        <v>15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17</v>
      </c>
      <c r="B5" s="55"/>
      <c r="C5" s="55"/>
      <c r="D5" s="56">
        <f t="shared" ref="D5:M5" si="0">SUM(D6:D6)</f>
        <v>59661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3" si="1">SUM(D5:M5)</f>
        <v>59661</v>
      </c>
      <c r="O5" s="58">
        <f t="shared" ref="O5:O13" si="2">(N5/O$15)</f>
        <v>190.61022364217251</v>
      </c>
      <c r="P5" s="59"/>
    </row>
    <row r="6" spans="1:133">
      <c r="A6" s="61"/>
      <c r="B6" s="62">
        <v>513</v>
      </c>
      <c r="C6" s="63" t="s">
        <v>18</v>
      </c>
      <c r="D6" s="64">
        <v>59661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59661</v>
      </c>
      <c r="O6" s="65">
        <f t="shared" si="2"/>
        <v>190.61022364217251</v>
      </c>
      <c r="P6" s="66"/>
    </row>
    <row r="7" spans="1:133" ht="15.75">
      <c r="A7" s="67" t="s">
        <v>19</v>
      </c>
      <c r="B7" s="68"/>
      <c r="C7" s="69"/>
      <c r="D7" s="70">
        <f t="shared" ref="D7:M7" si="3">SUM(D8:D8)</f>
        <v>16183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16183</v>
      </c>
      <c r="O7" s="72">
        <f t="shared" si="2"/>
        <v>51.70287539936102</v>
      </c>
      <c r="P7" s="73"/>
    </row>
    <row r="8" spans="1:133">
      <c r="A8" s="61"/>
      <c r="B8" s="62">
        <v>522</v>
      </c>
      <c r="C8" s="63" t="s">
        <v>20</v>
      </c>
      <c r="D8" s="64">
        <v>16183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16183</v>
      </c>
      <c r="O8" s="65">
        <f t="shared" si="2"/>
        <v>51.70287539936102</v>
      </c>
      <c r="P8" s="66"/>
    </row>
    <row r="9" spans="1:133" ht="15.75">
      <c r="A9" s="67" t="s">
        <v>21</v>
      </c>
      <c r="B9" s="68"/>
      <c r="C9" s="69"/>
      <c r="D9" s="70">
        <f t="shared" ref="D9:M9" si="4">SUM(D10:D10)</f>
        <v>0</v>
      </c>
      <c r="E9" s="70">
        <f t="shared" si="4"/>
        <v>0</v>
      </c>
      <c r="F9" s="70">
        <f t="shared" si="4"/>
        <v>0</v>
      </c>
      <c r="G9" s="70">
        <f t="shared" si="4"/>
        <v>0</v>
      </c>
      <c r="H9" s="70">
        <f t="shared" si="4"/>
        <v>0</v>
      </c>
      <c r="I9" s="70">
        <f t="shared" si="4"/>
        <v>14819</v>
      </c>
      <c r="J9" s="70">
        <f t="shared" si="4"/>
        <v>0</v>
      </c>
      <c r="K9" s="70">
        <f t="shared" si="4"/>
        <v>0</v>
      </c>
      <c r="L9" s="70">
        <f t="shared" si="4"/>
        <v>0</v>
      </c>
      <c r="M9" s="70">
        <f t="shared" si="4"/>
        <v>0</v>
      </c>
      <c r="N9" s="71">
        <f t="shared" si="1"/>
        <v>14819</v>
      </c>
      <c r="O9" s="72">
        <f t="shared" si="2"/>
        <v>47.345047923322682</v>
      </c>
      <c r="P9" s="73"/>
    </row>
    <row r="10" spans="1:133">
      <c r="A10" s="61"/>
      <c r="B10" s="62">
        <v>533</v>
      </c>
      <c r="C10" s="63" t="s">
        <v>22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14819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14819</v>
      </c>
      <c r="O10" s="65">
        <f t="shared" si="2"/>
        <v>47.345047923322682</v>
      </c>
      <c r="P10" s="66"/>
    </row>
    <row r="11" spans="1:133" ht="15.75">
      <c r="A11" s="67" t="s">
        <v>30</v>
      </c>
      <c r="B11" s="68"/>
      <c r="C11" s="69"/>
      <c r="D11" s="70">
        <f t="shared" ref="D11:M11" si="5">SUM(D12:D12)</f>
        <v>0</v>
      </c>
      <c r="E11" s="70">
        <f t="shared" si="5"/>
        <v>0</v>
      </c>
      <c r="F11" s="70">
        <f t="shared" si="5"/>
        <v>0</v>
      </c>
      <c r="G11" s="70">
        <f t="shared" si="5"/>
        <v>0</v>
      </c>
      <c r="H11" s="70">
        <f t="shared" si="5"/>
        <v>0</v>
      </c>
      <c r="I11" s="70">
        <f t="shared" si="5"/>
        <v>26287</v>
      </c>
      <c r="J11" s="70">
        <f t="shared" si="5"/>
        <v>0</v>
      </c>
      <c r="K11" s="70">
        <f t="shared" si="5"/>
        <v>0</v>
      </c>
      <c r="L11" s="70">
        <f t="shared" si="5"/>
        <v>0</v>
      </c>
      <c r="M11" s="70">
        <f t="shared" si="5"/>
        <v>0</v>
      </c>
      <c r="N11" s="70">
        <f t="shared" si="1"/>
        <v>26287</v>
      </c>
      <c r="O11" s="72">
        <f t="shared" si="2"/>
        <v>83.984025559105433</v>
      </c>
      <c r="P11" s="73"/>
    </row>
    <row r="12" spans="1:133" ht="15.75" thickBot="1">
      <c r="A12" s="61"/>
      <c r="B12" s="62">
        <v>543</v>
      </c>
      <c r="C12" s="63" t="s">
        <v>45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26287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26287</v>
      </c>
      <c r="O12" s="65">
        <f t="shared" si="2"/>
        <v>83.984025559105433</v>
      </c>
      <c r="P12" s="66"/>
    </row>
    <row r="13" spans="1:133" ht="16.5" thickBot="1">
      <c r="A13" s="74" t="s">
        <v>10</v>
      </c>
      <c r="B13" s="75"/>
      <c r="C13" s="76"/>
      <c r="D13" s="77">
        <f>SUM(D5,D7,D9,D11)</f>
        <v>75844</v>
      </c>
      <c r="E13" s="77">
        <f t="shared" ref="E13:M13" si="6">SUM(E5,E7,E9,E11)</f>
        <v>0</v>
      </c>
      <c r="F13" s="77">
        <f t="shared" si="6"/>
        <v>0</v>
      </c>
      <c r="G13" s="77">
        <f t="shared" si="6"/>
        <v>0</v>
      </c>
      <c r="H13" s="77">
        <f t="shared" si="6"/>
        <v>0</v>
      </c>
      <c r="I13" s="77">
        <f t="shared" si="6"/>
        <v>41106</v>
      </c>
      <c r="J13" s="77">
        <f t="shared" si="6"/>
        <v>0</v>
      </c>
      <c r="K13" s="77">
        <f t="shared" si="6"/>
        <v>0</v>
      </c>
      <c r="L13" s="77">
        <f t="shared" si="6"/>
        <v>0</v>
      </c>
      <c r="M13" s="77">
        <f t="shared" si="6"/>
        <v>0</v>
      </c>
      <c r="N13" s="77">
        <f t="shared" si="1"/>
        <v>116950</v>
      </c>
      <c r="O13" s="78">
        <f t="shared" si="2"/>
        <v>373.64217252396168</v>
      </c>
      <c r="P13" s="59"/>
      <c r="Q13" s="79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</row>
    <row r="14" spans="1:133">
      <c r="A14" s="81"/>
      <c r="B14" s="82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</row>
    <row r="15" spans="1:133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174" t="s">
        <v>46</v>
      </c>
      <c r="M15" s="174"/>
      <c r="N15" s="174"/>
      <c r="O15" s="88">
        <v>313</v>
      </c>
    </row>
    <row r="16" spans="1:133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7"/>
    </row>
    <row r="17" spans="1:15" ht="15.75" customHeight="1" thickBot="1">
      <c r="A17" s="178" t="s">
        <v>33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80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73156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73156</v>
      </c>
      <c r="O5" s="30">
        <f t="shared" ref="O5:O16" si="2">(N5/O$18)</f>
        <v>243.85333333333332</v>
      </c>
      <c r="P5" s="6"/>
    </row>
    <row r="6" spans="1:133">
      <c r="A6" s="12"/>
      <c r="B6" s="42">
        <v>513</v>
      </c>
      <c r="C6" s="19" t="s">
        <v>18</v>
      </c>
      <c r="D6" s="43">
        <v>72763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72763</v>
      </c>
      <c r="O6" s="44">
        <f t="shared" si="2"/>
        <v>242.54333333333332</v>
      </c>
      <c r="P6" s="9"/>
    </row>
    <row r="7" spans="1:133">
      <c r="A7" s="12"/>
      <c r="B7" s="42">
        <v>517</v>
      </c>
      <c r="C7" s="19" t="s">
        <v>29</v>
      </c>
      <c r="D7" s="43">
        <v>393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393</v>
      </c>
      <c r="O7" s="44">
        <f t="shared" si="2"/>
        <v>1.31</v>
      </c>
      <c r="P7" s="9"/>
    </row>
    <row r="8" spans="1:133" ht="15.75">
      <c r="A8" s="26" t="s">
        <v>19</v>
      </c>
      <c r="B8" s="27"/>
      <c r="C8" s="28"/>
      <c r="D8" s="29">
        <f t="shared" ref="D8:M8" si="3">SUM(D9:D9)</f>
        <v>31455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31455</v>
      </c>
      <c r="O8" s="41">
        <f t="shared" si="2"/>
        <v>104.85</v>
      </c>
      <c r="P8" s="10"/>
    </row>
    <row r="9" spans="1:133">
      <c r="A9" s="12"/>
      <c r="B9" s="42">
        <v>522</v>
      </c>
      <c r="C9" s="19" t="s">
        <v>20</v>
      </c>
      <c r="D9" s="43">
        <v>31455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31455</v>
      </c>
      <c r="O9" s="44">
        <f t="shared" si="2"/>
        <v>104.85</v>
      </c>
      <c r="P9" s="9"/>
    </row>
    <row r="10" spans="1:133" ht="15.75">
      <c r="A10" s="26" t="s">
        <v>21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62664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62664</v>
      </c>
      <c r="O10" s="41">
        <f t="shared" si="2"/>
        <v>208.88</v>
      </c>
      <c r="P10" s="10"/>
    </row>
    <row r="11" spans="1:133">
      <c r="A11" s="12"/>
      <c r="B11" s="42">
        <v>533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62664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62664</v>
      </c>
      <c r="O11" s="44">
        <f t="shared" si="2"/>
        <v>208.88</v>
      </c>
      <c r="P11" s="9"/>
    </row>
    <row r="12" spans="1:133" ht="15.75">
      <c r="A12" s="26" t="s">
        <v>30</v>
      </c>
      <c r="B12" s="27"/>
      <c r="C12" s="28"/>
      <c r="D12" s="29">
        <f t="shared" ref="D12:M12" si="5">SUM(D13:D13)</f>
        <v>3531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3531</v>
      </c>
      <c r="O12" s="41">
        <f t="shared" si="2"/>
        <v>11.77</v>
      </c>
      <c r="P12" s="10"/>
    </row>
    <row r="13" spans="1:133">
      <c r="A13" s="12"/>
      <c r="B13" s="42">
        <v>541</v>
      </c>
      <c r="C13" s="19" t="s">
        <v>31</v>
      </c>
      <c r="D13" s="43">
        <v>3531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3531</v>
      </c>
      <c r="O13" s="44">
        <f t="shared" si="2"/>
        <v>11.77</v>
      </c>
      <c r="P13" s="9"/>
    </row>
    <row r="14" spans="1:133" ht="15.75">
      <c r="A14" s="26" t="s">
        <v>23</v>
      </c>
      <c r="B14" s="27"/>
      <c r="C14" s="28"/>
      <c r="D14" s="29">
        <f t="shared" ref="D14:M14" si="6">SUM(D15:D15)</f>
        <v>10840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10840</v>
      </c>
      <c r="O14" s="41">
        <f t="shared" si="2"/>
        <v>36.133333333333333</v>
      </c>
      <c r="P14" s="9"/>
    </row>
    <row r="15" spans="1:133" ht="15.75" thickBot="1">
      <c r="A15" s="12"/>
      <c r="B15" s="42">
        <v>572</v>
      </c>
      <c r="C15" s="19" t="s">
        <v>24</v>
      </c>
      <c r="D15" s="43">
        <v>10840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10840</v>
      </c>
      <c r="O15" s="44">
        <f t="shared" si="2"/>
        <v>36.133333333333333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118982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62664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181646</v>
      </c>
      <c r="O16" s="35">
        <f t="shared" si="2"/>
        <v>605.48666666666668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43</v>
      </c>
      <c r="M18" s="160"/>
      <c r="N18" s="160"/>
      <c r="O18" s="39">
        <v>300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SUM(D6:D6)</f>
        <v>60312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60312</v>
      </c>
      <c r="O5" s="30">
        <f t="shared" ref="O5:O13" si="2">(N5/O$15)</f>
        <v>203.07070707070707</v>
      </c>
      <c r="P5" s="6"/>
    </row>
    <row r="6" spans="1:133">
      <c r="A6" s="12"/>
      <c r="B6" s="42">
        <v>513</v>
      </c>
      <c r="C6" s="19" t="s">
        <v>18</v>
      </c>
      <c r="D6" s="43">
        <v>60312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60312</v>
      </c>
      <c r="O6" s="44">
        <f t="shared" si="2"/>
        <v>203.07070707070707</v>
      </c>
      <c r="P6" s="9"/>
    </row>
    <row r="7" spans="1:133" ht="15.75">
      <c r="A7" s="26" t="s">
        <v>19</v>
      </c>
      <c r="B7" s="27"/>
      <c r="C7" s="28"/>
      <c r="D7" s="29">
        <f t="shared" ref="D7:M7" si="3">SUM(D8:D8)</f>
        <v>2912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2912</v>
      </c>
      <c r="O7" s="41">
        <f t="shared" si="2"/>
        <v>9.8047138047138045</v>
      </c>
      <c r="P7" s="10"/>
    </row>
    <row r="8" spans="1:133">
      <c r="A8" s="12"/>
      <c r="B8" s="42">
        <v>522</v>
      </c>
      <c r="C8" s="19" t="s">
        <v>20</v>
      </c>
      <c r="D8" s="43">
        <v>2912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2912</v>
      </c>
      <c r="O8" s="44">
        <f t="shared" si="2"/>
        <v>9.8047138047138045</v>
      </c>
      <c r="P8" s="9"/>
    </row>
    <row r="9" spans="1:133" ht="15.75">
      <c r="A9" s="26" t="s">
        <v>21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67812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67812</v>
      </c>
      <c r="O9" s="41">
        <f t="shared" si="2"/>
        <v>228.32323232323233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67812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67812</v>
      </c>
      <c r="O10" s="44">
        <f t="shared" si="2"/>
        <v>228.32323232323233</v>
      </c>
      <c r="P10" s="9"/>
    </row>
    <row r="11" spans="1:133" ht="15.75">
      <c r="A11" s="26" t="s">
        <v>23</v>
      </c>
      <c r="B11" s="27"/>
      <c r="C11" s="28"/>
      <c r="D11" s="29">
        <f t="shared" ref="D11:M11" si="5">SUM(D12:D12)</f>
        <v>22450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22450</v>
      </c>
      <c r="O11" s="41">
        <f t="shared" si="2"/>
        <v>75.589225589225592</v>
      </c>
      <c r="P11" s="9"/>
    </row>
    <row r="12" spans="1:133" ht="15.75" thickBot="1">
      <c r="A12" s="12"/>
      <c r="B12" s="42">
        <v>572</v>
      </c>
      <c r="C12" s="19" t="s">
        <v>24</v>
      </c>
      <c r="D12" s="43">
        <v>22450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22450</v>
      </c>
      <c r="O12" s="44">
        <f t="shared" si="2"/>
        <v>75.589225589225592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85674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67812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153486</v>
      </c>
      <c r="O13" s="35">
        <f t="shared" si="2"/>
        <v>516.78787878787875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60" t="s">
        <v>37</v>
      </c>
      <c r="M15" s="160"/>
      <c r="N15" s="160"/>
      <c r="O15" s="39">
        <v>297</v>
      </c>
    </row>
    <row r="16" spans="1:133">
      <c r="A16" s="161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</row>
    <row r="17" spans="1:15" ht="15.75" customHeight="1" thickBot="1">
      <c r="A17" s="162" t="s">
        <v>33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2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28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SUM(D6:D6)</f>
        <v>63599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63599</v>
      </c>
      <c r="O5" s="30">
        <f t="shared" ref="O5:O13" si="2">(N5/O$15)</f>
        <v>216.32312925170069</v>
      </c>
      <c r="P5" s="6"/>
    </row>
    <row r="6" spans="1:133">
      <c r="A6" s="12"/>
      <c r="B6" s="42">
        <v>513</v>
      </c>
      <c r="C6" s="19" t="s">
        <v>18</v>
      </c>
      <c r="D6" s="43">
        <v>63599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63599</v>
      </c>
      <c r="O6" s="44">
        <f t="shared" si="2"/>
        <v>216.32312925170069</v>
      </c>
      <c r="P6" s="9"/>
    </row>
    <row r="7" spans="1:133" ht="15.75">
      <c r="A7" s="26" t="s">
        <v>19</v>
      </c>
      <c r="B7" s="27"/>
      <c r="C7" s="28"/>
      <c r="D7" s="29">
        <f t="shared" ref="D7:M7" si="3">SUM(D8:D8)</f>
        <v>14500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14500</v>
      </c>
      <c r="O7" s="41">
        <f t="shared" si="2"/>
        <v>49.319727891156461</v>
      </c>
      <c r="P7" s="10"/>
    </row>
    <row r="8" spans="1:133">
      <c r="A8" s="12"/>
      <c r="B8" s="42">
        <v>522</v>
      </c>
      <c r="C8" s="19" t="s">
        <v>20</v>
      </c>
      <c r="D8" s="43">
        <v>14500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14500</v>
      </c>
      <c r="O8" s="44">
        <f t="shared" si="2"/>
        <v>49.319727891156461</v>
      </c>
      <c r="P8" s="9"/>
    </row>
    <row r="9" spans="1:133" ht="15.75">
      <c r="A9" s="26" t="s">
        <v>21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74077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74077</v>
      </c>
      <c r="O9" s="41">
        <f t="shared" si="2"/>
        <v>251.96258503401361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74077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74077</v>
      </c>
      <c r="O10" s="44">
        <f t="shared" si="2"/>
        <v>251.96258503401361</v>
      </c>
      <c r="P10" s="9"/>
    </row>
    <row r="11" spans="1:133" ht="15.75">
      <c r="A11" s="26" t="s">
        <v>23</v>
      </c>
      <c r="B11" s="27"/>
      <c r="C11" s="28"/>
      <c r="D11" s="29">
        <f t="shared" ref="D11:M11" si="5">SUM(D12:D12)</f>
        <v>96749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96749</v>
      </c>
      <c r="O11" s="41">
        <f t="shared" si="2"/>
        <v>329.07823129251699</v>
      </c>
      <c r="P11" s="9"/>
    </row>
    <row r="12" spans="1:133" ht="15.75" thickBot="1">
      <c r="A12" s="12"/>
      <c r="B12" s="42">
        <v>572</v>
      </c>
      <c r="C12" s="19" t="s">
        <v>24</v>
      </c>
      <c r="D12" s="43">
        <v>96749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96749</v>
      </c>
      <c r="O12" s="44">
        <f t="shared" si="2"/>
        <v>329.07823129251699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174848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74077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248925</v>
      </c>
      <c r="O13" s="35">
        <f t="shared" si="2"/>
        <v>846.68367346938771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60" t="s">
        <v>32</v>
      </c>
      <c r="M15" s="160"/>
      <c r="N15" s="160"/>
      <c r="O15" s="39">
        <v>294</v>
      </c>
    </row>
    <row r="16" spans="1:133">
      <c r="A16" s="161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</row>
    <row r="17" spans="1:15" ht="15.75" customHeight="1" thickBot="1">
      <c r="A17" s="162" t="s">
        <v>33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2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25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SUM(D6:D6)</f>
        <v>44516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44516</v>
      </c>
      <c r="O5" s="30">
        <f t="shared" ref="O5:O13" si="2">(N5/O$15)</f>
        <v>154.03460207612457</v>
      </c>
      <c r="P5" s="6"/>
    </row>
    <row r="6" spans="1:133">
      <c r="A6" s="12"/>
      <c r="B6" s="42">
        <v>513</v>
      </c>
      <c r="C6" s="19" t="s">
        <v>18</v>
      </c>
      <c r="D6" s="43">
        <v>44516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44516</v>
      </c>
      <c r="O6" s="44">
        <f t="shared" si="2"/>
        <v>154.03460207612457</v>
      </c>
      <c r="P6" s="9"/>
    </row>
    <row r="7" spans="1:133" ht="15.75">
      <c r="A7" s="26" t="s">
        <v>19</v>
      </c>
      <c r="B7" s="27"/>
      <c r="C7" s="28"/>
      <c r="D7" s="29">
        <f t="shared" ref="D7:M7" si="3">SUM(D8:D8)</f>
        <v>35322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35322</v>
      </c>
      <c r="O7" s="41">
        <f t="shared" si="2"/>
        <v>122.22145328719724</v>
      </c>
      <c r="P7" s="10"/>
    </row>
    <row r="8" spans="1:133">
      <c r="A8" s="12"/>
      <c r="B8" s="42">
        <v>522</v>
      </c>
      <c r="C8" s="19" t="s">
        <v>20</v>
      </c>
      <c r="D8" s="43">
        <v>35322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35322</v>
      </c>
      <c r="O8" s="44">
        <f t="shared" si="2"/>
        <v>122.22145328719724</v>
      </c>
      <c r="P8" s="9"/>
    </row>
    <row r="9" spans="1:133" ht="15.75">
      <c r="A9" s="26" t="s">
        <v>21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80778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80778</v>
      </c>
      <c r="O9" s="41">
        <f t="shared" si="2"/>
        <v>279.50865051903116</v>
      </c>
      <c r="P9" s="10"/>
    </row>
    <row r="10" spans="1:133">
      <c r="A10" s="12"/>
      <c r="B10" s="42">
        <v>533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80778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80778</v>
      </c>
      <c r="O10" s="44">
        <f t="shared" si="2"/>
        <v>279.50865051903116</v>
      </c>
      <c r="P10" s="9"/>
    </row>
    <row r="11" spans="1:133" ht="15.75">
      <c r="A11" s="26" t="s">
        <v>23</v>
      </c>
      <c r="B11" s="27"/>
      <c r="C11" s="28"/>
      <c r="D11" s="29">
        <f t="shared" ref="D11:M11" si="5">SUM(D12:D12)</f>
        <v>169317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169317</v>
      </c>
      <c r="O11" s="41">
        <f t="shared" si="2"/>
        <v>585.87197231833909</v>
      </c>
      <c r="P11" s="9"/>
    </row>
    <row r="12" spans="1:133" ht="15.75" thickBot="1">
      <c r="A12" s="12"/>
      <c r="B12" s="42">
        <v>572</v>
      </c>
      <c r="C12" s="19" t="s">
        <v>24</v>
      </c>
      <c r="D12" s="43">
        <v>169317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169317</v>
      </c>
      <c r="O12" s="44">
        <f t="shared" si="2"/>
        <v>585.87197231833909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249155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80778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329933</v>
      </c>
      <c r="O13" s="35">
        <f t="shared" si="2"/>
        <v>1141.6366782006921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60" t="s">
        <v>26</v>
      </c>
      <c r="M15" s="160"/>
      <c r="N15" s="160"/>
      <c r="O15" s="39">
        <v>289</v>
      </c>
    </row>
    <row r="16" spans="1:133">
      <c r="A16" s="161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</row>
    <row r="17" spans="1:15" ht="15.75" thickBot="1">
      <c r="A17" s="162" t="s">
        <v>33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2"/>
    </row>
  </sheetData>
  <mergeCells count="10">
    <mergeCell ref="A17:O17"/>
    <mergeCell ref="A16:O16"/>
    <mergeCell ref="L15:N1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49470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95562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145032</v>
      </c>
      <c r="O5" s="30">
        <f t="shared" ref="O5:O16" si="2">(N5/O$18)</f>
        <v>674.56744186046512</v>
      </c>
      <c r="P5" s="6"/>
    </row>
    <row r="6" spans="1:133">
      <c r="A6" s="12"/>
      <c r="B6" s="42">
        <v>513</v>
      </c>
      <c r="C6" s="19" t="s">
        <v>18</v>
      </c>
      <c r="D6" s="43">
        <v>49470</v>
      </c>
      <c r="E6" s="43">
        <v>0</v>
      </c>
      <c r="F6" s="43">
        <v>0</v>
      </c>
      <c r="G6" s="43">
        <v>0</v>
      </c>
      <c r="H6" s="43">
        <v>0</v>
      </c>
      <c r="I6" s="43">
        <v>89312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138782</v>
      </c>
      <c r="O6" s="44">
        <f t="shared" si="2"/>
        <v>645.49767441860467</v>
      </c>
      <c r="P6" s="9"/>
    </row>
    <row r="7" spans="1:133">
      <c r="A7" s="12"/>
      <c r="B7" s="42">
        <v>517</v>
      </c>
      <c r="C7" s="19" t="s">
        <v>29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6250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6250</v>
      </c>
      <c r="O7" s="44">
        <f t="shared" si="2"/>
        <v>29.069767441860463</v>
      </c>
      <c r="P7" s="9"/>
    </row>
    <row r="8" spans="1:133" ht="15.75">
      <c r="A8" s="26" t="s">
        <v>19</v>
      </c>
      <c r="B8" s="27"/>
      <c r="C8" s="28"/>
      <c r="D8" s="29">
        <f t="shared" ref="D8:M8" si="3">SUM(D9:D9)</f>
        <v>2722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2722</v>
      </c>
      <c r="O8" s="41">
        <f t="shared" si="2"/>
        <v>12.66046511627907</v>
      </c>
      <c r="P8" s="10"/>
    </row>
    <row r="9" spans="1:133">
      <c r="A9" s="12"/>
      <c r="B9" s="42">
        <v>522</v>
      </c>
      <c r="C9" s="19" t="s">
        <v>20</v>
      </c>
      <c r="D9" s="43">
        <v>2722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2722</v>
      </c>
      <c r="O9" s="44">
        <f t="shared" si="2"/>
        <v>12.66046511627907</v>
      </c>
      <c r="P9" s="9"/>
    </row>
    <row r="10" spans="1:133" ht="15.75">
      <c r="A10" s="26" t="s">
        <v>21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36939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36939</v>
      </c>
      <c r="O10" s="41">
        <f t="shared" si="2"/>
        <v>171.8093023255814</v>
      </c>
      <c r="P10" s="10"/>
    </row>
    <row r="11" spans="1:133">
      <c r="A11" s="12"/>
      <c r="B11" s="42">
        <v>533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36939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36939</v>
      </c>
      <c r="O11" s="44">
        <f t="shared" si="2"/>
        <v>171.8093023255814</v>
      </c>
      <c r="P11" s="9"/>
    </row>
    <row r="12" spans="1:133" ht="15.75">
      <c r="A12" s="26" t="s">
        <v>30</v>
      </c>
      <c r="B12" s="27"/>
      <c r="C12" s="28"/>
      <c r="D12" s="29">
        <f t="shared" ref="D12:M12" si="5">SUM(D13:D13)</f>
        <v>5694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5694</v>
      </c>
      <c r="O12" s="41">
        <f t="shared" si="2"/>
        <v>26.483720930232558</v>
      </c>
      <c r="P12" s="10"/>
    </row>
    <row r="13" spans="1:133">
      <c r="A13" s="12"/>
      <c r="B13" s="42">
        <v>541</v>
      </c>
      <c r="C13" s="19" t="s">
        <v>31</v>
      </c>
      <c r="D13" s="43">
        <v>5694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5694</v>
      </c>
      <c r="O13" s="44">
        <f t="shared" si="2"/>
        <v>26.483720930232558</v>
      </c>
      <c r="P13" s="9"/>
    </row>
    <row r="14" spans="1:133" ht="15.75">
      <c r="A14" s="26" t="s">
        <v>23</v>
      </c>
      <c r="B14" s="27"/>
      <c r="C14" s="28"/>
      <c r="D14" s="29">
        <f t="shared" ref="D14:M14" si="6">SUM(D15:D15)</f>
        <v>24523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24523</v>
      </c>
      <c r="O14" s="41">
        <f t="shared" si="2"/>
        <v>114.06046511627908</v>
      </c>
      <c r="P14" s="9"/>
    </row>
    <row r="15" spans="1:133" ht="15.75" thickBot="1">
      <c r="A15" s="12"/>
      <c r="B15" s="42">
        <v>572</v>
      </c>
      <c r="C15" s="19" t="s">
        <v>24</v>
      </c>
      <c r="D15" s="43">
        <v>24523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24523</v>
      </c>
      <c r="O15" s="44">
        <f t="shared" si="2"/>
        <v>114.06046511627908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82409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132501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214910</v>
      </c>
      <c r="O16" s="35">
        <f t="shared" si="2"/>
        <v>999.58139534883719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35</v>
      </c>
      <c r="M18" s="160"/>
      <c r="N18" s="160"/>
      <c r="O18" s="39">
        <v>215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56214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12628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68842</v>
      </c>
      <c r="O5" s="30">
        <f t="shared" ref="O5:O18" si="2">(N5/O$20)</f>
        <v>323.20187793427232</v>
      </c>
      <c r="P5" s="6"/>
    </row>
    <row r="6" spans="1:133">
      <c r="A6" s="12"/>
      <c r="B6" s="42">
        <v>513</v>
      </c>
      <c r="C6" s="19" t="s">
        <v>18</v>
      </c>
      <c r="D6" s="43">
        <v>56214</v>
      </c>
      <c r="E6" s="43">
        <v>0</v>
      </c>
      <c r="F6" s="43">
        <v>0</v>
      </c>
      <c r="G6" s="43">
        <v>0</v>
      </c>
      <c r="H6" s="43">
        <v>0</v>
      </c>
      <c r="I6" s="43">
        <v>6228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62442</v>
      </c>
      <c r="O6" s="44">
        <f t="shared" si="2"/>
        <v>293.15492957746477</v>
      </c>
      <c r="P6" s="9"/>
    </row>
    <row r="7" spans="1:133">
      <c r="A7" s="12"/>
      <c r="B7" s="42">
        <v>517</v>
      </c>
      <c r="C7" s="19" t="s">
        <v>29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6400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6400</v>
      </c>
      <c r="O7" s="44">
        <f t="shared" si="2"/>
        <v>30.046948356807512</v>
      </c>
      <c r="P7" s="9"/>
    </row>
    <row r="8" spans="1:133" ht="15.75">
      <c r="A8" s="26" t="s">
        <v>19</v>
      </c>
      <c r="B8" s="27"/>
      <c r="C8" s="28"/>
      <c r="D8" s="29">
        <f t="shared" ref="D8:M8" si="3">SUM(D9:D9)</f>
        <v>4183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4183</v>
      </c>
      <c r="O8" s="41">
        <f t="shared" si="2"/>
        <v>19.63849765258216</v>
      </c>
      <c r="P8" s="10"/>
    </row>
    <row r="9" spans="1:133">
      <c r="A9" s="12"/>
      <c r="B9" s="42">
        <v>522</v>
      </c>
      <c r="C9" s="19" t="s">
        <v>20</v>
      </c>
      <c r="D9" s="43">
        <v>4183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4183</v>
      </c>
      <c r="O9" s="44">
        <f t="shared" si="2"/>
        <v>19.63849765258216</v>
      </c>
      <c r="P9" s="9"/>
    </row>
    <row r="10" spans="1:133" ht="15.75">
      <c r="A10" s="26" t="s">
        <v>21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31707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31707</v>
      </c>
      <c r="O10" s="41">
        <f t="shared" si="2"/>
        <v>148.85915492957747</v>
      </c>
      <c r="P10" s="10"/>
    </row>
    <row r="11" spans="1:133">
      <c r="A11" s="12"/>
      <c r="B11" s="42">
        <v>533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31707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31707</v>
      </c>
      <c r="O11" s="44">
        <f t="shared" si="2"/>
        <v>148.85915492957747</v>
      </c>
      <c r="P11" s="9"/>
    </row>
    <row r="12" spans="1:133" ht="15.75">
      <c r="A12" s="26" t="s">
        <v>30</v>
      </c>
      <c r="B12" s="27"/>
      <c r="C12" s="28"/>
      <c r="D12" s="29">
        <f t="shared" ref="D12:M12" si="5">SUM(D13:D13)</f>
        <v>5251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5251</v>
      </c>
      <c r="O12" s="41">
        <f t="shared" si="2"/>
        <v>24.652582159624412</v>
      </c>
      <c r="P12" s="10"/>
    </row>
    <row r="13" spans="1:133">
      <c r="A13" s="12"/>
      <c r="B13" s="42">
        <v>541</v>
      </c>
      <c r="C13" s="19" t="s">
        <v>31</v>
      </c>
      <c r="D13" s="43">
        <v>5251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5251</v>
      </c>
      <c r="O13" s="44">
        <f t="shared" si="2"/>
        <v>24.652582159624412</v>
      </c>
      <c r="P13" s="9"/>
    </row>
    <row r="14" spans="1:133" ht="15.75">
      <c r="A14" s="26" t="s">
        <v>23</v>
      </c>
      <c r="B14" s="27"/>
      <c r="C14" s="28"/>
      <c r="D14" s="29">
        <f t="shared" ref="D14:M14" si="6">SUM(D15:D15)</f>
        <v>1487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1487</v>
      </c>
      <c r="O14" s="41">
        <f t="shared" si="2"/>
        <v>6.981220657276995</v>
      </c>
      <c r="P14" s="9"/>
    </row>
    <row r="15" spans="1:133">
      <c r="A15" s="12"/>
      <c r="B15" s="42">
        <v>572</v>
      </c>
      <c r="C15" s="19" t="s">
        <v>24</v>
      </c>
      <c r="D15" s="43">
        <v>1487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1487</v>
      </c>
      <c r="O15" s="44">
        <f t="shared" si="2"/>
        <v>6.981220657276995</v>
      </c>
      <c r="P15" s="9"/>
    </row>
    <row r="16" spans="1:133" ht="15.75">
      <c r="A16" s="26" t="s">
        <v>39</v>
      </c>
      <c r="B16" s="27"/>
      <c r="C16" s="28"/>
      <c r="D16" s="29">
        <f t="shared" ref="D16:M16" si="7">SUM(D17:D17)</f>
        <v>0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1100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1100</v>
      </c>
      <c r="O16" s="41">
        <f t="shared" si="2"/>
        <v>5.164319248826291</v>
      </c>
      <c r="P16" s="9"/>
    </row>
    <row r="17" spans="1:119" ht="15.75" thickBot="1">
      <c r="A17" s="12"/>
      <c r="B17" s="42">
        <v>581</v>
      </c>
      <c r="C17" s="19" t="s">
        <v>40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1100</v>
      </c>
      <c r="O17" s="44">
        <f t="shared" si="2"/>
        <v>5.164319248826291</v>
      </c>
      <c r="P17" s="9"/>
    </row>
    <row r="18" spans="1:119" ht="16.5" thickBot="1">
      <c r="A18" s="13" t="s">
        <v>10</v>
      </c>
      <c r="B18" s="21"/>
      <c r="C18" s="20"/>
      <c r="D18" s="14">
        <f>SUM(D5,D8,D10,D12,D14,D16)</f>
        <v>67135</v>
      </c>
      <c r="E18" s="14">
        <f t="shared" ref="E18:M18" si="8">SUM(E5,E8,E10,E12,E14,E16)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45435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112570</v>
      </c>
      <c r="O18" s="35">
        <f t="shared" si="2"/>
        <v>528.49765258215962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41</v>
      </c>
      <c r="M20" s="160"/>
      <c r="N20" s="160"/>
      <c r="O20" s="39">
        <v>213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48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49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18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50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51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52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29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53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54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19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58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61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62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21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63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64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22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65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66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67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68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69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70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30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31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71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72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73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74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75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76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77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78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79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80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81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82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83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84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85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86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87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88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23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89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24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90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91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92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93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94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39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40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95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96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97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98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14"/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99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100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101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102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103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104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>SUM(E5,E15,E25,E35,E42,E48,E55,E63)</f>
        <v>0</v>
      </c>
      <c r="F75" s="14">
        <f t="shared" ref="F75:M75" si="16">SUM(F5,F15,F25,F35,F42,F48,F55,F63)</f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105</v>
      </c>
      <c r="M77" s="160"/>
      <c r="N77" s="160"/>
      <c r="O77" s="39">
        <v>224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33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124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120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121</v>
      </c>
      <c r="N4" s="32" t="s">
        <v>5</v>
      </c>
      <c r="O4" s="32" t="s">
        <v>122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SUM(D6:D6)</f>
        <v>76879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76879</v>
      </c>
      <c r="P5" s="30">
        <f t="shared" ref="P5:P11" si="1">(O5/P$13)</f>
        <v>273.59074733096088</v>
      </c>
      <c r="Q5" s="6"/>
    </row>
    <row r="6" spans="1:134">
      <c r="A6" s="12"/>
      <c r="B6" s="42">
        <v>519</v>
      </c>
      <c r="C6" s="19" t="s">
        <v>54</v>
      </c>
      <c r="D6" s="43">
        <v>76879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76879</v>
      </c>
      <c r="P6" s="44">
        <f t="shared" si="1"/>
        <v>273.59074733096088</v>
      </c>
      <c r="Q6" s="9"/>
    </row>
    <row r="7" spans="1:134" ht="15.75">
      <c r="A7" s="26" t="s">
        <v>19</v>
      </c>
      <c r="B7" s="27"/>
      <c r="C7" s="28"/>
      <c r="D7" s="29">
        <f t="shared" ref="D7:N7" si="3">SUM(D8:D8)</f>
        <v>5221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5221</v>
      </c>
      <c r="P7" s="41">
        <f t="shared" si="1"/>
        <v>18.580071174377224</v>
      </c>
      <c r="Q7" s="10"/>
    </row>
    <row r="8" spans="1:134">
      <c r="A8" s="12"/>
      <c r="B8" s="42">
        <v>529</v>
      </c>
      <c r="C8" s="19" t="s">
        <v>62</v>
      </c>
      <c r="D8" s="43">
        <v>5221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ref="O8" si="4">SUM(D8:N8)</f>
        <v>5221</v>
      </c>
      <c r="P8" s="44">
        <f t="shared" si="1"/>
        <v>18.580071174377224</v>
      </c>
      <c r="Q8" s="9"/>
    </row>
    <row r="9" spans="1:134" ht="15.75">
      <c r="A9" s="26" t="s">
        <v>21</v>
      </c>
      <c r="B9" s="27"/>
      <c r="C9" s="28"/>
      <c r="D9" s="29">
        <f t="shared" ref="D9:N9" si="5">SUM(D10:D10)</f>
        <v>0</v>
      </c>
      <c r="E9" s="29">
        <f t="shared" si="5"/>
        <v>0</v>
      </c>
      <c r="F9" s="29">
        <f t="shared" si="5"/>
        <v>0</v>
      </c>
      <c r="G9" s="29">
        <f t="shared" si="5"/>
        <v>0</v>
      </c>
      <c r="H9" s="29">
        <f t="shared" si="5"/>
        <v>0</v>
      </c>
      <c r="I9" s="29">
        <f t="shared" si="5"/>
        <v>85541</v>
      </c>
      <c r="J9" s="29">
        <f t="shared" si="5"/>
        <v>0</v>
      </c>
      <c r="K9" s="29">
        <f t="shared" si="5"/>
        <v>0</v>
      </c>
      <c r="L9" s="29">
        <f t="shared" si="5"/>
        <v>0</v>
      </c>
      <c r="M9" s="29">
        <f t="shared" si="5"/>
        <v>0</v>
      </c>
      <c r="N9" s="29">
        <f t="shared" si="5"/>
        <v>0</v>
      </c>
      <c r="O9" s="40">
        <f>SUM(D9:N9)</f>
        <v>85541</v>
      </c>
      <c r="P9" s="41">
        <f t="shared" si="1"/>
        <v>304.41637010676158</v>
      </c>
      <c r="Q9" s="10"/>
    </row>
    <row r="10" spans="1:134" ht="15.75" thickBot="1">
      <c r="A10" s="12"/>
      <c r="B10" s="42">
        <v>533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85541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6">SUM(D10:N10)</f>
        <v>85541</v>
      </c>
      <c r="P10" s="44">
        <f t="shared" si="1"/>
        <v>304.41637010676158</v>
      </c>
      <c r="Q10" s="9"/>
    </row>
    <row r="11" spans="1:134" ht="16.5" thickBot="1">
      <c r="A11" s="13" t="s">
        <v>10</v>
      </c>
      <c r="B11" s="21"/>
      <c r="C11" s="20"/>
      <c r="D11" s="14">
        <f>SUM(D5,D7,D9)</f>
        <v>82100</v>
      </c>
      <c r="E11" s="14">
        <f t="shared" ref="E11:N11" si="7">SUM(E5,E7,E9)</f>
        <v>0</v>
      </c>
      <c r="F11" s="14">
        <f t="shared" si="7"/>
        <v>0</v>
      </c>
      <c r="G11" s="14">
        <f t="shared" si="7"/>
        <v>0</v>
      </c>
      <c r="H11" s="14">
        <f t="shared" si="7"/>
        <v>0</v>
      </c>
      <c r="I11" s="14">
        <f t="shared" si="7"/>
        <v>85541</v>
      </c>
      <c r="J11" s="14">
        <f t="shared" si="7"/>
        <v>0</v>
      </c>
      <c r="K11" s="14">
        <f t="shared" si="7"/>
        <v>0</v>
      </c>
      <c r="L11" s="14">
        <f t="shared" si="7"/>
        <v>0</v>
      </c>
      <c r="M11" s="14">
        <f t="shared" si="7"/>
        <v>0</v>
      </c>
      <c r="N11" s="14">
        <f t="shared" si="7"/>
        <v>0</v>
      </c>
      <c r="O11" s="14">
        <f>SUM(D11:N11)</f>
        <v>167641</v>
      </c>
      <c r="P11" s="35">
        <f t="shared" si="1"/>
        <v>596.58718861209968</v>
      </c>
      <c r="Q11" s="6"/>
      <c r="R11" s="2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</row>
    <row r="12" spans="1:134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/>
    </row>
    <row r="13" spans="1:134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160" t="s">
        <v>125</v>
      </c>
      <c r="N13" s="160"/>
      <c r="O13" s="160"/>
      <c r="P13" s="39">
        <v>281</v>
      </c>
    </row>
    <row r="14" spans="1:134">
      <c r="A14" s="161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9"/>
    </row>
    <row r="15" spans="1:134" ht="15.75" customHeight="1" thickBot="1">
      <c r="A15" s="162" t="s">
        <v>33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2"/>
    </row>
  </sheetData>
  <mergeCells count="10">
    <mergeCell ref="M13:O13"/>
    <mergeCell ref="A14:P14"/>
    <mergeCell ref="A15:P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119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120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121</v>
      </c>
      <c r="N4" s="32" t="s">
        <v>5</v>
      </c>
      <c r="O4" s="32" t="s">
        <v>122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SUM(D6:D6)</f>
        <v>89521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2" si="1">SUM(D5:N5)</f>
        <v>89521</v>
      </c>
      <c r="P5" s="30">
        <f t="shared" ref="P5:P12" si="2">(O5/P$14)</f>
        <v>325.53090909090906</v>
      </c>
      <c r="Q5" s="6"/>
    </row>
    <row r="6" spans="1:134">
      <c r="A6" s="12"/>
      <c r="B6" s="42">
        <v>513</v>
      </c>
      <c r="C6" s="19" t="s">
        <v>18</v>
      </c>
      <c r="D6" s="43">
        <v>89521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89521</v>
      </c>
      <c r="P6" s="44">
        <f t="shared" si="2"/>
        <v>325.53090909090906</v>
      </c>
      <c r="Q6" s="9"/>
    </row>
    <row r="7" spans="1:134" ht="15.75">
      <c r="A7" s="26" t="s">
        <v>19</v>
      </c>
      <c r="B7" s="27"/>
      <c r="C7" s="28"/>
      <c r="D7" s="29">
        <f t="shared" ref="D7:N7" si="3">SUM(D8:D8)</f>
        <v>7800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7800</v>
      </c>
      <c r="P7" s="41">
        <f t="shared" si="2"/>
        <v>28.363636363636363</v>
      </c>
      <c r="Q7" s="10"/>
    </row>
    <row r="8" spans="1:134">
      <c r="A8" s="12"/>
      <c r="B8" s="42">
        <v>522</v>
      </c>
      <c r="C8" s="19" t="s">
        <v>20</v>
      </c>
      <c r="D8" s="43">
        <v>7800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7800</v>
      </c>
      <c r="P8" s="44">
        <f t="shared" si="2"/>
        <v>28.363636363636363</v>
      </c>
      <c r="Q8" s="9"/>
    </row>
    <row r="9" spans="1:134" ht="15.75">
      <c r="A9" s="26" t="s">
        <v>21</v>
      </c>
      <c r="B9" s="27"/>
      <c r="C9" s="28"/>
      <c r="D9" s="29">
        <f t="shared" ref="D9:N9" si="4">SUM(D10:D11)</f>
        <v>9328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69998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79326</v>
      </c>
      <c r="P9" s="41">
        <f t="shared" si="2"/>
        <v>288.4581818181818</v>
      </c>
      <c r="Q9" s="10"/>
    </row>
    <row r="10" spans="1:134">
      <c r="A10" s="12"/>
      <c r="B10" s="42">
        <v>531</v>
      </c>
      <c r="C10" s="19" t="s">
        <v>63</v>
      </c>
      <c r="D10" s="43">
        <v>9328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9328</v>
      </c>
      <c r="P10" s="44">
        <f t="shared" si="2"/>
        <v>33.92</v>
      </c>
      <c r="Q10" s="9"/>
    </row>
    <row r="11" spans="1:134" ht="15.75" thickBot="1">
      <c r="A11" s="12"/>
      <c r="B11" s="42">
        <v>533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69998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69998</v>
      </c>
      <c r="P11" s="44">
        <f t="shared" si="2"/>
        <v>254.53818181818181</v>
      </c>
      <c r="Q11" s="9"/>
    </row>
    <row r="12" spans="1:134" ht="16.5" thickBot="1">
      <c r="A12" s="13" t="s">
        <v>10</v>
      </c>
      <c r="B12" s="21"/>
      <c r="C12" s="20"/>
      <c r="D12" s="14">
        <f>SUM(D5,D7,D9)</f>
        <v>106649</v>
      </c>
      <c r="E12" s="14">
        <f t="shared" ref="E12:N12" si="5">SUM(E5,E7,E9)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69998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5"/>
        <v>0</v>
      </c>
      <c r="O12" s="14">
        <f t="shared" si="1"/>
        <v>176647</v>
      </c>
      <c r="P12" s="35">
        <f t="shared" si="2"/>
        <v>642.35272727272729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160" t="s">
        <v>123</v>
      </c>
      <c r="N14" s="160"/>
      <c r="O14" s="160"/>
      <c r="P14" s="39">
        <v>275</v>
      </c>
    </row>
    <row r="15" spans="1:134">
      <c r="A15" s="161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9"/>
    </row>
    <row r="16" spans="1:134" ht="15.75" customHeight="1" thickBot="1">
      <c r="A16" s="162" t="s">
        <v>33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2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74151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74151</v>
      </c>
      <c r="O5" s="30">
        <f t="shared" ref="O5:O13" si="2">(N5/O$15)</f>
        <v>208.87605633802818</v>
      </c>
      <c r="P5" s="6"/>
    </row>
    <row r="6" spans="1:133">
      <c r="A6" s="12"/>
      <c r="B6" s="42">
        <v>513</v>
      </c>
      <c r="C6" s="19" t="s">
        <v>18</v>
      </c>
      <c r="D6" s="43">
        <v>42779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42779</v>
      </c>
      <c r="O6" s="44">
        <f t="shared" si="2"/>
        <v>120.50422535211267</v>
      </c>
      <c r="P6" s="9"/>
    </row>
    <row r="7" spans="1:133">
      <c r="A7" s="12"/>
      <c r="B7" s="42">
        <v>519</v>
      </c>
      <c r="C7" s="19" t="s">
        <v>109</v>
      </c>
      <c r="D7" s="43">
        <v>31372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31372</v>
      </c>
      <c r="O7" s="44">
        <f t="shared" si="2"/>
        <v>88.371830985915494</v>
      </c>
      <c r="P7" s="9"/>
    </row>
    <row r="8" spans="1:133" ht="15.75">
      <c r="A8" s="26" t="s">
        <v>19</v>
      </c>
      <c r="B8" s="27"/>
      <c r="C8" s="28"/>
      <c r="D8" s="29">
        <f t="shared" ref="D8:M8" si="3">SUM(D9:D9)</f>
        <v>4140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4140</v>
      </c>
      <c r="O8" s="41">
        <f t="shared" si="2"/>
        <v>11.661971830985916</v>
      </c>
      <c r="P8" s="10"/>
    </row>
    <row r="9" spans="1:133">
      <c r="A9" s="12"/>
      <c r="B9" s="42">
        <v>522</v>
      </c>
      <c r="C9" s="19" t="s">
        <v>20</v>
      </c>
      <c r="D9" s="43">
        <v>4140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4140</v>
      </c>
      <c r="O9" s="44">
        <f t="shared" si="2"/>
        <v>11.661971830985916</v>
      </c>
      <c r="P9" s="9"/>
    </row>
    <row r="10" spans="1:133" ht="15.75">
      <c r="A10" s="26" t="s">
        <v>21</v>
      </c>
      <c r="B10" s="27"/>
      <c r="C10" s="28"/>
      <c r="D10" s="29">
        <f t="shared" ref="D10:M10" si="4">SUM(D11:D12)</f>
        <v>7172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59381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66553</v>
      </c>
      <c r="O10" s="41">
        <f t="shared" si="2"/>
        <v>187.47323943661971</v>
      </c>
      <c r="P10" s="10"/>
    </row>
    <row r="11" spans="1:133">
      <c r="A11" s="12"/>
      <c r="B11" s="42">
        <v>531</v>
      </c>
      <c r="C11" s="19" t="s">
        <v>63</v>
      </c>
      <c r="D11" s="43">
        <v>7172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7172</v>
      </c>
      <c r="O11" s="44">
        <f t="shared" si="2"/>
        <v>20.20281690140845</v>
      </c>
      <c r="P11" s="9"/>
    </row>
    <row r="12" spans="1:133" ht="15.75" thickBot="1">
      <c r="A12" s="12"/>
      <c r="B12" s="42">
        <v>533</v>
      </c>
      <c r="C12" s="19" t="s">
        <v>22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59381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59381</v>
      </c>
      <c r="O12" s="44">
        <f t="shared" si="2"/>
        <v>167.27042253521128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85463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59381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144844</v>
      </c>
      <c r="O13" s="35">
        <f t="shared" si="2"/>
        <v>408.0112676056338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60" t="s">
        <v>118</v>
      </c>
      <c r="M15" s="160"/>
      <c r="N15" s="160"/>
      <c r="O15" s="39">
        <v>355</v>
      </c>
    </row>
    <row r="16" spans="1:133">
      <c r="A16" s="161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</row>
    <row r="17" spans="1:15" ht="15.75" customHeight="1" thickBot="1">
      <c r="A17" s="162" t="s">
        <v>33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2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SUM(D6:D6)</f>
        <v>55184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55184</v>
      </c>
      <c r="O5" s="30">
        <f t="shared" ref="O5:O11" si="2">(N5/O$13)</f>
        <v>133.94174757281553</v>
      </c>
      <c r="P5" s="6"/>
    </row>
    <row r="6" spans="1:133">
      <c r="A6" s="12"/>
      <c r="B6" s="42">
        <v>519</v>
      </c>
      <c r="C6" s="19" t="s">
        <v>109</v>
      </c>
      <c r="D6" s="43">
        <v>55184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55184</v>
      </c>
      <c r="O6" s="44">
        <f t="shared" si="2"/>
        <v>133.94174757281553</v>
      </c>
      <c r="P6" s="9"/>
    </row>
    <row r="7" spans="1:133" ht="15.75">
      <c r="A7" s="26" t="s">
        <v>19</v>
      </c>
      <c r="B7" s="27"/>
      <c r="C7" s="28"/>
      <c r="D7" s="29">
        <f t="shared" ref="D7:M7" si="3">SUM(D8:D8)</f>
        <v>7166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7166</v>
      </c>
      <c r="O7" s="41">
        <f t="shared" si="2"/>
        <v>17.393203883495147</v>
      </c>
      <c r="P7" s="10"/>
    </row>
    <row r="8" spans="1:133">
      <c r="A8" s="12"/>
      <c r="B8" s="42">
        <v>529</v>
      </c>
      <c r="C8" s="19" t="s">
        <v>62</v>
      </c>
      <c r="D8" s="43">
        <v>7166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7166</v>
      </c>
      <c r="O8" s="44">
        <f t="shared" si="2"/>
        <v>17.393203883495147</v>
      </c>
      <c r="P8" s="9"/>
    </row>
    <row r="9" spans="1:133" ht="15.75">
      <c r="A9" s="26" t="s">
        <v>21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66761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66761</v>
      </c>
      <c r="O9" s="41">
        <f t="shared" si="2"/>
        <v>162.04126213592232</v>
      </c>
      <c r="P9" s="10"/>
    </row>
    <row r="10" spans="1:133" ht="15.75" thickBot="1">
      <c r="A10" s="12"/>
      <c r="B10" s="42">
        <v>533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66761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66761</v>
      </c>
      <c r="O10" s="44">
        <f t="shared" si="2"/>
        <v>162.04126213592232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62350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66761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129111</v>
      </c>
      <c r="O11" s="35">
        <f t="shared" si="2"/>
        <v>313.376213592233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160" t="s">
        <v>116</v>
      </c>
      <c r="M13" s="160"/>
      <c r="N13" s="160"/>
      <c r="O13" s="39">
        <v>412</v>
      </c>
    </row>
    <row r="14" spans="1:133">
      <c r="A14" s="161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9"/>
    </row>
    <row r="15" spans="1:133" ht="15.75" customHeight="1" thickBot="1">
      <c r="A15" s="162" t="s">
        <v>33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2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67731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67731</v>
      </c>
      <c r="O5" s="30">
        <f t="shared" ref="O5:O12" si="2">(N5/O$14)</f>
        <v>236.82167832167832</v>
      </c>
      <c r="P5" s="6"/>
    </row>
    <row r="6" spans="1:133">
      <c r="A6" s="12"/>
      <c r="B6" s="42">
        <v>513</v>
      </c>
      <c r="C6" s="19" t="s">
        <v>18</v>
      </c>
      <c r="D6" s="43">
        <v>20113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20113</v>
      </c>
      <c r="O6" s="44">
        <f t="shared" si="2"/>
        <v>70.325174825174827</v>
      </c>
      <c r="P6" s="9"/>
    </row>
    <row r="7" spans="1:133">
      <c r="A7" s="12"/>
      <c r="B7" s="42">
        <v>519</v>
      </c>
      <c r="C7" s="19" t="s">
        <v>109</v>
      </c>
      <c r="D7" s="43">
        <v>47618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47618</v>
      </c>
      <c r="O7" s="44">
        <f t="shared" si="2"/>
        <v>166.49650349650349</v>
      </c>
      <c r="P7" s="9"/>
    </row>
    <row r="8" spans="1:133" ht="15.75">
      <c r="A8" s="26" t="s">
        <v>19</v>
      </c>
      <c r="B8" s="27"/>
      <c r="C8" s="28"/>
      <c r="D8" s="29">
        <f t="shared" ref="D8:M8" si="3">SUM(D9:D9)</f>
        <v>12167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12167</v>
      </c>
      <c r="O8" s="41">
        <f t="shared" si="2"/>
        <v>42.54195804195804</v>
      </c>
      <c r="P8" s="10"/>
    </row>
    <row r="9" spans="1:133">
      <c r="A9" s="12"/>
      <c r="B9" s="42">
        <v>522</v>
      </c>
      <c r="C9" s="19" t="s">
        <v>20</v>
      </c>
      <c r="D9" s="43">
        <v>12167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12167</v>
      </c>
      <c r="O9" s="44">
        <f t="shared" si="2"/>
        <v>42.54195804195804</v>
      </c>
      <c r="P9" s="9"/>
    </row>
    <row r="10" spans="1:133" ht="15.75">
      <c r="A10" s="26" t="s">
        <v>21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88862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88862</v>
      </c>
      <c r="O10" s="41">
        <f t="shared" si="2"/>
        <v>310.70629370629371</v>
      </c>
      <c r="P10" s="10"/>
    </row>
    <row r="11" spans="1:133" ht="15.75" thickBot="1">
      <c r="A11" s="12"/>
      <c r="B11" s="42">
        <v>533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88862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88862</v>
      </c>
      <c r="O11" s="44">
        <f t="shared" si="2"/>
        <v>310.70629370629371</v>
      </c>
      <c r="P11" s="9"/>
    </row>
    <row r="12" spans="1:133" ht="16.5" thickBot="1">
      <c r="A12" s="13" t="s">
        <v>10</v>
      </c>
      <c r="B12" s="21"/>
      <c r="C12" s="20"/>
      <c r="D12" s="14">
        <f>SUM(D5,D8,D10)</f>
        <v>79898</v>
      </c>
      <c r="E12" s="14">
        <f t="shared" ref="E12:M12" si="5">SUM(E5,E8,E10)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88862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168760</v>
      </c>
      <c r="O12" s="35">
        <f t="shared" si="2"/>
        <v>590.06993006993002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60" t="s">
        <v>114</v>
      </c>
      <c r="M14" s="160"/>
      <c r="N14" s="160"/>
      <c r="O14" s="39">
        <v>286</v>
      </c>
    </row>
    <row r="15" spans="1:133">
      <c r="A15" s="161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</row>
    <row r="16" spans="1:133" ht="15.75" customHeight="1" thickBot="1">
      <c r="A16" s="162" t="s">
        <v>33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2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72344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72344</v>
      </c>
      <c r="O5" s="30">
        <f t="shared" ref="O5:O12" si="2">(N5/O$14)</f>
        <v>248.60481099656357</v>
      </c>
      <c r="P5" s="6"/>
    </row>
    <row r="6" spans="1:133">
      <c r="A6" s="12"/>
      <c r="B6" s="42">
        <v>513</v>
      </c>
      <c r="C6" s="19" t="s">
        <v>18</v>
      </c>
      <c r="D6" s="43">
        <v>32426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32426</v>
      </c>
      <c r="O6" s="44">
        <f t="shared" si="2"/>
        <v>111.42955326460481</v>
      </c>
      <c r="P6" s="9"/>
    </row>
    <row r="7" spans="1:133">
      <c r="A7" s="12"/>
      <c r="B7" s="42">
        <v>519</v>
      </c>
      <c r="C7" s="19" t="s">
        <v>109</v>
      </c>
      <c r="D7" s="43">
        <v>39918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39918</v>
      </c>
      <c r="O7" s="44">
        <f t="shared" si="2"/>
        <v>137.17525773195877</v>
      </c>
      <c r="P7" s="9"/>
    </row>
    <row r="8" spans="1:133" ht="15.75">
      <c r="A8" s="26" t="s">
        <v>19</v>
      </c>
      <c r="B8" s="27"/>
      <c r="C8" s="28"/>
      <c r="D8" s="29">
        <f t="shared" ref="D8:M8" si="3">SUM(D9:D9)</f>
        <v>1683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1683</v>
      </c>
      <c r="O8" s="41">
        <f t="shared" si="2"/>
        <v>5.7835051546391751</v>
      </c>
      <c r="P8" s="10"/>
    </row>
    <row r="9" spans="1:133">
      <c r="A9" s="12"/>
      <c r="B9" s="42">
        <v>522</v>
      </c>
      <c r="C9" s="19" t="s">
        <v>20</v>
      </c>
      <c r="D9" s="43">
        <v>1683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1683</v>
      </c>
      <c r="O9" s="44">
        <f t="shared" si="2"/>
        <v>5.7835051546391751</v>
      </c>
      <c r="P9" s="9"/>
    </row>
    <row r="10" spans="1:133" ht="15.75">
      <c r="A10" s="26" t="s">
        <v>21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84240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84240</v>
      </c>
      <c r="O10" s="41">
        <f t="shared" si="2"/>
        <v>289.48453608247422</v>
      </c>
      <c r="P10" s="10"/>
    </row>
    <row r="11" spans="1:133" ht="15.75" thickBot="1">
      <c r="A11" s="12"/>
      <c r="B11" s="42">
        <v>533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84240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84240</v>
      </c>
      <c r="O11" s="44">
        <f t="shared" si="2"/>
        <v>289.48453608247422</v>
      </c>
      <c r="P11" s="9"/>
    </row>
    <row r="12" spans="1:133" ht="16.5" thickBot="1">
      <c r="A12" s="13" t="s">
        <v>10</v>
      </c>
      <c r="B12" s="21"/>
      <c r="C12" s="20"/>
      <c r="D12" s="14">
        <f>SUM(D5,D8,D10)</f>
        <v>74027</v>
      </c>
      <c r="E12" s="14">
        <f t="shared" ref="E12:M12" si="5">SUM(E5,E8,E10)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84240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158267</v>
      </c>
      <c r="O12" s="35">
        <f t="shared" si="2"/>
        <v>543.87285223367701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60" t="s">
        <v>112</v>
      </c>
      <c r="M14" s="160"/>
      <c r="N14" s="160"/>
      <c r="O14" s="39">
        <v>291</v>
      </c>
    </row>
    <row r="15" spans="1:133">
      <c r="A15" s="161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</row>
    <row r="16" spans="1:133" ht="15.75" customHeight="1" thickBot="1">
      <c r="A16" s="162" t="s">
        <v>33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2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42447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42447</v>
      </c>
      <c r="O5" s="30">
        <f t="shared" ref="O5:O12" si="2">(N5/O$14)</f>
        <v>141.01993355481727</v>
      </c>
      <c r="P5" s="6"/>
    </row>
    <row r="6" spans="1:133">
      <c r="A6" s="12"/>
      <c r="B6" s="42">
        <v>513</v>
      </c>
      <c r="C6" s="19" t="s">
        <v>18</v>
      </c>
      <c r="D6" s="43">
        <v>25306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25306</v>
      </c>
      <c r="O6" s="44">
        <f t="shared" si="2"/>
        <v>84.073089700996675</v>
      </c>
      <c r="P6" s="9"/>
    </row>
    <row r="7" spans="1:133">
      <c r="A7" s="12"/>
      <c r="B7" s="42">
        <v>519</v>
      </c>
      <c r="C7" s="19" t="s">
        <v>109</v>
      </c>
      <c r="D7" s="43">
        <v>17141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17141</v>
      </c>
      <c r="O7" s="44">
        <f t="shared" si="2"/>
        <v>56.946843853820596</v>
      </c>
      <c r="P7" s="9"/>
    </row>
    <row r="8" spans="1:133" ht="15.75">
      <c r="A8" s="26" t="s">
        <v>19</v>
      </c>
      <c r="B8" s="27"/>
      <c r="C8" s="28"/>
      <c r="D8" s="29">
        <f t="shared" ref="D8:M8" si="3">SUM(D9:D9)</f>
        <v>838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838</v>
      </c>
      <c r="O8" s="41">
        <f t="shared" si="2"/>
        <v>2.7840531561461792</v>
      </c>
      <c r="P8" s="10"/>
    </row>
    <row r="9" spans="1:133">
      <c r="A9" s="12"/>
      <c r="B9" s="42">
        <v>522</v>
      </c>
      <c r="C9" s="19" t="s">
        <v>20</v>
      </c>
      <c r="D9" s="43">
        <v>838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838</v>
      </c>
      <c r="O9" s="44">
        <f t="shared" si="2"/>
        <v>2.7840531561461792</v>
      </c>
      <c r="P9" s="9"/>
    </row>
    <row r="10" spans="1:133" ht="15.75">
      <c r="A10" s="26" t="s">
        <v>21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401611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401611</v>
      </c>
      <c r="O10" s="41">
        <f t="shared" si="2"/>
        <v>1334.2558139534883</v>
      </c>
      <c r="P10" s="10"/>
    </row>
    <row r="11" spans="1:133" ht="15.75" thickBot="1">
      <c r="A11" s="12"/>
      <c r="B11" s="42">
        <v>533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401611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401611</v>
      </c>
      <c r="O11" s="44">
        <f t="shared" si="2"/>
        <v>1334.2558139534883</v>
      </c>
      <c r="P11" s="9"/>
    </row>
    <row r="12" spans="1:133" ht="16.5" thickBot="1">
      <c r="A12" s="13" t="s">
        <v>10</v>
      </c>
      <c r="B12" s="21"/>
      <c r="C12" s="20"/>
      <c r="D12" s="14">
        <f>SUM(D5,D8,D10)</f>
        <v>43285</v>
      </c>
      <c r="E12" s="14">
        <f t="shared" ref="E12:M12" si="5">SUM(E5,E8,E10)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401611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444896</v>
      </c>
      <c r="O12" s="35">
        <f t="shared" si="2"/>
        <v>1478.0598006644518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60" t="s">
        <v>110</v>
      </c>
      <c r="M14" s="160"/>
      <c r="N14" s="160"/>
      <c r="O14" s="39">
        <v>301</v>
      </c>
    </row>
    <row r="15" spans="1:133">
      <c r="A15" s="161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</row>
    <row r="16" spans="1:133" ht="15.75" customHeight="1" thickBot="1">
      <c r="A16" s="162" t="s">
        <v>33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2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SUM(D6:D6)</f>
        <v>86988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86988</v>
      </c>
      <c r="O5" s="30">
        <f t="shared" ref="O5:O11" si="2">(N5/O$13)</f>
        <v>290.92976588628761</v>
      </c>
      <c r="P5" s="6"/>
    </row>
    <row r="6" spans="1:133">
      <c r="A6" s="12"/>
      <c r="B6" s="42">
        <v>513</v>
      </c>
      <c r="C6" s="19" t="s">
        <v>18</v>
      </c>
      <c r="D6" s="43">
        <v>86988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86988</v>
      </c>
      <c r="O6" s="44">
        <f t="shared" si="2"/>
        <v>290.92976588628761</v>
      </c>
      <c r="P6" s="9"/>
    </row>
    <row r="7" spans="1:133" ht="15.75">
      <c r="A7" s="26" t="s">
        <v>19</v>
      </c>
      <c r="B7" s="27"/>
      <c r="C7" s="28"/>
      <c r="D7" s="29">
        <f t="shared" ref="D7:M7" si="3">SUM(D8:D8)</f>
        <v>3905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3905</v>
      </c>
      <c r="O7" s="41">
        <f t="shared" si="2"/>
        <v>13.060200668896321</v>
      </c>
      <c r="P7" s="10"/>
    </row>
    <row r="8" spans="1:133">
      <c r="A8" s="12"/>
      <c r="B8" s="42">
        <v>522</v>
      </c>
      <c r="C8" s="19" t="s">
        <v>20</v>
      </c>
      <c r="D8" s="43">
        <v>3905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3905</v>
      </c>
      <c r="O8" s="44">
        <f t="shared" si="2"/>
        <v>13.060200668896321</v>
      </c>
      <c r="P8" s="9"/>
    </row>
    <row r="9" spans="1:133" ht="15.75">
      <c r="A9" s="26" t="s">
        <v>21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56486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56486</v>
      </c>
      <c r="O9" s="41">
        <f t="shared" si="2"/>
        <v>188.91638795986623</v>
      </c>
      <c r="P9" s="10"/>
    </row>
    <row r="10" spans="1:133" ht="15.75" thickBot="1">
      <c r="A10" s="12"/>
      <c r="B10" s="42">
        <v>533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56486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56486</v>
      </c>
      <c r="O10" s="44">
        <f t="shared" si="2"/>
        <v>188.91638795986623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90893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56486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147379</v>
      </c>
      <c r="O11" s="35">
        <f t="shared" si="2"/>
        <v>492.90635451505017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160" t="s">
        <v>107</v>
      </c>
      <c r="M13" s="160"/>
      <c r="N13" s="160"/>
      <c r="O13" s="39">
        <v>299</v>
      </c>
    </row>
    <row r="14" spans="1:133">
      <c r="A14" s="161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9"/>
    </row>
    <row r="15" spans="1:133" ht="15.75" customHeight="1" thickBot="1">
      <c r="A15" s="162" t="s">
        <v>33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2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2025-04-25T17:16:58Z</cp:lastPrinted>
  <dcterms:created xsi:type="dcterms:W3CDTF">2000-08-31T21:26:31Z</dcterms:created>
  <dcterms:modified xsi:type="dcterms:W3CDTF">2025-04-25T17:17:11Z</dcterms:modified>
</cp:coreProperties>
</file>