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3" documentId="11_912361333BD40C51D93F3870DBDD004EF75C9285" xr6:coauthVersionLast="47" xr6:coauthVersionMax="47" xr10:uidLastSave="{269130AD-9E5C-4910-905A-D69768F10E9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'2008'!$A$1:$O$48</definedName>
    <definedName name="_xlnm.Print_Area" localSheetId="14">'2009'!$A$1:$O$46</definedName>
    <definedName name="_xlnm.Print_Area" localSheetId="13">'2010'!$A$1:$O$47</definedName>
    <definedName name="_xlnm.Print_Area" localSheetId="12">'2011'!$A$1:$O$50</definedName>
    <definedName name="_xlnm.Print_Area" localSheetId="11">'2012'!$A$1:$O$50</definedName>
    <definedName name="_xlnm.Print_Area" localSheetId="10">'2013'!$A$1:$O$50</definedName>
    <definedName name="_xlnm.Print_Area" localSheetId="9">'2014'!$A$1:$O$55</definedName>
    <definedName name="_xlnm.Print_Area" localSheetId="8">'2015'!$A$1:$O$56</definedName>
    <definedName name="_xlnm.Print_Area" localSheetId="7">'2016'!$A$1:$O$55</definedName>
    <definedName name="_xlnm.Print_Area" localSheetId="6">'2017'!$A$1:$O$53</definedName>
    <definedName name="_xlnm.Print_Area" localSheetId="5">'2018'!$A$1:$O$54</definedName>
    <definedName name="_xlnm.Print_Area" localSheetId="4">'2019'!$A$1:$O$54</definedName>
    <definedName name="_xlnm.Print_Area" localSheetId="3">'2020'!$A$1:$O$58</definedName>
    <definedName name="_xlnm.Print_Area" localSheetId="2">'2021'!$A$1:$P$53</definedName>
    <definedName name="_xlnm.Print_Area" localSheetId="1">'2022'!$A$1:$P$53</definedName>
    <definedName name="_xlnm.Print_Area" localSheetId="0">'2023'!$A$1:$P$57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48" l="1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4" i="48" l="1"/>
  <c r="P14" i="48" s="1"/>
  <c r="O39" i="48"/>
  <c r="P39" i="48" s="1"/>
  <c r="O5" i="48"/>
  <c r="P5" i="48" s="1"/>
  <c r="O44" i="48"/>
  <c r="P44" i="48" s="1"/>
  <c r="D53" i="48"/>
  <c r="K53" i="48"/>
  <c r="E53" i="48"/>
  <c r="F53" i="48"/>
  <c r="G53" i="48"/>
  <c r="H53" i="48"/>
  <c r="I53" i="48"/>
  <c r="J53" i="48"/>
  <c r="O31" i="48"/>
  <c r="P31" i="48" s="1"/>
  <c r="O51" i="48"/>
  <c r="P51" i="48" s="1"/>
  <c r="L53" i="48"/>
  <c r="O20" i="48"/>
  <c r="P20" i="48" s="1"/>
  <c r="M53" i="48"/>
  <c r="N53" i="48"/>
  <c r="O46" i="47"/>
  <c r="P46" i="47" s="1"/>
  <c r="O41" i="47"/>
  <c r="P41" i="47" s="1"/>
  <c r="O37" i="47"/>
  <c r="P37" i="47" s="1"/>
  <c r="O29" i="47"/>
  <c r="P29" i="47" s="1"/>
  <c r="D49" i="47"/>
  <c r="L49" i="47"/>
  <c r="O20" i="47"/>
  <c r="P20" i="47" s="1"/>
  <c r="H49" i="47"/>
  <c r="I49" i="47"/>
  <c r="M49" i="47"/>
  <c r="F49" i="47"/>
  <c r="O14" i="47"/>
  <c r="P14" i="47" s="1"/>
  <c r="J49" i="47"/>
  <c r="N49" i="47"/>
  <c r="G49" i="47"/>
  <c r="K49" i="47"/>
  <c r="E49" i="47"/>
  <c r="O5" i="47"/>
  <c r="P5" i="47" s="1"/>
  <c r="O48" i="46"/>
  <c r="P48" i="46" s="1"/>
  <c r="O47" i="46"/>
  <c r="P47" i="46" s="1"/>
  <c r="O46" i="46"/>
  <c r="P46" i="46" s="1"/>
  <c r="N45" i="46"/>
  <c r="M45" i="46"/>
  <c r="L45" i="46"/>
  <c r="K45" i="46"/>
  <c r="J45" i="46"/>
  <c r="I45" i="46"/>
  <c r="H45" i="46"/>
  <c r="O45" i="46" s="1"/>
  <c r="P45" i="46" s="1"/>
  <c r="G45" i="46"/>
  <c r="F45" i="46"/>
  <c r="E45" i="46"/>
  <c r="D45" i="46"/>
  <c r="O44" i="46"/>
  <c r="P44" i="46"/>
  <c r="O43" i="46"/>
  <c r="P43" i="46" s="1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/>
  <c r="O35" i="46"/>
  <c r="P35" i="46" s="1"/>
  <c r="O34" i="46"/>
  <c r="P34" i="46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/>
  <c r="O28" i="46"/>
  <c r="P28" i="46" s="1"/>
  <c r="O27" i="46"/>
  <c r="P27" i="46"/>
  <c r="O26" i="46"/>
  <c r="P26" i="46"/>
  <c r="O25" i="46"/>
  <c r="P25" i="46" s="1"/>
  <c r="O24" i="46"/>
  <c r="P24" i="46" s="1"/>
  <c r="O23" i="46"/>
  <c r="P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 s="1"/>
  <c r="O15" i="46"/>
  <c r="P15" i="46"/>
  <c r="N14" i="46"/>
  <c r="M14" i="46"/>
  <c r="L14" i="46"/>
  <c r="K14" i="46"/>
  <c r="K49" i="46" s="1"/>
  <c r="J14" i="46"/>
  <c r="I14" i="46"/>
  <c r="H14" i="46"/>
  <c r="G14" i="46"/>
  <c r="F14" i="46"/>
  <c r="E14" i="46"/>
  <c r="D14" i="46"/>
  <c r="O13" i="46"/>
  <c r="P13" i="46" s="1"/>
  <c r="O12" i="46"/>
  <c r="P12" i="46"/>
  <c r="O11" i="46"/>
  <c r="P11" i="46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L49" i="46" s="1"/>
  <c r="K5" i="46"/>
  <c r="J5" i="46"/>
  <c r="I5" i="46"/>
  <c r="H5" i="46"/>
  <c r="G5" i="46"/>
  <c r="F5" i="46"/>
  <c r="E5" i="46"/>
  <c r="D5" i="46"/>
  <c r="N53" i="45"/>
  <c r="O53" i="45"/>
  <c r="M52" i="45"/>
  <c r="L52" i="45"/>
  <c r="K52" i="45"/>
  <c r="J52" i="45"/>
  <c r="I52" i="45"/>
  <c r="H52" i="45"/>
  <c r="G52" i="45"/>
  <c r="F52" i="45"/>
  <c r="E52" i="45"/>
  <c r="D52" i="45"/>
  <c r="N51" i="45"/>
  <c r="O51" i="45"/>
  <c r="N50" i="45"/>
  <c r="O50" i="45" s="1"/>
  <c r="N49" i="45"/>
  <c r="O49" i="45" s="1"/>
  <c r="N48" i="45"/>
  <c r="O48" i="45" s="1"/>
  <c r="M47" i="45"/>
  <c r="L47" i="45"/>
  <c r="K47" i="45"/>
  <c r="K54" i="45" s="1"/>
  <c r="J47" i="45"/>
  <c r="I47" i="45"/>
  <c r="N47" i="45" s="1"/>
  <c r="O47" i="45" s="1"/>
  <c r="H47" i="45"/>
  <c r="G47" i="45"/>
  <c r="F47" i="45"/>
  <c r="E47" i="45"/>
  <c r="D47" i="45"/>
  <c r="N46" i="45"/>
  <c r="O46" i="45" s="1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2" i="45" s="1"/>
  <c r="O42" i="45" s="1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M34" i="45"/>
  <c r="L34" i="45"/>
  <c r="K34" i="45"/>
  <c r="J34" i="45"/>
  <c r="I34" i="45"/>
  <c r="H34" i="45"/>
  <c r="G34" i="45"/>
  <c r="G54" i="45" s="1"/>
  <c r="F34" i="45"/>
  <c r="E34" i="45"/>
  <c r="D34" i="45"/>
  <c r="N34" i="45" s="1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 s="1"/>
  <c r="M20" i="45"/>
  <c r="M54" i="45" s="1"/>
  <c r="L20" i="45"/>
  <c r="L54" i="45" s="1"/>
  <c r="K20" i="45"/>
  <c r="J20" i="45"/>
  <c r="I20" i="45"/>
  <c r="H20" i="45"/>
  <c r="N20" i="45" s="1"/>
  <c r="O20" i="45" s="1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54" i="45" s="1"/>
  <c r="I5" i="45"/>
  <c r="H5" i="45"/>
  <c r="G5" i="45"/>
  <c r="F5" i="45"/>
  <c r="E5" i="45"/>
  <c r="E54" i="45" s="1"/>
  <c r="D5" i="45"/>
  <c r="D54" i="45" s="1"/>
  <c r="N49" i="44"/>
  <c r="O49" i="44" s="1"/>
  <c r="N48" i="44"/>
  <c r="O48" i="44" s="1"/>
  <c r="N47" i="44"/>
  <c r="O47" i="44"/>
  <c r="N46" i="44"/>
  <c r="O46" i="44"/>
  <c r="M45" i="44"/>
  <c r="L45" i="44"/>
  <c r="K45" i="44"/>
  <c r="J45" i="44"/>
  <c r="I45" i="44"/>
  <c r="H45" i="44"/>
  <c r="G45" i="44"/>
  <c r="F45" i="44"/>
  <c r="E45" i="44"/>
  <c r="D45" i="44"/>
  <c r="N45" i="44" s="1"/>
  <c r="O45" i="44" s="1"/>
  <c r="N44" i="44"/>
  <c r="O44" i="44"/>
  <c r="N43" i="44"/>
  <c r="O43" i="44" s="1"/>
  <c r="N42" i="44"/>
  <c r="O42" i="44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9" i="44" s="1"/>
  <c r="O39" i="44" s="1"/>
  <c r="N38" i="44"/>
  <c r="O38" i="44" s="1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H50" i="44" s="1"/>
  <c r="G19" i="44"/>
  <c r="N19" i="44" s="1"/>
  <c r="O19" i="44" s="1"/>
  <c r="F19" i="44"/>
  <c r="E19" i="44"/>
  <c r="D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I50" i="44" s="1"/>
  <c r="H5" i="44"/>
  <c r="G5" i="44"/>
  <c r="F5" i="44"/>
  <c r="E5" i="44"/>
  <c r="E50" i="44" s="1"/>
  <c r="D5" i="44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/>
  <c r="N43" i="43"/>
  <c r="O43" i="43" s="1"/>
  <c r="N42" i="43"/>
  <c r="O42" i="43" s="1"/>
  <c r="M41" i="43"/>
  <c r="L41" i="43"/>
  <c r="K41" i="43"/>
  <c r="J41" i="43"/>
  <c r="I41" i="43"/>
  <c r="H41" i="43"/>
  <c r="G41" i="43"/>
  <c r="N41" i="43" s="1"/>
  <c r="O41" i="43" s="1"/>
  <c r="F41" i="43"/>
  <c r="E41" i="43"/>
  <c r="D41" i="43"/>
  <c r="N40" i="43"/>
  <c r="O40" i="43" s="1"/>
  <c r="N39" i="43"/>
  <c r="O39" i="43" s="1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50" i="43" s="1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4" i="42" s="1"/>
  <c r="O44" i="42" s="1"/>
  <c r="N43" i="42"/>
  <c r="O43" i="42" s="1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49" i="42" s="1"/>
  <c r="I5" i="42"/>
  <c r="H5" i="42"/>
  <c r="G5" i="42"/>
  <c r="F5" i="42"/>
  <c r="F49" i="42" s="1"/>
  <c r="E5" i="42"/>
  <c r="D5" i="42"/>
  <c r="N49" i="41"/>
  <c r="O49" i="41" s="1"/>
  <c r="N48" i="41"/>
  <c r="O48" i="41" s="1"/>
  <c r="N50" i="41"/>
  <c r="O50" i="41" s="1"/>
  <c r="N47" i="41"/>
  <c r="O47" i="41" s="1"/>
  <c r="N46" i="41"/>
  <c r="O46" i="41" s="1"/>
  <c r="N45" i="41"/>
  <c r="O45" i="41" s="1"/>
  <c r="M44" i="41"/>
  <c r="L44" i="41"/>
  <c r="K44" i="41"/>
  <c r="J44" i="41"/>
  <c r="I44" i="41"/>
  <c r="I51" i="41" s="1"/>
  <c r="H44" i="41"/>
  <c r="G44" i="41"/>
  <c r="F44" i="41"/>
  <c r="E44" i="41"/>
  <c r="D44" i="4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51" i="41" s="1"/>
  <c r="K5" i="41"/>
  <c r="K51" i="41" s="1"/>
  <c r="J5" i="41"/>
  <c r="J51" i="41" s="1"/>
  <c r="I5" i="41"/>
  <c r="H5" i="41"/>
  <c r="G5" i="41"/>
  <c r="F5" i="41"/>
  <c r="E5" i="41"/>
  <c r="D5" i="41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N38" i="40" s="1"/>
  <c r="O38" i="40" s="1"/>
  <c r="E38" i="40"/>
  <c r="E52" i="40" s="1"/>
  <c r="D38" i="40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M30" i="40"/>
  <c r="L30" i="40"/>
  <c r="N30" i="40" s="1"/>
  <c r="O30" i="40" s="1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D52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J52" i="40" s="1"/>
  <c r="I14" i="40"/>
  <c r="H14" i="40"/>
  <c r="N14" i="40" s="1"/>
  <c r="O14" i="40" s="1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52" i="40" s="1"/>
  <c r="K5" i="40"/>
  <c r="J5" i="40"/>
  <c r="I5" i="40"/>
  <c r="I52" i="40" s="1"/>
  <c r="H5" i="40"/>
  <c r="G5" i="40"/>
  <c r="G52" i="40" s="1"/>
  <c r="F5" i="40"/>
  <c r="E5" i="40"/>
  <c r="D5" i="40"/>
  <c r="N50" i="39"/>
  <c r="O50" i="39" s="1"/>
  <c r="N49" i="39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J40" i="39"/>
  <c r="I40" i="39"/>
  <c r="I51" i="39" s="1"/>
  <c r="H40" i="39"/>
  <c r="G40" i="39"/>
  <c r="F40" i="39"/>
  <c r="E40" i="39"/>
  <c r="D40" i="39"/>
  <c r="N39" i="39"/>
  <c r="O39" i="39" s="1"/>
  <c r="N38" i="39"/>
  <c r="O38" i="39" s="1"/>
  <c r="N37" i="39"/>
  <c r="O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N33" i="39" s="1"/>
  <c r="O33" i="39" s="1"/>
  <c r="F33" i="39"/>
  <c r="E33" i="39"/>
  <c r="D33" i="39"/>
  <c r="N32" i="39"/>
  <c r="O32" i="39" s="1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5" i="38"/>
  <c r="O45" i="38" s="1"/>
  <c r="N44" i="38"/>
  <c r="O44" i="38" s="1"/>
  <c r="N43" i="38"/>
  <c r="O43" i="38" s="1"/>
  <c r="M42" i="38"/>
  <c r="L42" i="38"/>
  <c r="K42" i="38"/>
  <c r="J42" i="38"/>
  <c r="I42" i="38"/>
  <c r="H42" i="38"/>
  <c r="H46" i="38" s="1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N20" i="38" s="1"/>
  <c r="O20" i="38" s="1"/>
  <c r="D20" i="38"/>
  <c r="N19" i="38"/>
  <c r="O19" i="38" s="1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J46" i="38" s="1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46" i="38" s="1"/>
  <c r="L5" i="38"/>
  <c r="K5" i="38"/>
  <c r="J5" i="38"/>
  <c r="I5" i="38"/>
  <c r="H5" i="38"/>
  <c r="G5" i="38"/>
  <c r="F5" i="38"/>
  <c r="F46" i="38" s="1"/>
  <c r="E5" i="38"/>
  <c r="D5" i="38"/>
  <c r="D46" i="38" s="1"/>
  <c r="N43" i="37"/>
  <c r="O43" i="37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 s="1"/>
  <c r="M29" i="37"/>
  <c r="M44" i="37" s="1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E44" i="37" s="1"/>
  <c r="D18" i="37"/>
  <c r="N17" i="37"/>
  <c r="O17" i="37" s="1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44" i="37" s="1"/>
  <c r="I5" i="37"/>
  <c r="H5" i="37"/>
  <c r="H44" i="37" s="1"/>
  <c r="G5" i="37"/>
  <c r="N5" i="37" s="1"/>
  <c r="O5" i="37" s="1"/>
  <c r="F5" i="37"/>
  <c r="E5" i="37"/>
  <c r="D5" i="37"/>
  <c r="N45" i="36"/>
  <c r="O45" i="36" s="1"/>
  <c r="N44" i="36"/>
  <c r="O44" i="36" s="1"/>
  <c r="N43" i="36"/>
  <c r="O43" i="36"/>
  <c r="M42" i="36"/>
  <c r="L42" i="36"/>
  <c r="K42" i="36"/>
  <c r="J42" i="36"/>
  <c r="I42" i="36"/>
  <c r="H42" i="36"/>
  <c r="G42" i="36"/>
  <c r="F42" i="36"/>
  <c r="F46" i="36" s="1"/>
  <c r="E42" i="36"/>
  <c r="D42" i="36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/>
  <c r="N35" i="36"/>
  <c r="O35" i="36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46" i="36" s="1"/>
  <c r="J5" i="36"/>
  <c r="J46" i="36" s="1"/>
  <c r="I5" i="36"/>
  <c r="H5" i="36"/>
  <c r="G5" i="36"/>
  <c r="F5" i="36"/>
  <c r="E5" i="36"/>
  <c r="D5" i="36"/>
  <c r="N45" i="35"/>
  <c r="O45" i="35" s="1"/>
  <c r="N44" i="35"/>
  <c r="O44" i="35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 s="1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I46" i="35" s="1"/>
  <c r="H30" i="35"/>
  <c r="G30" i="35"/>
  <c r="F30" i="35"/>
  <c r="E30" i="35"/>
  <c r="D30" i="35"/>
  <c r="N29" i="35"/>
  <c r="O29" i="35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/>
  <c r="N15" i="35"/>
  <c r="O15" i="35"/>
  <c r="M14" i="35"/>
  <c r="L14" i="35"/>
  <c r="K14" i="35"/>
  <c r="J14" i="35"/>
  <c r="J46" i="35" s="1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H46" i="35" s="1"/>
  <c r="G5" i="35"/>
  <c r="G46" i="35" s="1"/>
  <c r="F5" i="35"/>
  <c r="E5" i="35"/>
  <c r="D5" i="35"/>
  <c r="N42" i="34"/>
  <c r="O42" i="34" s="1"/>
  <c r="N41" i="34"/>
  <c r="O41" i="34" s="1"/>
  <c r="M40" i="34"/>
  <c r="L40" i="34"/>
  <c r="K40" i="34"/>
  <c r="J40" i="34"/>
  <c r="I40" i="34"/>
  <c r="H40" i="34"/>
  <c r="G40" i="34"/>
  <c r="G43" i="34" s="1"/>
  <c r="F40" i="34"/>
  <c r="E40" i="34"/>
  <c r="E43" i="34" s="1"/>
  <c r="D40" i="34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D43" i="34" s="1"/>
  <c r="N19" i="34"/>
  <c r="O19" i="34" s="1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43" i="34" s="1"/>
  <c r="I5" i="34"/>
  <c r="H5" i="34"/>
  <c r="G5" i="34"/>
  <c r="F5" i="34"/>
  <c r="E5" i="34"/>
  <c r="D5" i="34"/>
  <c r="N30" i="33"/>
  <c r="O30" i="33" s="1"/>
  <c r="N31" i="33"/>
  <c r="O31" i="33" s="1"/>
  <c r="N32" i="33"/>
  <c r="O32" i="33"/>
  <c r="N33" i="33"/>
  <c r="O33" i="33" s="1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 s="1"/>
  <c r="E29" i="33"/>
  <c r="F29" i="33"/>
  <c r="G29" i="33"/>
  <c r="H29" i="33"/>
  <c r="I29" i="33"/>
  <c r="J29" i="33"/>
  <c r="K29" i="33"/>
  <c r="L29" i="33"/>
  <c r="M29" i="33"/>
  <c r="D29" i="33"/>
  <c r="E19" i="33"/>
  <c r="F19" i="33"/>
  <c r="G19" i="33"/>
  <c r="H19" i="33"/>
  <c r="I19" i="33"/>
  <c r="J19" i="33"/>
  <c r="K19" i="33"/>
  <c r="L19" i="33"/>
  <c r="M19" i="33"/>
  <c r="D19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F5" i="33"/>
  <c r="F42" i="33" s="1"/>
  <c r="G5" i="33"/>
  <c r="H5" i="33"/>
  <c r="I5" i="33"/>
  <c r="J5" i="33"/>
  <c r="K5" i="33"/>
  <c r="L5" i="33"/>
  <c r="M5" i="33"/>
  <c r="M42" i="33" s="1"/>
  <c r="D5" i="33"/>
  <c r="N41" i="33"/>
  <c r="O41" i="33" s="1"/>
  <c r="N40" i="33"/>
  <c r="O40" i="33" s="1"/>
  <c r="E39" i="33"/>
  <c r="F39" i="33"/>
  <c r="G39" i="33"/>
  <c r="G42" i="33" s="1"/>
  <c r="H39" i="33"/>
  <c r="I39" i="33"/>
  <c r="J39" i="33"/>
  <c r="K39" i="33"/>
  <c r="L39" i="33"/>
  <c r="M39" i="33"/>
  <c r="D39" i="33"/>
  <c r="E35" i="33"/>
  <c r="F35" i="33"/>
  <c r="G35" i="33"/>
  <c r="H35" i="33"/>
  <c r="I35" i="33"/>
  <c r="J35" i="33"/>
  <c r="K35" i="33"/>
  <c r="L35" i="33"/>
  <c r="M35" i="33"/>
  <c r="D35" i="33"/>
  <c r="N36" i="33"/>
  <c r="O36" i="33"/>
  <c r="N37" i="33"/>
  <c r="O37" i="33" s="1"/>
  <c r="N38" i="33"/>
  <c r="O38" i="33"/>
  <c r="N34" i="33"/>
  <c r="O34" i="33"/>
  <c r="N15" i="33"/>
  <c r="O15" i="33" s="1"/>
  <c r="N16" i="33"/>
  <c r="O16" i="33" s="1"/>
  <c r="N17" i="33"/>
  <c r="O17" i="33" s="1"/>
  <c r="N18" i="33"/>
  <c r="O18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6" i="33"/>
  <c r="O6" i="33" s="1"/>
  <c r="N14" i="33"/>
  <c r="O14" i="33" s="1"/>
  <c r="N5" i="36"/>
  <c r="O5" i="36" s="1"/>
  <c r="E46" i="35"/>
  <c r="E42" i="33"/>
  <c r="N14" i="34"/>
  <c r="O14" i="34" s="1"/>
  <c r="M46" i="35"/>
  <c r="I43" i="34"/>
  <c r="L46" i="36"/>
  <c r="N44" i="40"/>
  <c r="O44" i="40" s="1"/>
  <c r="N5" i="42"/>
  <c r="O5" i="42"/>
  <c r="N21" i="42"/>
  <c r="O21" i="42" s="1"/>
  <c r="F54" i="45"/>
  <c r="N52" i="45"/>
  <c r="O52" i="45" s="1"/>
  <c r="N5" i="45"/>
  <c r="O5" i="45" s="1"/>
  <c r="H54" i="45"/>
  <c r="O20" i="46"/>
  <c r="P20" i="46" s="1"/>
  <c r="O14" i="46"/>
  <c r="P14" i="46"/>
  <c r="O5" i="46"/>
  <c r="P5" i="46" s="1"/>
  <c r="O53" i="48" l="1"/>
  <c r="P53" i="48" s="1"/>
  <c r="I44" i="37"/>
  <c r="H49" i="42"/>
  <c r="I49" i="42"/>
  <c r="K44" i="37"/>
  <c r="N36" i="37"/>
  <c r="O36" i="37" s="1"/>
  <c r="M51" i="41"/>
  <c r="E49" i="46"/>
  <c r="K49" i="42"/>
  <c r="L49" i="42"/>
  <c r="K50" i="44"/>
  <c r="H49" i="46"/>
  <c r="J42" i="33"/>
  <c r="N35" i="33"/>
  <c r="O35" i="33" s="1"/>
  <c r="N29" i="34"/>
  <c r="O29" i="34" s="1"/>
  <c r="N38" i="36"/>
  <c r="O38" i="36" s="1"/>
  <c r="G46" i="38"/>
  <c r="H50" i="43"/>
  <c r="E46" i="38"/>
  <c r="G49" i="46"/>
  <c r="N13" i="37"/>
  <c r="O13" i="37" s="1"/>
  <c r="N5" i="33"/>
  <c r="O5" i="33" s="1"/>
  <c r="E46" i="36"/>
  <c r="N20" i="36"/>
  <c r="O20" i="36" s="1"/>
  <c r="G51" i="39"/>
  <c r="N39" i="41"/>
  <c r="O39" i="41" s="1"/>
  <c r="I50" i="43"/>
  <c r="N46" i="43"/>
  <c r="O46" i="43" s="1"/>
  <c r="M50" i="44"/>
  <c r="N5" i="44"/>
  <c r="O5" i="44" s="1"/>
  <c r="N44" i="41"/>
  <c r="O44" i="41" s="1"/>
  <c r="I54" i="45"/>
  <c r="H46" i="36"/>
  <c r="N30" i="38"/>
  <c r="O30" i="38" s="1"/>
  <c r="N14" i="39"/>
  <c r="O14" i="39" s="1"/>
  <c r="M50" i="43"/>
  <c r="N14" i="44"/>
  <c r="O14" i="44" s="1"/>
  <c r="N19" i="33"/>
  <c r="O19" i="33" s="1"/>
  <c r="I46" i="36"/>
  <c r="N42" i="36"/>
  <c r="O42" i="36" s="1"/>
  <c r="N31" i="41"/>
  <c r="O31" i="41" s="1"/>
  <c r="J50" i="44"/>
  <c r="D49" i="46"/>
  <c r="N14" i="38"/>
  <c r="O14" i="38" s="1"/>
  <c r="F51" i="39"/>
  <c r="N46" i="39"/>
  <c r="O46" i="39" s="1"/>
  <c r="N50" i="40"/>
  <c r="O50" i="40" s="1"/>
  <c r="O32" i="46"/>
  <c r="P32" i="46" s="1"/>
  <c r="F52" i="40"/>
  <c r="N49" i="46"/>
  <c r="H51" i="39"/>
  <c r="N40" i="39"/>
  <c r="O40" i="39" s="1"/>
  <c r="N5" i="40"/>
  <c r="O5" i="40" s="1"/>
  <c r="H52" i="40"/>
  <c r="N42" i="38"/>
  <c r="O42" i="38" s="1"/>
  <c r="I42" i="33"/>
  <c r="N5" i="35"/>
  <c r="O5" i="35" s="1"/>
  <c r="N14" i="41"/>
  <c r="O14" i="41" s="1"/>
  <c r="M43" i="34"/>
  <c r="N39" i="37"/>
  <c r="O39" i="37" s="1"/>
  <c r="N5" i="39"/>
  <c r="O5" i="39" s="1"/>
  <c r="D44" i="37"/>
  <c r="N18" i="37"/>
  <c r="O18" i="37" s="1"/>
  <c r="J51" i="39"/>
  <c r="F51" i="41"/>
  <c r="N39" i="42"/>
  <c r="O39" i="42" s="1"/>
  <c r="K51" i="39"/>
  <c r="N20" i="40"/>
  <c r="O20" i="40" s="1"/>
  <c r="G51" i="41"/>
  <c r="M46" i="36"/>
  <c r="L51" i="39"/>
  <c r="H51" i="41"/>
  <c r="D49" i="42"/>
  <c r="N31" i="42"/>
  <c r="O31" i="42" s="1"/>
  <c r="F44" i="37"/>
  <c r="K52" i="40"/>
  <c r="E49" i="42"/>
  <c r="O49" i="47"/>
  <c r="P49" i="47" s="1"/>
  <c r="N46" i="38"/>
  <c r="O46" i="38" s="1"/>
  <c r="N54" i="45"/>
  <c r="O54" i="45" s="1"/>
  <c r="L43" i="34"/>
  <c r="M52" i="40"/>
  <c r="L44" i="37"/>
  <c r="K42" i="33"/>
  <c r="L42" i="33"/>
  <c r="N29" i="33"/>
  <c r="O29" i="33" s="1"/>
  <c r="H42" i="33"/>
  <c r="N20" i="35"/>
  <c r="O20" i="35" s="1"/>
  <c r="N30" i="35"/>
  <c r="O30" i="35" s="1"/>
  <c r="L46" i="38"/>
  <c r="G50" i="43"/>
  <c r="I49" i="46"/>
  <c r="N5" i="43"/>
  <c r="O5" i="43" s="1"/>
  <c r="N5" i="34"/>
  <c r="O5" i="34" s="1"/>
  <c r="N5" i="38"/>
  <c r="O5" i="38" s="1"/>
  <c r="F43" i="34"/>
  <c r="K46" i="35"/>
  <c r="J50" i="43"/>
  <c r="L50" i="44"/>
  <c r="J49" i="46"/>
  <c r="D51" i="41"/>
  <c r="N20" i="41"/>
  <c r="O20" i="41" s="1"/>
  <c r="M49" i="42"/>
  <c r="K50" i="43"/>
  <c r="N36" i="34"/>
  <c r="O36" i="34" s="1"/>
  <c r="O40" i="46"/>
  <c r="P40" i="46" s="1"/>
  <c r="N29" i="37"/>
  <c r="O29" i="37" s="1"/>
  <c r="N14" i="35"/>
  <c r="O14" i="35" s="1"/>
  <c r="G44" i="37"/>
  <c r="N44" i="37" s="1"/>
  <c r="O44" i="37" s="1"/>
  <c r="D51" i="39"/>
  <c r="E51" i="41"/>
  <c r="L50" i="43"/>
  <c r="D50" i="44"/>
  <c r="N39" i="33"/>
  <c r="O39" i="33" s="1"/>
  <c r="H43" i="34"/>
  <c r="N20" i="34"/>
  <c r="O20" i="34" s="1"/>
  <c r="N40" i="34"/>
  <c r="O40" i="34" s="1"/>
  <c r="D46" i="35"/>
  <c r="N37" i="35"/>
  <c r="O37" i="35" s="1"/>
  <c r="G46" i="36"/>
  <c r="D46" i="36"/>
  <c r="E51" i="39"/>
  <c r="M49" i="46"/>
  <c r="K43" i="34"/>
  <c r="L46" i="35"/>
  <c r="D42" i="33"/>
  <c r="F46" i="35"/>
  <c r="I46" i="38"/>
  <c r="K46" i="38"/>
  <c r="F50" i="44"/>
  <c r="G49" i="42"/>
  <c r="E50" i="43"/>
  <c r="G50" i="44"/>
  <c r="M51" i="39"/>
  <c r="F50" i="43"/>
  <c r="F49" i="46"/>
  <c r="N5" i="41"/>
  <c r="O5" i="41" s="1"/>
  <c r="O49" i="46" l="1"/>
  <c r="P49" i="46" s="1"/>
  <c r="N43" i="34"/>
  <c r="O43" i="34" s="1"/>
  <c r="N52" i="40"/>
  <c r="O52" i="40" s="1"/>
  <c r="N46" i="36"/>
  <c r="O46" i="36" s="1"/>
  <c r="N51" i="39"/>
  <c r="O51" i="39" s="1"/>
  <c r="N50" i="43"/>
  <c r="O50" i="43" s="1"/>
  <c r="N49" i="42"/>
  <c r="O49" i="42" s="1"/>
  <c r="N46" i="35"/>
  <c r="O46" i="35" s="1"/>
  <c r="N42" i="33"/>
  <c r="O42" i="33" s="1"/>
  <c r="N50" i="44"/>
  <c r="O50" i="44" s="1"/>
  <c r="N51" i="41"/>
  <c r="O51" i="41" s="1"/>
</calcChain>
</file>

<file path=xl/sharedStrings.xml><?xml version="1.0" encoding="utf-8"?>
<sst xmlns="http://schemas.openxmlformats.org/spreadsheetml/2006/main" count="1034" uniqueCount="157">
  <si>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</si>
  <si>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</si>
  <si>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</si>
  <si>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</si>
  <si>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</si>
  <si>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</si>
  <si>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</si>
  <si>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</si>
  <si>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</si>
  <si>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</si>
  <si>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</si>
  <si>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</si>
  <si>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</si>
  <si>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</si>
  <si>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</si>
  <si>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</si>
  <si>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</si>
  <si>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</si>
  <si>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</si>
  <si>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</si>
  <si>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Special Assessments - Charges for Public Services</t>
  </si>
  <si>
    <t>Other Permits, Fees, and Special Assessments</t>
  </si>
  <si>
    <t>Intergovernmental Revenue</t>
  </si>
  <si>
    <t>Federal Grant - Economic Environment</t>
  </si>
  <si>
    <t>State Grant - Economic Environment</t>
  </si>
  <si>
    <t>State Shared Revenues - General Gov't - Revenue Sharing Proceeds</t>
  </si>
  <si>
    <t>State Shared Revenues - General Gov't - Local Gov't Half-Cent Sales Tax</t>
  </si>
  <si>
    <t>Grants from Other Local Units - Public Safety</t>
  </si>
  <si>
    <t>Grants from Other Local Units - Physical Environment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</si>
  <si>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</si>
  <si>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</si>
  <si>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</si>
  <si>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</si>
  <si>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</si>
  <si>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</si>
  <si>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</si>
  <si>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</si>
  <si>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</si>
  <si>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Public Safety - Protective Inspection Fees</t>
  </si>
  <si>
    <t>Public Safety - Ambulance Fees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</si>
  <si>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</si>
  <si>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</si>
  <si>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</si>
  <si>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</si>
  <si>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Circuit Court Criminal</t>
  </si>
  <si>
    <t>Court-Ordered Judgments and Fines - As Decided by Traffic Court</t>
  </si>
  <si>
    <t>Fines - Local Ordinance Violations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</si>
  <si>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</si>
  <si>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</si>
  <si>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</si>
  <si>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</si>
  <si>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</si>
  <si>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</si>
  <si>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</si>
  <si>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</si>
  <si>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</si>
  <si>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West Park Revenues Reported by Account Code and Fund Type</t>
  </si>
  <si>
    <t>Local Fiscal Year Ended September 30, 2010</t>
  </si>
  <si>
    <t>Utility Service Tax - Propane</t>
  </si>
  <si>
    <t>Federal Grant - Physical Environment - Other Physical Environment</t>
  </si>
  <si>
    <t>State Grant - Physical Environment - Other Physical Environment</t>
  </si>
  <si>
    <t>Physical Environment - Garbage / Solid Waste</t>
  </si>
  <si>
    <t>2010 Municipal Census Population:</t>
  </si>
  <si>
    <t>Local Fiscal Year Ended September 30, 2011</t>
  </si>
  <si>
    <t>State Grant - Transportation - Other Transportation</t>
  </si>
  <si>
    <t>State Shared Revenues - Public Safety - Other Public Safety</t>
  </si>
  <si>
    <t>General Gov't (Not Court-Related) - Other General Gov't Charges and Fees</t>
  </si>
  <si>
    <t>Physical Environment - Conservation and Resource Management</t>
  </si>
  <si>
    <t>Court-Ordered Judgments and Fines - As Decided by Circuit Court Civil</t>
  </si>
  <si>
    <t>Federal Fines and Forfeits</t>
  </si>
  <si>
    <t>Contributions and Donations from Private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</si>
  <si>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</si>
  <si>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</si>
  <si>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</si>
  <si>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Public Safety</t>
  </si>
  <si>
    <t>State Grant - Public Safety</t>
  </si>
  <si>
    <t>State Grant - Culture / Recreation</t>
  </si>
  <si>
    <t>General Gov't (Not Court-Related) - Recording Fees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</si>
  <si>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</si>
  <si>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</si>
  <si>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</si>
  <si>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</si>
  <si>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Electric Supply System</t>
  </si>
  <si>
    <t>Grants from Other Local Units - General Government</t>
  </si>
  <si>
    <t>Physical Environment - Other Physical Environment Charges</t>
  </si>
  <si>
    <t>Other Judgments, Fines, and Forfeits</t>
  </si>
  <si>
    <t>Other Miscellaneous Revenues - Settlements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</si>
  <si>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</si>
  <si>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</si>
  <si>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</si>
  <si>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</si>
  <si>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</si>
  <si>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</si>
  <si>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Grants from Other Local Units - Transportation</t>
  </si>
  <si>
    <t>General Government - Recording Fees</t>
  </si>
  <si>
    <t>State Fines and Forfeits</t>
  </si>
  <si>
    <t>2013 Municipal Population:</t>
  </si>
  <si>
    <t>Local Fiscal Year Ended September 30, 2014</t>
  </si>
  <si>
    <t>State Grant - Human Services - Public Welfare</t>
  </si>
  <si>
    <t>State Grant - Human Services - Other Human Services</t>
  </si>
  <si>
    <t>Grants from Other Local Units - Human Services</t>
  </si>
  <si>
    <t>Public Safety - Law Enforcement Services</t>
  </si>
  <si>
    <t>2014 Municipal Population:</t>
  </si>
  <si>
    <t>Local Fiscal Year Ended September 30, 2015</t>
  </si>
  <si>
    <t>General Government - Other General Government Charges and Fees</t>
  </si>
  <si>
    <t>Sales - Sale of Surplus Materials and Scrap</t>
  </si>
  <si>
    <t>Other Sources</t>
  </si>
  <si>
    <t>Proceeds - Debt Proceeds</t>
  </si>
  <si>
    <t>2015 Municipal Population:</t>
  </si>
  <si>
    <t>Local Fiscal Year Ended September 30, 2016</t>
  </si>
  <si>
    <t>Interest and Other Earnings - Net Increase (Decrease) in Fair Value of Investments</t>
  </si>
  <si>
    <t>2016 Municipal Population:</t>
  </si>
  <si>
    <t>Local Fiscal Year Ended September 30, 2017</t>
  </si>
  <si>
    <t>Licenses</t>
  </si>
  <si>
    <t>Public Safety - Fire Protection</t>
  </si>
  <si>
    <t>Court-Ordered Judgments and Fines - As Decided by County Court Criminal</t>
  </si>
  <si>
    <t>2017 Municipal Population:</t>
  </si>
  <si>
    <t>Local Fiscal Year Ended September 30, 2018</t>
  </si>
  <si>
    <t>Franchise Fee - Gas</t>
  </si>
  <si>
    <t>Transportation - Other Transportation Charges</t>
  </si>
  <si>
    <t>Sale of Contraband Property Seized by Law Enforcement</t>
  </si>
  <si>
    <t>2018 Municipal Population:</t>
  </si>
  <si>
    <t>Local Fiscal Year Ended September 30, 2019</t>
  </si>
  <si>
    <t>Court-Ordered Judgments and Fines - Other Court-Ordered</t>
  </si>
  <si>
    <t>Interest and Other Earnings - Gain (Loss) on Sale of Investments</t>
  </si>
  <si>
    <t>2019 Municipal Population:</t>
  </si>
  <si>
    <t>Local Fiscal Year Ended September 30, 2020</t>
  </si>
  <si>
    <t>Federal Grant - General Government</t>
  </si>
  <si>
    <t>Grants from Other Local Units - Economic Environment</t>
  </si>
  <si>
    <t>Non-Operating - Inter-Fund Group Transfers In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</si>
  <si>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</si>
  <si>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</si>
  <si>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</si>
  <si>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</si>
  <si>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</si>
  <si>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</si>
  <si>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</si>
  <si>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</si>
  <si>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</si>
  <si>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</si>
  <si>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Permits - Other</t>
  </si>
  <si>
    <t>Intergovernmental Revenues</t>
  </si>
  <si>
    <t>Federal Grant - Transportation - Other Transportation</t>
  </si>
  <si>
    <t>State Grant - General Government</t>
  </si>
  <si>
    <t>State Shared Revenues - General Government - Municipal Revenue Sharing Program</t>
  </si>
  <si>
    <t>State Shared Revenues - General Government - Local Government Half-Cent Sales Tax Program</t>
  </si>
  <si>
    <t>Court-Related Revenues - Traffic Court - Service Charges</t>
  </si>
  <si>
    <t>2021 Municipal Population:</t>
  </si>
  <si>
    <t>Local Fiscal Year Ended September 30, 2022</t>
  </si>
  <si>
    <t>Other Fees and Special Assessments</t>
  </si>
  <si>
    <t>Federal Grant - American Rescue Plan Act Funds</t>
  </si>
  <si>
    <t>Rents and Royalties</t>
  </si>
  <si>
    <t>2022 Municipal Population:</t>
  </si>
  <si>
    <t>Proceeds - Leases - Financial Agreements</t>
  </si>
  <si>
    <t>Local Fiscal Year Ended September 30, 2023</t>
  </si>
  <si>
    <t>Other Miscellaneous Revenues - Settlements - Opioid Settlement Trust Fund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</si>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</sst>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ADFC-17C0-4351-B0A4-F330834239A7}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49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132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50</v>
      </c>
      <c r="F4" s="52" t="s">
        <v>51</v>
      </c>
      <c r="G4" s="52" t="s">
        <v>52</v>
      </c>
      <c r="H4" s="52" t="s">
        <v>6</v>
      </c>
      <c r="I4" s="52" t="s">
        <v>7</v>
      </c>
      <c r="J4" s="53" t="s">
        <v>53</v>
      </c>
      <c r="K4" s="53" t="s">
        <v>8</v>
      </c>
      <c r="L4" s="53" t="s">
        <v>9</v>
      </c>
      <c r="M4" s="53" t="s">
        <v>133</v>
      </c>
      <c r="N4" s="53" t="s">
        <v>10</v>
      </c>
      <c r="O4" s="53" t="s">
        <v>134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135</v>
      </c>
      <c r="B5" s="57"/>
      <c r="C5" s="57"/>
      <c r="D5" s="58">
        <f t="shared" ref="D5:N5" si="0">SUM(D6:D13)</f>
        <v>8473816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8473816</v>
      </c>
      <c r="P5" s="60">
        <f t="shared" ref="P5:P36" si="1">(O5/P$55)</f>
        <v>555.69650468883208</v>
      </c>
      <c r="Q5" s="61"/>
    </row>
    <row r="6" spans="1:134">
      <c r="A6" s="63"/>
      <c r="B6" s="64">
        <v>311</v>
      </c>
      <c r="C6" s="65" t="s">
        <v>3</v>
      </c>
      <c r="D6" s="66">
        <v>6478996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6478996</v>
      </c>
      <c r="P6" s="67">
        <f t="shared" si="1"/>
        <v>424.88005770870222</v>
      </c>
      <c r="Q6" s="68"/>
    </row>
    <row r="7" spans="1:134">
      <c r="A7" s="63"/>
      <c r="B7" s="64">
        <v>312.41000000000003</v>
      </c>
      <c r="C7" s="65" t="s">
        <v>136</v>
      </c>
      <c r="D7" s="66">
        <v>155648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2">SUM(D7:N7)</f>
        <v>155648</v>
      </c>
      <c r="P7" s="67">
        <f t="shared" si="1"/>
        <v>10.207095547249001</v>
      </c>
      <c r="Q7" s="68"/>
    </row>
    <row r="8" spans="1:134">
      <c r="A8" s="63"/>
      <c r="B8" s="64">
        <v>312.43</v>
      </c>
      <c r="C8" s="65" t="s">
        <v>137</v>
      </c>
      <c r="D8" s="66">
        <v>109381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109381</v>
      </c>
      <c r="P8" s="67">
        <f t="shared" si="1"/>
        <v>7.1729949504885564</v>
      </c>
      <c r="Q8" s="68"/>
    </row>
    <row r="9" spans="1:134">
      <c r="A9" s="63"/>
      <c r="B9" s="64">
        <v>314.10000000000002</v>
      </c>
      <c r="C9" s="65" t="s">
        <v>13</v>
      </c>
      <c r="D9" s="66">
        <v>1042525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1042525</v>
      </c>
      <c r="P9" s="67">
        <f t="shared" si="1"/>
        <v>68.366778149386846</v>
      </c>
      <c r="Q9" s="68"/>
    </row>
    <row r="10" spans="1:134">
      <c r="A10" s="63"/>
      <c r="B10" s="64">
        <v>314.3</v>
      </c>
      <c r="C10" s="65" t="s">
        <v>14</v>
      </c>
      <c r="D10" s="66">
        <v>225257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225257</v>
      </c>
      <c r="P10" s="67">
        <f t="shared" si="1"/>
        <v>14.771919470129189</v>
      </c>
      <c r="Q10" s="68"/>
    </row>
    <row r="11" spans="1:134">
      <c r="A11" s="63"/>
      <c r="B11" s="64">
        <v>314.8</v>
      </c>
      <c r="C11" s="65" t="s">
        <v>58</v>
      </c>
      <c r="D11" s="66">
        <v>18916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18916</v>
      </c>
      <c r="P11" s="67">
        <f t="shared" si="1"/>
        <v>1.2404747852318185</v>
      </c>
      <c r="Q11" s="68"/>
    </row>
    <row r="12" spans="1:134">
      <c r="A12" s="63"/>
      <c r="B12" s="64">
        <v>315.2</v>
      </c>
      <c r="C12" s="65" t="s">
        <v>138</v>
      </c>
      <c r="D12" s="66">
        <v>227184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227184</v>
      </c>
      <c r="P12" s="67">
        <f t="shared" si="1"/>
        <v>14.898288412354908</v>
      </c>
      <c r="Q12" s="68"/>
    </row>
    <row r="13" spans="1:134">
      <c r="A13" s="63"/>
      <c r="B13" s="64">
        <v>316</v>
      </c>
      <c r="C13" s="65" t="s">
        <v>90</v>
      </c>
      <c r="D13" s="66">
        <v>215909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215909</v>
      </c>
      <c r="P13" s="67">
        <f t="shared" si="1"/>
        <v>14.158895665289528</v>
      </c>
      <c r="Q13" s="68"/>
    </row>
    <row r="14" spans="1:134" ht="15.75">
      <c r="A14" s="69" t="s">
        <v>17</v>
      </c>
      <c r="B14" s="70"/>
      <c r="C14" s="71"/>
      <c r="D14" s="72">
        <f t="shared" ref="D14:N14" si="3">SUM(D15:D19)</f>
        <v>6269689</v>
      </c>
      <c r="E14" s="72">
        <f t="shared" si="3"/>
        <v>16480</v>
      </c>
      <c r="F14" s="72">
        <f t="shared" si="3"/>
        <v>0</v>
      </c>
      <c r="G14" s="72">
        <f t="shared" si="3"/>
        <v>0</v>
      </c>
      <c r="H14" s="72">
        <f t="shared" si="3"/>
        <v>0</v>
      </c>
      <c r="I14" s="72">
        <f t="shared" si="3"/>
        <v>0</v>
      </c>
      <c r="J14" s="72">
        <f t="shared" si="3"/>
        <v>0</v>
      </c>
      <c r="K14" s="72">
        <f t="shared" si="3"/>
        <v>0</v>
      </c>
      <c r="L14" s="72">
        <f t="shared" si="3"/>
        <v>0</v>
      </c>
      <c r="M14" s="72">
        <f t="shared" si="3"/>
        <v>0</v>
      </c>
      <c r="N14" s="72">
        <f t="shared" si="3"/>
        <v>0</v>
      </c>
      <c r="O14" s="73">
        <f>SUM(D14:N14)</f>
        <v>6286169</v>
      </c>
      <c r="P14" s="74">
        <f t="shared" si="1"/>
        <v>412.23483507115219</v>
      </c>
      <c r="Q14" s="75"/>
    </row>
    <row r="15" spans="1:134">
      <c r="A15" s="63"/>
      <c r="B15" s="64">
        <v>322</v>
      </c>
      <c r="C15" s="65" t="s">
        <v>139</v>
      </c>
      <c r="D15" s="66">
        <v>531943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531943</v>
      </c>
      <c r="P15" s="67">
        <f t="shared" si="1"/>
        <v>34.883795658731721</v>
      </c>
      <c r="Q15" s="68"/>
    </row>
    <row r="16" spans="1:134">
      <c r="A16" s="63"/>
      <c r="B16" s="64">
        <v>322.89999999999998</v>
      </c>
      <c r="C16" s="65" t="s">
        <v>140</v>
      </c>
      <c r="D16" s="66">
        <v>50804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9" si="4">SUM(D16:N16)</f>
        <v>50804</v>
      </c>
      <c r="P16" s="67">
        <f t="shared" si="1"/>
        <v>3.3316283034953114</v>
      </c>
      <c r="Q16" s="68"/>
    </row>
    <row r="17" spans="1:17">
      <c r="A17" s="63"/>
      <c r="B17" s="64">
        <v>323.10000000000002</v>
      </c>
      <c r="C17" s="65" t="s">
        <v>18</v>
      </c>
      <c r="D17" s="66">
        <v>777669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777669</v>
      </c>
      <c r="P17" s="67">
        <f t="shared" si="1"/>
        <v>50.998032657879207</v>
      </c>
      <c r="Q17" s="68"/>
    </row>
    <row r="18" spans="1:17">
      <c r="A18" s="63"/>
      <c r="B18" s="64">
        <v>323.7</v>
      </c>
      <c r="C18" s="65" t="s">
        <v>19</v>
      </c>
      <c r="D18" s="66">
        <v>649380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649380</v>
      </c>
      <c r="P18" s="67">
        <f t="shared" si="1"/>
        <v>42.585087546724374</v>
      </c>
      <c r="Q18" s="68"/>
    </row>
    <row r="19" spans="1:17">
      <c r="A19" s="63"/>
      <c r="B19" s="64">
        <v>325.2</v>
      </c>
      <c r="C19" s="65" t="s">
        <v>20</v>
      </c>
      <c r="D19" s="66">
        <v>4259893</v>
      </c>
      <c r="E19" s="66">
        <v>16480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4276373</v>
      </c>
      <c r="P19" s="67">
        <f t="shared" si="1"/>
        <v>280.4362909043216</v>
      </c>
      <c r="Q19" s="68"/>
    </row>
    <row r="20" spans="1:17" ht="15.75">
      <c r="A20" s="69" t="s">
        <v>141</v>
      </c>
      <c r="B20" s="70"/>
      <c r="C20" s="71"/>
      <c r="D20" s="72">
        <f t="shared" ref="D20:N20" si="5">SUM(D21:D30)</f>
        <v>2610989</v>
      </c>
      <c r="E20" s="72">
        <f t="shared" si="5"/>
        <v>2438006</v>
      </c>
      <c r="F20" s="72">
        <f t="shared" si="5"/>
        <v>0</v>
      </c>
      <c r="G20" s="72">
        <f t="shared" si="5"/>
        <v>1406688</v>
      </c>
      <c r="H20" s="72">
        <f t="shared" si="5"/>
        <v>0</v>
      </c>
      <c r="I20" s="72">
        <f t="shared" si="5"/>
        <v>0</v>
      </c>
      <c r="J20" s="72">
        <f t="shared" si="5"/>
        <v>0</v>
      </c>
      <c r="K20" s="72">
        <f t="shared" si="5"/>
        <v>0</v>
      </c>
      <c r="L20" s="72">
        <f t="shared" si="5"/>
        <v>0</v>
      </c>
      <c r="M20" s="72">
        <f t="shared" si="5"/>
        <v>0</v>
      </c>
      <c r="N20" s="72">
        <f t="shared" si="5"/>
        <v>0</v>
      </c>
      <c r="O20" s="73">
        <f>SUM(D20:N20)</f>
        <v>6455683</v>
      </c>
      <c r="P20" s="74">
        <f t="shared" si="1"/>
        <v>423.35123614663257</v>
      </c>
      <c r="Q20" s="75"/>
    </row>
    <row r="21" spans="1:17">
      <c r="A21" s="63"/>
      <c r="B21" s="64">
        <v>331.51</v>
      </c>
      <c r="C21" s="65" t="s">
        <v>150</v>
      </c>
      <c r="D21" s="66">
        <v>0</v>
      </c>
      <c r="E21" s="66">
        <v>2438006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6" si="6">SUM(D21:N21)</f>
        <v>2438006</v>
      </c>
      <c r="P21" s="67">
        <f t="shared" si="1"/>
        <v>159.87972981834875</v>
      </c>
      <c r="Q21" s="68"/>
    </row>
    <row r="22" spans="1:17">
      <c r="A22" s="63"/>
      <c r="B22" s="64">
        <v>334.2</v>
      </c>
      <c r="C22" s="65" t="s">
        <v>75</v>
      </c>
      <c r="D22" s="66">
        <v>252674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6"/>
        <v>252674</v>
      </c>
      <c r="P22" s="67">
        <f t="shared" si="1"/>
        <v>16.569873434323561</v>
      </c>
      <c r="Q22" s="68"/>
    </row>
    <row r="23" spans="1:17">
      <c r="A23" s="63"/>
      <c r="B23" s="64">
        <v>334.69</v>
      </c>
      <c r="C23" s="65" t="s">
        <v>99</v>
      </c>
      <c r="D23" s="66">
        <v>258316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258316</v>
      </c>
      <c r="P23" s="67">
        <f t="shared" si="1"/>
        <v>16.939864909174371</v>
      </c>
      <c r="Q23" s="68"/>
    </row>
    <row r="24" spans="1:17">
      <c r="A24" s="63"/>
      <c r="B24" s="64">
        <v>334.7</v>
      </c>
      <c r="C24" s="65" t="s">
        <v>76</v>
      </c>
      <c r="D24" s="66">
        <v>0</v>
      </c>
      <c r="E24" s="66">
        <v>0</v>
      </c>
      <c r="F24" s="66">
        <v>0</v>
      </c>
      <c r="G24" s="66">
        <v>57300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57300</v>
      </c>
      <c r="P24" s="67">
        <f t="shared" si="1"/>
        <v>3.7576234507180799</v>
      </c>
      <c r="Q24" s="68"/>
    </row>
    <row r="25" spans="1:17">
      <c r="A25" s="63"/>
      <c r="B25" s="64">
        <v>335.125</v>
      </c>
      <c r="C25" s="65" t="s">
        <v>144</v>
      </c>
      <c r="D25" s="66">
        <v>499441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499441</v>
      </c>
      <c r="P25" s="67">
        <f t="shared" si="1"/>
        <v>32.752377205062629</v>
      </c>
      <c r="Q25" s="68"/>
    </row>
    <row r="26" spans="1:17">
      <c r="A26" s="63"/>
      <c r="B26" s="64">
        <v>335.18</v>
      </c>
      <c r="C26" s="65" t="s">
        <v>145</v>
      </c>
      <c r="D26" s="66">
        <v>1275807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1275807</v>
      </c>
      <c r="P26" s="67">
        <f t="shared" si="1"/>
        <v>83.66496163682865</v>
      </c>
      <c r="Q26" s="68"/>
    </row>
    <row r="27" spans="1:17">
      <c r="A27" s="63"/>
      <c r="B27" s="64">
        <v>337.3</v>
      </c>
      <c r="C27" s="65" t="s">
        <v>28</v>
      </c>
      <c r="D27" s="66">
        <v>24833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9" si="7">SUM(D27:N27)</f>
        <v>24833</v>
      </c>
      <c r="P27" s="67">
        <f t="shared" si="1"/>
        <v>1.6285002295232474</v>
      </c>
      <c r="Q27" s="68"/>
    </row>
    <row r="28" spans="1:17">
      <c r="A28" s="63"/>
      <c r="B28" s="64">
        <v>337.4</v>
      </c>
      <c r="C28" s="65" t="s">
        <v>93</v>
      </c>
      <c r="D28" s="66">
        <v>0</v>
      </c>
      <c r="E28" s="66">
        <v>0</v>
      </c>
      <c r="F28" s="66">
        <v>0</v>
      </c>
      <c r="G28" s="66">
        <v>1349388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7"/>
        <v>1349388</v>
      </c>
      <c r="P28" s="67">
        <f t="shared" si="1"/>
        <v>88.490261656502071</v>
      </c>
      <c r="Q28" s="68"/>
    </row>
    <row r="29" spans="1:17">
      <c r="A29" s="63"/>
      <c r="B29" s="64">
        <v>337.7</v>
      </c>
      <c r="C29" s="65" t="s">
        <v>29</v>
      </c>
      <c r="D29" s="66">
        <v>283410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7"/>
        <v>283410</v>
      </c>
      <c r="P29" s="67">
        <f t="shared" si="1"/>
        <v>18.585481015148535</v>
      </c>
      <c r="Q29" s="68"/>
    </row>
    <row r="30" spans="1:17">
      <c r="A30" s="63"/>
      <c r="B30" s="64">
        <v>338</v>
      </c>
      <c r="C30" s="65" t="s">
        <v>31</v>
      </c>
      <c r="D30" s="66">
        <v>16508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16508</v>
      </c>
      <c r="P30" s="67">
        <f t="shared" si="1"/>
        <v>1.0825627910026887</v>
      </c>
      <c r="Q30" s="68"/>
    </row>
    <row r="31" spans="1:17" ht="15.75">
      <c r="A31" s="69" t="s">
        <v>36</v>
      </c>
      <c r="B31" s="70"/>
      <c r="C31" s="71"/>
      <c r="D31" s="72">
        <f t="shared" ref="D31:N31" si="8">SUM(D32:D38)</f>
        <v>803210</v>
      </c>
      <c r="E31" s="72">
        <f t="shared" si="8"/>
        <v>273111</v>
      </c>
      <c r="F31" s="72">
        <f t="shared" si="8"/>
        <v>0</v>
      </c>
      <c r="G31" s="72">
        <f t="shared" si="8"/>
        <v>0</v>
      </c>
      <c r="H31" s="72">
        <f t="shared" si="8"/>
        <v>0</v>
      </c>
      <c r="I31" s="72">
        <f t="shared" si="8"/>
        <v>0</v>
      </c>
      <c r="J31" s="72">
        <f t="shared" si="8"/>
        <v>0</v>
      </c>
      <c r="K31" s="72">
        <f t="shared" si="8"/>
        <v>0</v>
      </c>
      <c r="L31" s="72">
        <f t="shared" si="8"/>
        <v>0</v>
      </c>
      <c r="M31" s="72">
        <f t="shared" si="8"/>
        <v>0</v>
      </c>
      <c r="N31" s="72">
        <f t="shared" si="8"/>
        <v>0</v>
      </c>
      <c r="O31" s="72">
        <f>SUM(D31:N31)</f>
        <v>1076321</v>
      </c>
      <c r="P31" s="74">
        <f t="shared" si="1"/>
        <v>70.583054626532885</v>
      </c>
      <c r="Q31" s="75"/>
    </row>
    <row r="32" spans="1:17">
      <c r="A32" s="63"/>
      <c r="B32" s="64">
        <v>341.9</v>
      </c>
      <c r="C32" s="65" t="s">
        <v>104</v>
      </c>
      <c r="D32" s="66">
        <v>148816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8" si="9">SUM(D32:N32)</f>
        <v>148816</v>
      </c>
      <c r="P32" s="67">
        <f t="shared" si="1"/>
        <v>9.7590661682733302</v>
      </c>
      <c r="Q32" s="68"/>
    </row>
    <row r="33" spans="1:17">
      <c r="A33" s="63"/>
      <c r="B33" s="64">
        <v>342.1</v>
      </c>
      <c r="C33" s="65" t="s">
        <v>101</v>
      </c>
      <c r="D33" s="66">
        <v>3685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9"/>
        <v>3685</v>
      </c>
      <c r="P33" s="67">
        <f t="shared" si="1"/>
        <v>0.24165519050429538</v>
      </c>
      <c r="Q33" s="68"/>
    </row>
    <row r="34" spans="1:17">
      <c r="A34" s="63"/>
      <c r="B34" s="64">
        <v>342.2</v>
      </c>
      <c r="C34" s="65" t="s">
        <v>114</v>
      </c>
      <c r="D34" s="66">
        <v>32663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9"/>
        <v>32663</v>
      </c>
      <c r="P34" s="67">
        <f t="shared" si="1"/>
        <v>2.1419765230506917</v>
      </c>
      <c r="Q34" s="68"/>
    </row>
    <row r="35" spans="1:17">
      <c r="A35" s="63"/>
      <c r="B35" s="64">
        <v>342.6</v>
      </c>
      <c r="C35" s="65" t="s">
        <v>39</v>
      </c>
      <c r="D35" s="66">
        <v>609728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9"/>
        <v>609728</v>
      </c>
      <c r="P35" s="67">
        <f t="shared" si="1"/>
        <v>39.984785887599188</v>
      </c>
      <c r="Q35" s="68"/>
    </row>
    <row r="36" spans="1:17">
      <c r="A36" s="63"/>
      <c r="B36" s="64">
        <v>343.4</v>
      </c>
      <c r="C36" s="65" t="s">
        <v>61</v>
      </c>
      <c r="D36" s="66">
        <v>5268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9"/>
        <v>5268</v>
      </c>
      <c r="P36" s="67">
        <f t="shared" si="1"/>
        <v>0.34546527641156799</v>
      </c>
      <c r="Q36" s="68"/>
    </row>
    <row r="37" spans="1:17">
      <c r="A37" s="63"/>
      <c r="B37" s="64">
        <v>343.7</v>
      </c>
      <c r="C37" s="65" t="s">
        <v>67</v>
      </c>
      <c r="D37" s="66">
        <v>0</v>
      </c>
      <c r="E37" s="66">
        <v>273111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9"/>
        <v>273111</v>
      </c>
      <c r="P37" s="67">
        <f t="shared" ref="P37:P68" si="10">(O37/P$55)</f>
        <v>17.910092465079678</v>
      </c>
      <c r="Q37" s="68"/>
    </row>
    <row r="38" spans="1:17">
      <c r="A38" s="63"/>
      <c r="B38" s="64">
        <v>347.2</v>
      </c>
      <c r="C38" s="65" t="s">
        <v>40</v>
      </c>
      <c r="D38" s="66">
        <v>3050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9"/>
        <v>3050</v>
      </c>
      <c r="P38" s="67">
        <f t="shared" si="10"/>
        <v>0.20001311561413862</v>
      </c>
      <c r="Q38" s="68"/>
    </row>
    <row r="39" spans="1:17" ht="15.75">
      <c r="A39" s="69" t="s">
        <v>37</v>
      </c>
      <c r="B39" s="70"/>
      <c r="C39" s="71"/>
      <c r="D39" s="72">
        <f t="shared" ref="D39:N39" si="11">SUM(D40:D43)</f>
        <v>737677</v>
      </c>
      <c r="E39" s="72">
        <f t="shared" si="11"/>
        <v>9267</v>
      </c>
      <c r="F39" s="72">
        <f t="shared" si="11"/>
        <v>0</v>
      </c>
      <c r="G39" s="72">
        <f t="shared" si="11"/>
        <v>0</v>
      </c>
      <c r="H39" s="72">
        <f t="shared" si="11"/>
        <v>0</v>
      </c>
      <c r="I39" s="72">
        <f t="shared" si="11"/>
        <v>0</v>
      </c>
      <c r="J39" s="72">
        <f t="shared" si="11"/>
        <v>0</v>
      </c>
      <c r="K39" s="72">
        <f t="shared" si="11"/>
        <v>0</v>
      </c>
      <c r="L39" s="72">
        <f t="shared" si="11"/>
        <v>0</v>
      </c>
      <c r="M39" s="72">
        <f t="shared" si="11"/>
        <v>0</v>
      </c>
      <c r="N39" s="72">
        <f t="shared" si="11"/>
        <v>0</v>
      </c>
      <c r="O39" s="72">
        <f>SUM(D39:N39)</f>
        <v>746944</v>
      </c>
      <c r="P39" s="74">
        <f t="shared" si="10"/>
        <v>48.983146435831856</v>
      </c>
      <c r="Q39" s="75"/>
    </row>
    <row r="40" spans="1:17">
      <c r="A40" s="76"/>
      <c r="B40" s="77">
        <v>351.1</v>
      </c>
      <c r="C40" s="78" t="s">
        <v>115</v>
      </c>
      <c r="D40" s="66">
        <v>87495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87495</v>
      </c>
      <c r="P40" s="67">
        <f t="shared" si="10"/>
        <v>5.7377532952980523</v>
      </c>
      <c r="Q40" s="68"/>
    </row>
    <row r="41" spans="1:17">
      <c r="A41" s="76"/>
      <c r="B41" s="77">
        <v>351.5</v>
      </c>
      <c r="C41" s="78" t="s">
        <v>45</v>
      </c>
      <c r="D41" s="66">
        <v>439045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2" si="12">SUM(D41:N41)</f>
        <v>439045</v>
      </c>
      <c r="P41" s="67">
        <f t="shared" si="10"/>
        <v>28.791724047478525</v>
      </c>
      <c r="Q41" s="68"/>
    </row>
    <row r="42" spans="1:17">
      <c r="A42" s="76"/>
      <c r="B42" s="77">
        <v>354</v>
      </c>
      <c r="C42" s="78" t="s">
        <v>46</v>
      </c>
      <c r="D42" s="66">
        <v>211137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12"/>
        <v>211137</v>
      </c>
      <c r="P42" s="67">
        <f t="shared" si="10"/>
        <v>13.845957111941766</v>
      </c>
      <c r="Q42" s="68"/>
    </row>
    <row r="43" spans="1:17">
      <c r="A43" s="76"/>
      <c r="B43" s="77">
        <v>358.2</v>
      </c>
      <c r="C43" s="78" t="s">
        <v>120</v>
      </c>
      <c r="D43" s="66">
        <v>0</v>
      </c>
      <c r="E43" s="66">
        <v>9267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9267</v>
      </c>
      <c r="P43" s="67">
        <f t="shared" si="10"/>
        <v>0.60771198111351565</v>
      </c>
      <c r="Q43" s="68"/>
    </row>
    <row r="44" spans="1:17" ht="15.75">
      <c r="A44" s="69" t="s">
        <v>4</v>
      </c>
      <c r="B44" s="70"/>
      <c r="C44" s="71"/>
      <c r="D44" s="72">
        <f t="shared" ref="D44:N44" si="13">SUM(D45:D50)</f>
        <v>440750</v>
      </c>
      <c r="E44" s="72">
        <f t="shared" si="13"/>
        <v>0</v>
      </c>
      <c r="F44" s="72">
        <f t="shared" si="13"/>
        <v>0</v>
      </c>
      <c r="G44" s="72">
        <f t="shared" si="13"/>
        <v>0</v>
      </c>
      <c r="H44" s="72">
        <f t="shared" si="13"/>
        <v>0</v>
      </c>
      <c r="I44" s="72">
        <f t="shared" si="13"/>
        <v>0</v>
      </c>
      <c r="J44" s="72">
        <f t="shared" si="13"/>
        <v>0</v>
      </c>
      <c r="K44" s="72">
        <f t="shared" si="13"/>
        <v>0</v>
      </c>
      <c r="L44" s="72">
        <f t="shared" si="13"/>
        <v>0</v>
      </c>
      <c r="M44" s="72">
        <f t="shared" si="13"/>
        <v>0</v>
      </c>
      <c r="N44" s="72">
        <f t="shared" si="13"/>
        <v>0</v>
      </c>
      <c r="O44" s="72">
        <f>SUM(D44:N44)</f>
        <v>440750</v>
      </c>
      <c r="P44" s="74">
        <f t="shared" si="10"/>
        <v>28.903534658010361</v>
      </c>
      <c r="Q44" s="75"/>
    </row>
    <row r="45" spans="1:17">
      <c r="A45" s="63"/>
      <c r="B45" s="64">
        <v>361.1</v>
      </c>
      <c r="C45" s="65" t="s">
        <v>47</v>
      </c>
      <c r="D45" s="66">
        <v>409025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409025</v>
      </c>
      <c r="P45" s="67">
        <f t="shared" si="10"/>
        <v>26.823070365269853</v>
      </c>
      <c r="Q45" s="68"/>
    </row>
    <row r="46" spans="1:17">
      <c r="A46" s="63"/>
      <c r="B46" s="64">
        <v>361.3</v>
      </c>
      <c r="C46" s="65" t="s">
        <v>110</v>
      </c>
      <c r="D46" s="66">
        <v>14293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2" si="14">SUM(D46:N46)</f>
        <v>14293</v>
      </c>
      <c r="P46" s="67">
        <f t="shared" si="10"/>
        <v>0.93730736441733886</v>
      </c>
      <c r="Q46" s="68"/>
    </row>
    <row r="47" spans="1:17">
      <c r="A47" s="63"/>
      <c r="B47" s="64">
        <v>366</v>
      </c>
      <c r="C47" s="65" t="s">
        <v>70</v>
      </c>
      <c r="D47" s="66">
        <v>2500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14"/>
        <v>2500</v>
      </c>
      <c r="P47" s="67">
        <f t="shared" si="10"/>
        <v>0.16394517673290052</v>
      </c>
      <c r="Q47" s="68"/>
    </row>
    <row r="48" spans="1:17">
      <c r="A48" s="63"/>
      <c r="B48" s="64">
        <v>369.3</v>
      </c>
      <c r="C48" s="65" t="s">
        <v>86</v>
      </c>
      <c r="D48" s="66">
        <v>7050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7050</v>
      </c>
      <c r="P48" s="67">
        <f t="shared" si="10"/>
        <v>0.46232539838677944</v>
      </c>
      <c r="Q48" s="68"/>
    </row>
    <row r="49" spans="1:120">
      <c r="A49" s="63"/>
      <c r="B49" s="64">
        <v>369.35</v>
      </c>
      <c r="C49" s="65" t="s">
        <v>155</v>
      </c>
      <c r="D49" s="66">
        <v>6307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>SUM(D49:N49)</f>
        <v>6307</v>
      </c>
      <c r="P49" s="67">
        <f t="shared" si="10"/>
        <v>0.41360089186176141</v>
      </c>
      <c r="Q49" s="68"/>
    </row>
    <row r="50" spans="1:120">
      <c r="A50" s="63"/>
      <c r="B50" s="64">
        <v>369.9</v>
      </c>
      <c r="C50" s="65" t="s">
        <v>48</v>
      </c>
      <c r="D50" s="66">
        <v>1575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4"/>
        <v>1575</v>
      </c>
      <c r="P50" s="67">
        <f t="shared" si="10"/>
        <v>0.10328546134172732</v>
      </c>
      <c r="Q50" s="68"/>
    </row>
    <row r="51" spans="1:120" ht="15.75">
      <c r="A51" s="69" t="s">
        <v>106</v>
      </c>
      <c r="B51" s="70"/>
      <c r="C51" s="71"/>
      <c r="D51" s="72">
        <f t="shared" ref="D51:N51" si="15">SUM(D52:D52)</f>
        <v>13787</v>
      </c>
      <c r="E51" s="72">
        <f t="shared" si="15"/>
        <v>0</v>
      </c>
      <c r="F51" s="72">
        <f t="shared" si="15"/>
        <v>0</v>
      </c>
      <c r="G51" s="72">
        <f t="shared" si="15"/>
        <v>0</v>
      </c>
      <c r="H51" s="72">
        <f t="shared" si="15"/>
        <v>0</v>
      </c>
      <c r="I51" s="72">
        <f t="shared" si="15"/>
        <v>0</v>
      </c>
      <c r="J51" s="72">
        <f t="shared" si="15"/>
        <v>0</v>
      </c>
      <c r="K51" s="72">
        <f t="shared" si="15"/>
        <v>0</v>
      </c>
      <c r="L51" s="72">
        <f t="shared" si="15"/>
        <v>0</v>
      </c>
      <c r="M51" s="72">
        <f t="shared" si="15"/>
        <v>0</v>
      </c>
      <c r="N51" s="72">
        <f t="shared" si="15"/>
        <v>0</v>
      </c>
      <c r="O51" s="72">
        <f t="shared" si="14"/>
        <v>13787</v>
      </c>
      <c r="P51" s="74">
        <f t="shared" si="10"/>
        <v>0.9041248606465998</v>
      </c>
      <c r="Q51" s="68"/>
    </row>
    <row r="52" spans="1:120" ht="15.75" thickBot="1">
      <c r="A52" s="63"/>
      <c r="B52" s="64">
        <v>381</v>
      </c>
      <c r="C52" s="65" t="s">
        <v>129</v>
      </c>
      <c r="D52" s="66">
        <v>13787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14"/>
        <v>13787</v>
      </c>
      <c r="P52" s="67">
        <f t="shared" si="10"/>
        <v>0.9041248606465998</v>
      </c>
      <c r="Q52" s="68"/>
    </row>
    <row r="53" spans="1:120" ht="16.5" thickBot="1">
      <c r="A53" s="79" t="s">
        <v>42</v>
      </c>
      <c r="B53" s="80"/>
      <c r="C53" s="81"/>
      <c r="D53" s="82">
        <f t="shared" ref="D53:N53" si="16">SUM(D5,D14,D20,D31,D39,D44,D51)</f>
        <v>19349918</v>
      </c>
      <c r="E53" s="82">
        <f t="shared" si="16"/>
        <v>2736864</v>
      </c>
      <c r="F53" s="82">
        <f t="shared" si="16"/>
        <v>0</v>
      </c>
      <c r="G53" s="82">
        <f t="shared" si="16"/>
        <v>1406688</v>
      </c>
      <c r="H53" s="82">
        <f t="shared" si="16"/>
        <v>0</v>
      </c>
      <c r="I53" s="82">
        <f t="shared" si="16"/>
        <v>0</v>
      </c>
      <c r="J53" s="82">
        <f t="shared" si="16"/>
        <v>0</v>
      </c>
      <c r="K53" s="82">
        <f t="shared" si="16"/>
        <v>0</v>
      </c>
      <c r="L53" s="82">
        <f t="shared" si="16"/>
        <v>0</v>
      </c>
      <c r="M53" s="82">
        <f t="shared" si="16"/>
        <v>0</v>
      </c>
      <c r="N53" s="82">
        <f t="shared" si="16"/>
        <v>0</v>
      </c>
      <c r="O53" s="82">
        <f>SUM(D53:N53)</f>
        <v>23493470</v>
      </c>
      <c r="P53" s="83">
        <f t="shared" si="10"/>
        <v>1540.6564364876385</v>
      </c>
      <c r="Q53" s="61"/>
      <c r="R53" s="84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</row>
    <row r="54" spans="1:120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1:120">
      <c r="A55" s="89"/>
      <c r="B55" s="90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4" t="s">
        <v>156</v>
      </c>
      <c r="N55" s="94"/>
      <c r="O55" s="94"/>
      <c r="P55" s="92">
        <v>15249</v>
      </c>
    </row>
    <row r="56" spans="1:120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98" t="s">
        <v>72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4775679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4775679</v>
      </c>
      <c r="O5" s="33">
        <f t="shared" ref="O5:O51" si="1">(N5/O$53)</f>
        <v>333.56701823007614</v>
      </c>
      <c r="P5" s="6"/>
    </row>
    <row r="6" spans="1:133">
      <c r="A6" s="12"/>
      <c r="B6" s="25">
        <v>311</v>
      </c>
      <c r="C6" s="20" t="s">
        <v>3</v>
      </c>
      <c r="D6" s="46">
        <v>3191518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3191518</v>
      </c>
      <c r="O6" s="47">
        <f t="shared" si="1"/>
        <v>222.91806942795279</v>
      </c>
      <c r="P6" s="9"/>
    </row>
    <row r="7" spans="1:133">
      <c r="A7" s="12"/>
      <c r="B7" s="25">
        <v>312.41000000000003</v>
      </c>
      <c r="C7" s="20" t="s">
        <v>12</v>
      </c>
      <c r="D7" s="46">
        <v>141120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141120</v>
      </c>
      <c r="O7" s="47">
        <f t="shared" si="1"/>
        <v>9.856813578263603</v>
      </c>
      <c r="P7" s="9"/>
    </row>
    <row r="8" spans="1:133">
      <c r="A8" s="12"/>
      <c r="B8" s="25">
        <v>312.42</v>
      </c>
      <c r="C8" s="20" t="s">
        <v>11</v>
      </c>
      <c r="D8" s="46">
        <v>106216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106216</v>
      </c>
      <c r="O8" s="47">
        <f t="shared" si="1"/>
        <v>7.4188726688552071</v>
      </c>
      <c r="P8" s="9"/>
    </row>
    <row r="9" spans="1:133">
      <c r="A9" s="12"/>
      <c r="B9" s="25">
        <v>314.10000000000002</v>
      </c>
      <c r="C9" s="20" t="s">
        <v>13</v>
      </c>
      <c r="D9" s="46">
        <v>769956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769956</v>
      </c>
      <c r="O9" s="47">
        <f t="shared" si="1"/>
        <v>53.77914367535098</v>
      </c>
      <c r="P9" s="9"/>
    </row>
    <row r="10" spans="1:133">
      <c r="A10" s="12"/>
      <c r="B10" s="25">
        <v>314.3</v>
      </c>
      <c r="C10" s="20" t="s">
        <v>14</v>
      </c>
      <c r="D10" s="46">
        <v>152828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152828</v>
      </c>
      <c r="O10" s="47">
        <f t="shared" si="1"/>
        <v>10.674582663965914</v>
      </c>
      <c r="P10" s="9"/>
    </row>
    <row r="11" spans="1:133">
      <c r="A11" s="12"/>
      <c r="B11" s="25">
        <v>314.8</v>
      </c>
      <c r="C11" s="20" t="s">
        <v>58</v>
      </c>
      <c r="D11" s="46">
        <v>9284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9284</v>
      </c>
      <c r="O11" s="47">
        <f t="shared" si="1"/>
        <v>0.64845987287839635</v>
      </c>
      <c r="P11" s="9"/>
    </row>
    <row r="12" spans="1:133">
      <c r="A12" s="12"/>
      <c r="B12" s="25">
        <v>315</v>
      </c>
      <c r="C12" s="20" t="s">
        <v>89</v>
      </c>
      <c r="D12" s="46">
        <v>289548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289548</v>
      </c>
      <c r="O12" s="47">
        <f t="shared" si="1"/>
        <v>20.224069288258715</v>
      </c>
      <c r="P12" s="9"/>
    </row>
    <row r="13" spans="1:133">
      <c r="A13" s="12"/>
      <c r="B13" s="25">
        <v>316</v>
      </c>
      <c r="C13" s="20" t="s">
        <v>90</v>
      </c>
      <c r="D13" s="46">
        <v>115209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115209</v>
      </c>
      <c r="O13" s="47">
        <f t="shared" si="1"/>
        <v>8.0470070545505337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4296591</v>
      </c>
      <c r="E14" s="32">
        <f t="shared" si="3"/>
        <v>333609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4630200</v>
      </c>
      <c r="O14" s="45">
        <f t="shared" si="1"/>
        <v>323.40574142627645</v>
      </c>
      <c r="P14" s="10"/>
    </row>
    <row r="15" spans="1:133">
      <c r="A15" s="12"/>
      <c r="B15" s="25">
        <v>322</v>
      </c>
      <c r="C15" s="20" t="s">
        <v>0</v>
      </c>
      <c r="D15" s="46">
        <v>20304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20304</v>
      </c>
      <c r="O15" s="47">
        <f t="shared" si="1"/>
        <v>1.4181741985052734</v>
      </c>
      <c r="P15" s="9"/>
    </row>
    <row r="16" spans="1:133">
      <c r="A16" s="12"/>
      <c r="B16" s="25">
        <v>323.10000000000002</v>
      </c>
      <c r="C16" s="20" t="s">
        <v>18</v>
      </c>
      <c r="D16" s="46">
        <v>471534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471534</v>
      </c>
      <c r="O16" s="47">
        <f t="shared" si="1"/>
        <v>32.935251798561154</v>
      </c>
      <c r="P16" s="9"/>
    </row>
    <row r="17" spans="1:16">
      <c r="A17" s="12"/>
      <c r="B17" s="25">
        <v>323.7</v>
      </c>
      <c r="C17" s="20" t="s">
        <v>19</v>
      </c>
      <c r="D17" s="46">
        <v>359470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359470</v>
      </c>
      <c r="O17" s="47">
        <f t="shared" si="1"/>
        <v>25.107913669064747</v>
      </c>
      <c r="P17" s="9"/>
    </row>
    <row r="18" spans="1:16">
      <c r="A18" s="12"/>
      <c r="B18" s="25">
        <v>325.2</v>
      </c>
      <c r="C18" s="20" t="s">
        <v>20</v>
      </c>
      <c r="D18" s="46">
        <v>3374450</v>
      </c>
      <c r="E18" s="46">
        <v>333609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3708059</v>
      </c>
      <c r="O18" s="47">
        <f t="shared" si="1"/>
        <v>258.9969267304603</v>
      </c>
      <c r="P18" s="9"/>
    </row>
    <row r="19" spans="1:16">
      <c r="A19" s="12"/>
      <c r="B19" s="25">
        <v>329</v>
      </c>
      <c r="C19" s="20" t="s">
        <v>21</v>
      </c>
      <c r="D19" s="46">
        <v>70833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70833</v>
      </c>
      <c r="O19" s="47">
        <f t="shared" si="1"/>
        <v>4.9474750296849903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SUM(D21:D32)</f>
        <v>3276294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3276294</v>
      </c>
      <c r="O20" s="45">
        <f t="shared" si="1"/>
        <v>228.83942166655027</v>
      </c>
      <c r="P20" s="10"/>
    </row>
    <row r="21" spans="1:16">
      <c r="A21" s="12"/>
      <c r="B21" s="25">
        <v>331.5</v>
      </c>
      <c r="C21" s="20" t="s">
        <v>23</v>
      </c>
      <c r="D21" s="46">
        <v>240944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240944</v>
      </c>
      <c r="O21" s="47">
        <f t="shared" si="1"/>
        <v>16.829223999441222</v>
      </c>
      <c r="P21" s="9"/>
    </row>
    <row r="22" spans="1:16">
      <c r="A22" s="12"/>
      <c r="B22" s="25">
        <v>334.49</v>
      </c>
      <c r="C22" s="20" t="s">
        <v>64</v>
      </c>
      <c r="D22" s="46">
        <v>506064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506064</v>
      </c>
      <c r="O22" s="47">
        <f t="shared" si="1"/>
        <v>35.347069916882027</v>
      </c>
      <c r="P22" s="9"/>
    </row>
    <row r="23" spans="1:16">
      <c r="A23" s="12"/>
      <c r="B23" s="25">
        <v>334.62</v>
      </c>
      <c r="C23" s="20" t="s">
        <v>98</v>
      </c>
      <c r="D23" s="46">
        <v>4500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4500</v>
      </c>
      <c r="O23" s="47">
        <f t="shared" si="1"/>
        <v>0.31431165747014039</v>
      </c>
      <c r="P23" s="9"/>
    </row>
    <row r="24" spans="1:16">
      <c r="A24" s="12"/>
      <c r="B24" s="25">
        <v>334.69</v>
      </c>
      <c r="C24" s="20" t="s">
        <v>99</v>
      </c>
      <c r="D24" s="46">
        <v>12234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12234</v>
      </c>
      <c r="O24" s="47">
        <f t="shared" si="1"/>
        <v>0.85450862610882172</v>
      </c>
      <c r="P24" s="9"/>
    </row>
    <row r="25" spans="1:16">
      <c r="A25" s="12"/>
      <c r="B25" s="25">
        <v>334.7</v>
      </c>
      <c r="C25" s="20" t="s">
        <v>76</v>
      </c>
      <c r="D25" s="46">
        <v>20434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20434</v>
      </c>
      <c r="O25" s="47">
        <f t="shared" si="1"/>
        <v>1.4272543130544109</v>
      </c>
      <c r="P25" s="9"/>
    </row>
    <row r="26" spans="1:16">
      <c r="A26" s="12"/>
      <c r="B26" s="25">
        <v>335.12</v>
      </c>
      <c r="C26" s="20" t="s">
        <v>91</v>
      </c>
      <c r="D26" s="46">
        <v>490766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490766</v>
      </c>
      <c r="O26" s="47">
        <f t="shared" si="1"/>
        <v>34.278549975553538</v>
      </c>
      <c r="P26" s="9"/>
    </row>
    <row r="27" spans="1:16">
      <c r="A27" s="12"/>
      <c r="B27" s="25">
        <v>335.18</v>
      </c>
      <c r="C27" s="20" t="s">
        <v>92</v>
      </c>
      <c r="D27" s="46">
        <v>872287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872287</v>
      </c>
      <c r="O27" s="47">
        <f t="shared" si="1"/>
        <v>60.926660613256971</v>
      </c>
      <c r="P27" s="9"/>
    </row>
    <row r="28" spans="1:16">
      <c r="A28" s="12"/>
      <c r="B28" s="25">
        <v>337.3</v>
      </c>
      <c r="C28" s="20" t="s">
        <v>28</v>
      </c>
      <c r="D28" s="46">
        <v>1011208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1011208</v>
      </c>
      <c r="O28" s="47">
        <f t="shared" si="1"/>
        <v>70.629880561570161</v>
      </c>
      <c r="P28" s="9"/>
    </row>
    <row r="29" spans="1:16">
      <c r="A29" s="12"/>
      <c r="B29" s="25">
        <v>337.4</v>
      </c>
      <c r="C29" s="20" t="s">
        <v>93</v>
      </c>
      <c r="D29" s="46">
        <v>40510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40510</v>
      </c>
      <c r="O29" s="47">
        <f t="shared" si="1"/>
        <v>2.8295033875811972</v>
      </c>
      <c r="P29" s="9"/>
    </row>
    <row r="30" spans="1:16">
      <c r="A30" s="12"/>
      <c r="B30" s="25">
        <v>337.6</v>
      </c>
      <c r="C30" s="20" t="s">
        <v>100</v>
      </c>
      <c r="D30" s="46">
        <v>60379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60379</v>
      </c>
      <c r="O30" s="47">
        <f t="shared" si="1"/>
        <v>4.217294125864357</v>
      </c>
      <c r="P30" s="9"/>
    </row>
    <row r="31" spans="1:16">
      <c r="A31" s="12"/>
      <c r="B31" s="25">
        <v>337.7</v>
      </c>
      <c r="C31" s="20" t="s">
        <v>29</v>
      </c>
      <c r="D31" s="46">
        <v>12000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12000</v>
      </c>
      <c r="O31" s="47">
        <f t="shared" si="1"/>
        <v>0.83816441992037438</v>
      </c>
      <c r="P31" s="9"/>
    </row>
    <row r="32" spans="1:16">
      <c r="A32" s="12"/>
      <c r="B32" s="25">
        <v>338</v>
      </c>
      <c r="C32" s="20" t="s">
        <v>31</v>
      </c>
      <c r="D32" s="46">
        <v>4968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4968</v>
      </c>
      <c r="O32" s="47">
        <f t="shared" si="1"/>
        <v>0.34700006984703502</v>
      </c>
      <c r="P32" s="9"/>
    </row>
    <row r="33" spans="1:16" ht="15.75">
      <c r="A33" s="29" t="s">
        <v>36</v>
      </c>
      <c r="B33" s="30"/>
      <c r="C33" s="31"/>
      <c r="D33" s="32">
        <f t="shared" ref="D33:M33" si="8">SUM(D34:D39)</f>
        <v>1014963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1014963</v>
      </c>
      <c r="O33" s="45">
        <f t="shared" si="1"/>
        <v>70.89215617797025</v>
      </c>
      <c r="P33" s="10"/>
    </row>
    <row r="34" spans="1:16">
      <c r="A34" s="12"/>
      <c r="B34" s="25">
        <v>342.1</v>
      </c>
      <c r="C34" s="20" t="s">
        <v>101</v>
      </c>
      <c r="D34" s="46">
        <v>21006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9">SUM(D34:M34)</f>
        <v>21006</v>
      </c>
      <c r="O34" s="47">
        <f t="shared" si="1"/>
        <v>1.4672068170706154</v>
      </c>
      <c r="P34" s="9"/>
    </row>
    <row r="35" spans="1:16">
      <c r="A35" s="12"/>
      <c r="B35" s="25">
        <v>342.5</v>
      </c>
      <c r="C35" s="20" t="s">
        <v>38</v>
      </c>
      <c r="D35" s="46">
        <v>144748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144748</v>
      </c>
      <c r="O35" s="47">
        <f t="shared" si="1"/>
        <v>10.110218621219529</v>
      </c>
      <c r="P35" s="9"/>
    </row>
    <row r="36" spans="1:16">
      <c r="A36" s="12"/>
      <c r="B36" s="25">
        <v>342.6</v>
      </c>
      <c r="C36" s="20" t="s">
        <v>39</v>
      </c>
      <c r="D36" s="46">
        <v>315227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315227</v>
      </c>
      <c r="O36" s="47">
        <f t="shared" si="1"/>
        <v>22.017671299853323</v>
      </c>
      <c r="P36" s="9"/>
    </row>
    <row r="37" spans="1:16">
      <c r="A37" s="12"/>
      <c r="B37" s="25">
        <v>343.4</v>
      </c>
      <c r="C37" s="20" t="s">
        <v>61</v>
      </c>
      <c r="D37" s="46">
        <v>125123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125123</v>
      </c>
      <c r="O37" s="47">
        <f t="shared" si="1"/>
        <v>8.7394705594747499</v>
      </c>
      <c r="P37" s="9"/>
    </row>
    <row r="38" spans="1:16">
      <c r="A38" s="12"/>
      <c r="B38" s="25">
        <v>343.9</v>
      </c>
      <c r="C38" s="20" t="s">
        <v>84</v>
      </c>
      <c r="D38" s="46">
        <v>351446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351446</v>
      </c>
      <c r="O38" s="47">
        <f t="shared" si="1"/>
        <v>24.547461060277993</v>
      </c>
      <c r="P38" s="9"/>
    </row>
    <row r="39" spans="1:16">
      <c r="A39" s="12"/>
      <c r="B39" s="25">
        <v>347.2</v>
      </c>
      <c r="C39" s="20" t="s">
        <v>40</v>
      </c>
      <c r="D39" s="46">
        <v>57413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57413</v>
      </c>
      <c r="O39" s="47">
        <f t="shared" si="1"/>
        <v>4.0101278200740378</v>
      </c>
      <c r="P39" s="9"/>
    </row>
    <row r="40" spans="1:16" ht="15.75">
      <c r="A40" s="29" t="s">
        <v>37</v>
      </c>
      <c r="B40" s="30"/>
      <c r="C40" s="31"/>
      <c r="D40" s="32">
        <f t="shared" ref="D40:M40" si="10">SUM(D41:D45)</f>
        <v>378325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1" si="11">SUM(D40:M40)</f>
        <v>378325</v>
      </c>
      <c r="O40" s="45">
        <f t="shared" si="1"/>
        <v>26.424879513864635</v>
      </c>
      <c r="P40" s="10"/>
    </row>
    <row r="41" spans="1:16">
      <c r="A41" s="13"/>
      <c r="B41" s="39">
        <v>351.2</v>
      </c>
      <c r="C41" s="21" t="s">
        <v>44</v>
      </c>
      <c r="D41" s="46">
        <v>70941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70941</v>
      </c>
      <c r="O41" s="47">
        <f t="shared" si="1"/>
        <v>4.9550185094642734</v>
      </c>
      <c r="P41" s="9"/>
    </row>
    <row r="42" spans="1:16">
      <c r="A42" s="13"/>
      <c r="B42" s="39">
        <v>351.5</v>
      </c>
      <c r="C42" s="21" t="s">
        <v>45</v>
      </c>
      <c r="D42" s="46">
        <v>103836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103836</v>
      </c>
      <c r="O42" s="47">
        <f t="shared" si="1"/>
        <v>7.2526367255709996</v>
      </c>
      <c r="P42" s="9"/>
    </row>
    <row r="43" spans="1:16">
      <c r="A43" s="13"/>
      <c r="B43" s="39">
        <v>354</v>
      </c>
      <c r="C43" s="21" t="s">
        <v>46</v>
      </c>
      <c r="D43" s="46">
        <v>185963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185963</v>
      </c>
      <c r="O43" s="47">
        <f t="shared" si="1"/>
        <v>12.988964168471048</v>
      </c>
      <c r="P43" s="9"/>
    </row>
    <row r="44" spans="1:16">
      <c r="A44" s="13"/>
      <c r="B44" s="39">
        <v>355</v>
      </c>
      <c r="C44" s="21" t="s">
        <v>69</v>
      </c>
      <c r="D44" s="46">
        <v>1608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1608</v>
      </c>
      <c r="O44" s="47">
        <f t="shared" si="1"/>
        <v>0.11231403226933016</v>
      </c>
      <c r="P44" s="9"/>
    </row>
    <row r="45" spans="1:16">
      <c r="A45" s="13"/>
      <c r="B45" s="39">
        <v>356</v>
      </c>
      <c r="C45" s="21" t="s">
        <v>95</v>
      </c>
      <c r="D45" s="46">
        <v>15977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15977</v>
      </c>
      <c r="O45" s="47">
        <f t="shared" si="1"/>
        <v>1.1159460780889852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SUM(D47:D50)</f>
        <v>53560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53560</v>
      </c>
      <c r="O46" s="45">
        <f t="shared" si="1"/>
        <v>3.7410071942446042</v>
      </c>
      <c r="P46" s="10"/>
    </row>
    <row r="47" spans="1:16">
      <c r="A47" s="12"/>
      <c r="B47" s="25">
        <v>361.1</v>
      </c>
      <c r="C47" s="20" t="s">
        <v>47</v>
      </c>
      <c r="D47" s="46">
        <v>12592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12592</v>
      </c>
      <c r="O47" s="47">
        <f t="shared" si="1"/>
        <v>0.87951386463644621</v>
      </c>
      <c r="P47" s="9"/>
    </row>
    <row r="48" spans="1:16">
      <c r="A48" s="12"/>
      <c r="B48" s="25">
        <v>366</v>
      </c>
      <c r="C48" s="20" t="s">
        <v>70</v>
      </c>
      <c r="D48" s="46">
        <v>5450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5450</v>
      </c>
      <c r="O48" s="47">
        <f t="shared" si="1"/>
        <v>0.3806663407138367</v>
      </c>
      <c r="P48" s="9"/>
    </row>
    <row r="49" spans="1:119">
      <c r="A49" s="12"/>
      <c r="B49" s="25">
        <v>369.3</v>
      </c>
      <c r="C49" s="20" t="s">
        <v>86</v>
      </c>
      <c r="D49" s="46">
        <v>8081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8081</v>
      </c>
      <c r="O49" s="47">
        <f t="shared" si="1"/>
        <v>0.56443388978137876</v>
      </c>
      <c r="P49" s="9"/>
    </row>
    <row r="50" spans="1:119" ht="15.75" thickBot="1">
      <c r="A50" s="12"/>
      <c r="B50" s="25">
        <v>369.9</v>
      </c>
      <c r="C50" s="20" t="s">
        <v>48</v>
      </c>
      <c r="D50" s="46">
        <v>27437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27437</v>
      </c>
      <c r="O50" s="47">
        <f t="shared" si="1"/>
        <v>1.9163930991129428</v>
      </c>
      <c r="P50" s="9"/>
    </row>
    <row r="51" spans="1:119" ht="16.5" thickBot="1">
      <c r="A51" s="14" t="s">
        <v>42</v>
      </c>
      <c r="B51" s="23"/>
      <c r="C51" s="22"/>
      <c r="D51" s="15">
        <f>SUM(D5,D14,D20,D33,D40,D46)</f>
        <v>13795412</v>
      </c>
      <c r="E51" s="15">
        <f t="shared" ref="E51:M51" si="13">SUM(E5,E14,E20,E33,E40,E46)</f>
        <v>333609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1"/>
        <v>14129021</v>
      </c>
      <c r="O51" s="38">
        <f t="shared" si="1"/>
        <v>986.87022420898234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102</v>
      </c>
      <c r="M53" s="118"/>
      <c r="N53" s="118"/>
      <c r="O53" s="43">
        <v>14317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4586797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4586797</v>
      </c>
      <c r="O5" s="33">
        <f t="shared" ref="O5:O46" si="1">(N5/O$48)</f>
        <v>321.06936861262773</v>
      </c>
      <c r="P5" s="6"/>
    </row>
    <row r="6" spans="1:133">
      <c r="A6" s="12"/>
      <c r="B6" s="25">
        <v>311</v>
      </c>
      <c r="C6" s="20" t="s">
        <v>3</v>
      </c>
      <c r="D6" s="46">
        <v>3117445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3117445</v>
      </c>
      <c r="O6" s="47">
        <f t="shared" si="1"/>
        <v>218.2167856642867</v>
      </c>
      <c r="P6" s="9"/>
    </row>
    <row r="7" spans="1:133">
      <c r="A7" s="12"/>
      <c r="B7" s="25">
        <v>312.41000000000003</v>
      </c>
      <c r="C7" s="20" t="s">
        <v>12</v>
      </c>
      <c r="D7" s="46">
        <v>139823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139823</v>
      </c>
      <c r="O7" s="47">
        <f t="shared" si="1"/>
        <v>9.7874142517149654</v>
      </c>
      <c r="P7" s="9"/>
    </row>
    <row r="8" spans="1:133">
      <c r="A8" s="12"/>
      <c r="B8" s="25">
        <v>312.42</v>
      </c>
      <c r="C8" s="20" t="s">
        <v>11</v>
      </c>
      <c r="D8" s="46">
        <v>101148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101148</v>
      </c>
      <c r="O8" s="47">
        <f t="shared" si="1"/>
        <v>7.0802183956320874</v>
      </c>
      <c r="P8" s="9"/>
    </row>
    <row r="9" spans="1:133">
      <c r="A9" s="12"/>
      <c r="B9" s="25">
        <v>314.10000000000002</v>
      </c>
      <c r="C9" s="20" t="s">
        <v>13</v>
      </c>
      <c r="D9" s="46">
        <v>705898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705898</v>
      </c>
      <c r="O9" s="47">
        <f t="shared" si="1"/>
        <v>49.411871762564751</v>
      </c>
      <c r="P9" s="9"/>
    </row>
    <row r="10" spans="1:133">
      <c r="A10" s="12"/>
      <c r="B10" s="25">
        <v>314.3</v>
      </c>
      <c r="C10" s="20" t="s">
        <v>14</v>
      </c>
      <c r="D10" s="46">
        <v>166296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166296</v>
      </c>
      <c r="O10" s="47">
        <f t="shared" si="1"/>
        <v>11.640487190256195</v>
      </c>
      <c r="P10" s="9"/>
    </row>
    <row r="11" spans="1:133">
      <c r="A11" s="12"/>
      <c r="B11" s="25">
        <v>314.8</v>
      </c>
      <c r="C11" s="20" t="s">
        <v>58</v>
      </c>
      <c r="D11" s="46">
        <v>4432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4432</v>
      </c>
      <c r="O11" s="47">
        <f t="shared" si="1"/>
        <v>0.31023379532409351</v>
      </c>
      <c r="P11" s="9"/>
    </row>
    <row r="12" spans="1:133">
      <c r="A12" s="12"/>
      <c r="B12" s="25">
        <v>315</v>
      </c>
      <c r="C12" s="20" t="s">
        <v>89</v>
      </c>
      <c r="D12" s="46">
        <v>245045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245045</v>
      </c>
      <c r="O12" s="47">
        <f t="shared" si="1"/>
        <v>17.152806943861123</v>
      </c>
      <c r="P12" s="9"/>
    </row>
    <row r="13" spans="1:133">
      <c r="A13" s="12"/>
      <c r="B13" s="25">
        <v>316</v>
      </c>
      <c r="C13" s="20" t="s">
        <v>90</v>
      </c>
      <c r="D13" s="46">
        <v>106710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106710</v>
      </c>
      <c r="O13" s="47">
        <f t="shared" si="1"/>
        <v>7.4695506089878201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4406990</v>
      </c>
      <c r="E14" s="32">
        <f t="shared" si="3"/>
        <v>8309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6" si="4">SUM(D14:M14)</f>
        <v>4415299</v>
      </c>
      <c r="O14" s="45">
        <f t="shared" si="1"/>
        <v>309.06474870502592</v>
      </c>
      <c r="P14" s="10"/>
    </row>
    <row r="15" spans="1:133">
      <c r="A15" s="12"/>
      <c r="B15" s="25">
        <v>322</v>
      </c>
      <c r="C15" s="20" t="s">
        <v>0</v>
      </c>
      <c r="D15" s="46">
        <v>25023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25023</v>
      </c>
      <c r="O15" s="47">
        <f t="shared" si="1"/>
        <v>1.7515749685006299</v>
      </c>
      <c r="P15" s="9"/>
    </row>
    <row r="16" spans="1:133">
      <c r="A16" s="12"/>
      <c r="B16" s="25">
        <v>323.10000000000002</v>
      </c>
      <c r="C16" s="20" t="s">
        <v>18</v>
      </c>
      <c r="D16" s="46">
        <v>484197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484197</v>
      </c>
      <c r="O16" s="47">
        <f t="shared" si="1"/>
        <v>33.893112137757242</v>
      </c>
      <c r="P16" s="9"/>
    </row>
    <row r="17" spans="1:16">
      <c r="A17" s="12"/>
      <c r="B17" s="25">
        <v>323.7</v>
      </c>
      <c r="C17" s="20" t="s">
        <v>19</v>
      </c>
      <c r="D17" s="46">
        <v>481529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481529</v>
      </c>
      <c r="O17" s="47">
        <f t="shared" si="1"/>
        <v>33.70635587288254</v>
      </c>
      <c r="P17" s="9"/>
    </row>
    <row r="18" spans="1:16">
      <c r="A18" s="12"/>
      <c r="B18" s="25">
        <v>325.2</v>
      </c>
      <c r="C18" s="20" t="s">
        <v>20</v>
      </c>
      <c r="D18" s="46">
        <v>3316457</v>
      </c>
      <c r="E18" s="46">
        <v>8309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3324766</v>
      </c>
      <c r="O18" s="47">
        <f t="shared" si="1"/>
        <v>232.72896542069159</v>
      </c>
      <c r="P18" s="9"/>
    </row>
    <row r="19" spans="1:16">
      <c r="A19" s="12"/>
      <c r="B19" s="25">
        <v>329</v>
      </c>
      <c r="C19" s="20" t="s">
        <v>21</v>
      </c>
      <c r="D19" s="46">
        <v>99784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99784</v>
      </c>
      <c r="O19" s="47">
        <f t="shared" si="1"/>
        <v>6.9847403051938963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SUM(D21:D29)</f>
        <v>1627862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1627862</v>
      </c>
      <c r="O20" s="45">
        <f t="shared" si="1"/>
        <v>113.94806103877923</v>
      </c>
      <c r="P20" s="10"/>
    </row>
    <row r="21" spans="1:16">
      <c r="A21" s="12"/>
      <c r="B21" s="25">
        <v>331.5</v>
      </c>
      <c r="C21" s="20" t="s">
        <v>23</v>
      </c>
      <c r="D21" s="46">
        <v>108134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108134</v>
      </c>
      <c r="O21" s="47">
        <f t="shared" si="1"/>
        <v>7.5692286154276918</v>
      </c>
      <c r="P21" s="9"/>
    </row>
    <row r="22" spans="1:16">
      <c r="A22" s="12"/>
      <c r="B22" s="25">
        <v>334.49</v>
      </c>
      <c r="C22" s="20" t="s">
        <v>64</v>
      </c>
      <c r="D22" s="46">
        <v>15320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15320</v>
      </c>
      <c r="O22" s="47">
        <f t="shared" si="1"/>
        <v>1.0723785524289515</v>
      </c>
      <c r="P22" s="9"/>
    </row>
    <row r="23" spans="1:16">
      <c r="A23" s="12"/>
      <c r="B23" s="25">
        <v>334.7</v>
      </c>
      <c r="C23" s="20" t="s">
        <v>76</v>
      </c>
      <c r="D23" s="46">
        <v>79271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79271</v>
      </c>
      <c r="O23" s="47">
        <f t="shared" si="1"/>
        <v>5.5488590228195438</v>
      </c>
      <c r="P23" s="9"/>
    </row>
    <row r="24" spans="1:16">
      <c r="A24" s="12"/>
      <c r="B24" s="25">
        <v>335.12</v>
      </c>
      <c r="C24" s="20" t="s">
        <v>91</v>
      </c>
      <c r="D24" s="46">
        <v>470179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470179</v>
      </c>
      <c r="O24" s="47">
        <f t="shared" si="1"/>
        <v>32.911871762564751</v>
      </c>
      <c r="P24" s="9"/>
    </row>
    <row r="25" spans="1:16">
      <c r="A25" s="12"/>
      <c r="B25" s="25">
        <v>335.18</v>
      </c>
      <c r="C25" s="20" t="s">
        <v>92</v>
      </c>
      <c r="D25" s="46">
        <v>823496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823496</v>
      </c>
      <c r="O25" s="47">
        <f t="shared" si="1"/>
        <v>57.643567128657423</v>
      </c>
      <c r="P25" s="9"/>
    </row>
    <row r="26" spans="1:16">
      <c r="A26" s="12"/>
      <c r="B26" s="25">
        <v>337.2</v>
      </c>
      <c r="C26" s="20" t="s">
        <v>27</v>
      </c>
      <c r="D26" s="46">
        <v>4722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4722</v>
      </c>
      <c r="O26" s="47">
        <f t="shared" si="1"/>
        <v>0.33053338933221338</v>
      </c>
      <c r="P26" s="9"/>
    </row>
    <row r="27" spans="1:16">
      <c r="A27" s="12"/>
      <c r="B27" s="25">
        <v>337.4</v>
      </c>
      <c r="C27" s="20" t="s">
        <v>93</v>
      </c>
      <c r="D27" s="46">
        <v>79129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79129</v>
      </c>
      <c r="O27" s="47">
        <f t="shared" si="1"/>
        <v>5.5389192216155676</v>
      </c>
      <c r="P27" s="9"/>
    </row>
    <row r="28" spans="1:16">
      <c r="A28" s="12"/>
      <c r="B28" s="25">
        <v>337.7</v>
      </c>
      <c r="C28" s="20" t="s">
        <v>29</v>
      </c>
      <c r="D28" s="46">
        <v>-3632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-3632</v>
      </c>
      <c r="O28" s="47">
        <f t="shared" si="1"/>
        <v>-0.25423491530169395</v>
      </c>
      <c r="P28" s="9"/>
    </row>
    <row r="29" spans="1:16">
      <c r="A29" s="12"/>
      <c r="B29" s="25">
        <v>338</v>
      </c>
      <c r="C29" s="20" t="s">
        <v>31</v>
      </c>
      <c r="D29" s="46">
        <v>51243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51243</v>
      </c>
      <c r="O29" s="47">
        <f t="shared" si="1"/>
        <v>3.5869382612347751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SUM(D31:D36)</f>
        <v>673056</v>
      </c>
      <c r="E30" s="32">
        <f t="shared" si="6"/>
        <v>361717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1034773</v>
      </c>
      <c r="O30" s="45">
        <f t="shared" si="1"/>
        <v>72.43266134677306</v>
      </c>
      <c r="P30" s="10"/>
    </row>
    <row r="31" spans="1:16">
      <c r="A31" s="12"/>
      <c r="B31" s="25">
        <v>341.1</v>
      </c>
      <c r="C31" s="20" t="s">
        <v>94</v>
      </c>
      <c r="D31" s="46">
        <v>15080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15080</v>
      </c>
      <c r="O31" s="47">
        <f t="shared" si="1"/>
        <v>1.0555788884222315</v>
      </c>
      <c r="P31" s="9"/>
    </row>
    <row r="32" spans="1:16">
      <c r="A32" s="12"/>
      <c r="B32" s="25">
        <v>342.5</v>
      </c>
      <c r="C32" s="20" t="s">
        <v>38</v>
      </c>
      <c r="D32" s="46">
        <v>148848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148848</v>
      </c>
      <c r="O32" s="47">
        <f t="shared" si="1"/>
        <v>10.41915161696766</v>
      </c>
      <c r="P32" s="9"/>
    </row>
    <row r="33" spans="1:119">
      <c r="A33" s="12"/>
      <c r="B33" s="25">
        <v>342.6</v>
      </c>
      <c r="C33" s="20" t="s">
        <v>39</v>
      </c>
      <c r="D33" s="46">
        <v>296475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296475</v>
      </c>
      <c r="O33" s="47">
        <f t="shared" si="1"/>
        <v>20.752834943301135</v>
      </c>
      <c r="P33" s="9"/>
    </row>
    <row r="34" spans="1:119">
      <c r="A34" s="12"/>
      <c r="B34" s="25">
        <v>343.4</v>
      </c>
      <c r="C34" s="20" t="s">
        <v>61</v>
      </c>
      <c r="D34" s="46">
        <v>146285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146285</v>
      </c>
      <c r="O34" s="47">
        <f t="shared" si="1"/>
        <v>10.239745205095899</v>
      </c>
      <c r="P34" s="9"/>
    </row>
    <row r="35" spans="1:119">
      <c r="A35" s="12"/>
      <c r="B35" s="25">
        <v>343.7</v>
      </c>
      <c r="C35" s="20" t="s">
        <v>67</v>
      </c>
      <c r="D35" s="46">
        <v>0</v>
      </c>
      <c r="E35" s="46">
        <v>361717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361717</v>
      </c>
      <c r="O35" s="47">
        <f t="shared" si="1"/>
        <v>25.319683606327875</v>
      </c>
      <c r="P35" s="9"/>
    </row>
    <row r="36" spans="1:119">
      <c r="A36" s="12"/>
      <c r="B36" s="25">
        <v>347.2</v>
      </c>
      <c r="C36" s="20" t="s">
        <v>40</v>
      </c>
      <c r="D36" s="46">
        <v>66368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66368</v>
      </c>
      <c r="O36" s="47">
        <f t="shared" si="1"/>
        <v>4.6456670866582668</v>
      </c>
      <c r="P36" s="9"/>
    </row>
    <row r="37" spans="1:119" ht="15.75">
      <c r="A37" s="29" t="s">
        <v>37</v>
      </c>
      <c r="B37" s="30"/>
      <c r="C37" s="31"/>
      <c r="D37" s="32">
        <f t="shared" ref="D37:M37" si="7">SUM(D38:D41)</f>
        <v>362085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4"/>
        <v>362085</v>
      </c>
      <c r="O37" s="45">
        <f t="shared" si="1"/>
        <v>25.345443091138176</v>
      </c>
      <c r="P37" s="10"/>
    </row>
    <row r="38" spans="1:119">
      <c r="A38" s="13"/>
      <c r="B38" s="39">
        <v>351.5</v>
      </c>
      <c r="C38" s="21" t="s">
        <v>45</v>
      </c>
      <c r="D38" s="46">
        <v>230190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230190</v>
      </c>
      <c r="O38" s="47">
        <f t="shared" si="1"/>
        <v>16.112977740445192</v>
      </c>
      <c r="P38" s="9"/>
    </row>
    <row r="39" spans="1:119">
      <c r="A39" s="13"/>
      <c r="B39" s="39">
        <v>354</v>
      </c>
      <c r="C39" s="21" t="s">
        <v>46</v>
      </c>
      <c r="D39" s="46">
        <v>86525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86525</v>
      </c>
      <c r="O39" s="47">
        <f t="shared" si="1"/>
        <v>6.0566288674226518</v>
      </c>
      <c r="P39" s="9"/>
    </row>
    <row r="40" spans="1:119">
      <c r="A40" s="13"/>
      <c r="B40" s="39">
        <v>355</v>
      </c>
      <c r="C40" s="21" t="s">
        <v>69</v>
      </c>
      <c r="D40" s="46">
        <v>14115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14115</v>
      </c>
      <c r="O40" s="47">
        <f t="shared" si="1"/>
        <v>0.98803023939521206</v>
      </c>
      <c r="P40" s="9"/>
    </row>
    <row r="41" spans="1:119">
      <c r="A41" s="13"/>
      <c r="B41" s="39">
        <v>356</v>
      </c>
      <c r="C41" s="21" t="s">
        <v>95</v>
      </c>
      <c r="D41" s="46">
        <v>31255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31255</v>
      </c>
      <c r="O41" s="47">
        <f t="shared" si="1"/>
        <v>2.1878062438751225</v>
      </c>
      <c r="P41" s="9"/>
    </row>
    <row r="42" spans="1:119" ht="15.75">
      <c r="A42" s="29" t="s">
        <v>4</v>
      </c>
      <c r="B42" s="30"/>
      <c r="C42" s="31"/>
      <c r="D42" s="32">
        <f t="shared" ref="D42:M42" si="8">SUM(D43:D45)</f>
        <v>226106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4"/>
        <v>226106</v>
      </c>
      <c r="O42" s="45">
        <f t="shared" si="1"/>
        <v>15.827103457930841</v>
      </c>
      <c r="P42" s="10"/>
    </row>
    <row r="43" spans="1:119">
      <c r="A43" s="12"/>
      <c r="B43" s="25">
        <v>361.1</v>
      </c>
      <c r="C43" s="20" t="s">
        <v>47</v>
      </c>
      <c r="D43" s="46">
        <v>12209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12209</v>
      </c>
      <c r="O43" s="47">
        <f t="shared" si="1"/>
        <v>0.85461290774184517</v>
      </c>
      <c r="P43" s="9"/>
    </row>
    <row r="44" spans="1:119">
      <c r="A44" s="12"/>
      <c r="B44" s="25">
        <v>366</v>
      </c>
      <c r="C44" s="20" t="s">
        <v>70</v>
      </c>
      <c r="D44" s="46">
        <v>40925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40925</v>
      </c>
      <c r="O44" s="47">
        <f t="shared" si="1"/>
        <v>2.8646927061458771</v>
      </c>
      <c r="P44" s="9"/>
    </row>
    <row r="45" spans="1:119" ht="15.75" thickBot="1">
      <c r="A45" s="12"/>
      <c r="B45" s="25">
        <v>369.9</v>
      </c>
      <c r="C45" s="20" t="s">
        <v>48</v>
      </c>
      <c r="D45" s="46">
        <v>172972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172972</v>
      </c>
      <c r="O45" s="47">
        <f t="shared" si="1"/>
        <v>12.10779784404312</v>
      </c>
      <c r="P45" s="9"/>
    </row>
    <row r="46" spans="1:119" ht="16.5" thickBot="1">
      <c r="A46" s="14" t="s">
        <v>42</v>
      </c>
      <c r="B46" s="23"/>
      <c r="C46" s="22"/>
      <c r="D46" s="15">
        <f>SUM(D5,D14,D20,D30,D37,D42)</f>
        <v>11882896</v>
      </c>
      <c r="E46" s="15">
        <f t="shared" ref="E46:M46" si="9">SUM(E5,E14,E20,E30,E37,E42)</f>
        <v>370026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4"/>
        <v>12252922</v>
      </c>
      <c r="O46" s="38">
        <f t="shared" si="1"/>
        <v>857.68738625227491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96</v>
      </c>
      <c r="M48" s="118"/>
      <c r="N48" s="118"/>
      <c r="O48" s="43">
        <v>14286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72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4603816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4603816</v>
      </c>
      <c r="O5" s="33">
        <f t="shared" ref="O5:O46" si="1">(N5/O$48)</f>
        <v>325.01348393928697</v>
      </c>
      <c r="P5" s="6"/>
    </row>
    <row r="6" spans="1:133">
      <c r="A6" s="12"/>
      <c r="B6" s="25">
        <v>311</v>
      </c>
      <c r="C6" s="20" t="s">
        <v>3</v>
      </c>
      <c r="D6" s="46">
        <v>3225309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3225309</v>
      </c>
      <c r="O6" s="47">
        <f t="shared" si="1"/>
        <v>227.69565831274267</v>
      </c>
      <c r="P6" s="9"/>
    </row>
    <row r="7" spans="1:133">
      <c r="A7" s="12"/>
      <c r="B7" s="25">
        <v>312.41000000000003</v>
      </c>
      <c r="C7" s="20" t="s">
        <v>12</v>
      </c>
      <c r="D7" s="46">
        <v>141135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141135</v>
      </c>
      <c r="O7" s="47">
        <f t="shared" si="1"/>
        <v>9.9636427815037063</v>
      </c>
      <c r="P7" s="9"/>
    </row>
    <row r="8" spans="1:133">
      <c r="A8" s="12"/>
      <c r="B8" s="25">
        <v>312.42</v>
      </c>
      <c r="C8" s="20" t="s">
        <v>11</v>
      </c>
      <c r="D8" s="46">
        <v>102124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102124</v>
      </c>
      <c r="O8" s="47">
        <f t="shared" si="1"/>
        <v>7.2096011295446525</v>
      </c>
      <c r="P8" s="9"/>
    </row>
    <row r="9" spans="1:133">
      <c r="A9" s="12"/>
      <c r="B9" s="25">
        <v>314.10000000000002</v>
      </c>
      <c r="C9" s="20" t="s">
        <v>13</v>
      </c>
      <c r="D9" s="46">
        <v>611255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611255</v>
      </c>
      <c r="O9" s="47">
        <f t="shared" si="1"/>
        <v>43.152488528062122</v>
      </c>
      <c r="P9" s="9"/>
    </row>
    <row r="10" spans="1:133">
      <c r="A10" s="12"/>
      <c r="B10" s="25">
        <v>314.3</v>
      </c>
      <c r="C10" s="20" t="s">
        <v>14</v>
      </c>
      <c r="D10" s="46">
        <v>154158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154158</v>
      </c>
      <c r="O10" s="47">
        <f t="shared" si="1"/>
        <v>10.883021531944935</v>
      </c>
      <c r="P10" s="9"/>
    </row>
    <row r="11" spans="1:133">
      <c r="A11" s="12"/>
      <c r="B11" s="25">
        <v>314.8</v>
      </c>
      <c r="C11" s="20" t="s">
        <v>58</v>
      </c>
      <c r="D11" s="46">
        <v>2846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2846</v>
      </c>
      <c r="O11" s="47">
        <f t="shared" si="1"/>
        <v>0.20091775503000353</v>
      </c>
      <c r="P11" s="9"/>
    </row>
    <row r="12" spans="1:133">
      <c r="A12" s="12"/>
      <c r="B12" s="25">
        <v>315</v>
      </c>
      <c r="C12" s="20" t="s">
        <v>15</v>
      </c>
      <c r="D12" s="46">
        <v>289190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289190</v>
      </c>
      <c r="O12" s="47">
        <f t="shared" si="1"/>
        <v>20.415813625132369</v>
      </c>
      <c r="P12" s="9"/>
    </row>
    <row r="13" spans="1:133">
      <c r="A13" s="12"/>
      <c r="B13" s="25">
        <v>316</v>
      </c>
      <c r="C13" s="20" t="s">
        <v>16</v>
      </c>
      <c r="D13" s="46">
        <v>77799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77799</v>
      </c>
      <c r="O13" s="47">
        <f t="shared" si="1"/>
        <v>5.4923402753265087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4292858</v>
      </c>
      <c r="E14" s="32">
        <f t="shared" si="3"/>
        <v>8182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6" si="4">SUM(D14:M14)</f>
        <v>4301040</v>
      </c>
      <c r="O14" s="45">
        <f t="shared" si="1"/>
        <v>303.63854571126012</v>
      </c>
      <c r="P14" s="10"/>
    </row>
    <row r="15" spans="1:133">
      <c r="A15" s="12"/>
      <c r="B15" s="25">
        <v>322</v>
      </c>
      <c r="C15" s="20" t="s">
        <v>0</v>
      </c>
      <c r="D15" s="46">
        <v>9834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9834</v>
      </c>
      <c r="O15" s="47">
        <f t="shared" si="1"/>
        <v>0.69424638192728561</v>
      </c>
      <c r="P15" s="9"/>
    </row>
    <row r="16" spans="1:133">
      <c r="A16" s="12"/>
      <c r="B16" s="25">
        <v>323.10000000000002</v>
      </c>
      <c r="C16" s="20" t="s">
        <v>18</v>
      </c>
      <c r="D16" s="46">
        <v>495192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495192</v>
      </c>
      <c r="O16" s="47">
        <f t="shared" si="1"/>
        <v>34.958842216731384</v>
      </c>
      <c r="P16" s="9"/>
    </row>
    <row r="17" spans="1:16">
      <c r="A17" s="12"/>
      <c r="B17" s="25">
        <v>323.7</v>
      </c>
      <c r="C17" s="20" t="s">
        <v>19</v>
      </c>
      <c r="D17" s="46">
        <v>251969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251969</v>
      </c>
      <c r="O17" s="47">
        <f t="shared" si="1"/>
        <v>17.788139781150722</v>
      </c>
      <c r="P17" s="9"/>
    </row>
    <row r="18" spans="1:16">
      <c r="A18" s="12"/>
      <c r="B18" s="25">
        <v>325.2</v>
      </c>
      <c r="C18" s="20" t="s">
        <v>20</v>
      </c>
      <c r="D18" s="46">
        <v>3360278</v>
      </c>
      <c r="E18" s="46">
        <v>8182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3368460</v>
      </c>
      <c r="O18" s="47">
        <f t="shared" si="1"/>
        <v>237.8016237204377</v>
      </c>
      <c r="P18" s="9"/>
    </row>
    <row r="19" spans="1:16">
      <c r="A19" s="12"/>
      <c r="B19" s="25">
        <v>329</v>
      </c>
      <c r="C19" s="20" t="s">
        <v>21</v>
      </c>
      <c r="D19" s="46">
        <v>175585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175585</v>
      </c>
      <c r="O19" s="47">
        <f t="shared" si="1"/>
        <v>12.39569361101306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1766169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1766169</v>
      </c>
      <c r="O20" s="45">
        <f t="shared" si="1"/>
        <v>124.68542181433109</v>
      </c>
      <c r="P20" s="10"/>
    </row>
    <row r="21" spans="1:16">
      <c r="A21" s="12"/>
      <c r="B21" s="25">
        <v>331.2</v>
      </c>
      <c r="C21" s="20" t="s">
        <v>74</v>
      </c>
      <c r="D21" s="46">
        <v>92675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92675</v>
      </c>
      <c r="O21" s="47">
        <f t="shared" si="1"/>
        <v>6.5425344158136252</v>
      </c>
      <c r="P21" s="9"/>
    </row>
    <row r="22" spans="1:16">
      <c r="A22" s="12"/>
      <c r="B22" s="25">
        <v>331.5</v>
      </c>
      <c r="C22" s="20" t="s">
        <v>23</v>
      </c>
      <c r="D22" s="46">
        <v>126544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126544</v>
      </c>
      <c r="O22" s="47">
        <f t="shared" si="1"/>
        <v>8.9335686551358986</v>
      </c>
      <c r="P22" s="9"/>
    </row>
    <row r="23" spans="1:16">
      <c r="A23" s="12"/>
      <c r="B23" s="25">
        <v>334.2</v>
      </c>
      <c r="C23" s="20" t="s">
        <v>75</v>
      </c>
      <c r="D23" s="46">
        <v>5397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5397</v>
      </c>
      <c r="O23" s="47">
        <f t="shared" si="1"/>
        <v>0.3810095305330039</v>
      </c>
      <c r="P23" s="9"/>
    </row>
    <row r="24" spans="1:16">
      <c r="A24" s="12"/>
      <c r="B24" s="25">
        <v>334.39</v>
      </c>
      <c r="C24" s="20" t="s">
        <v>60</v>
      </c>
      <c r="D24" s="46">
        <v>15162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15162</v>
      </c>
      <c r="O24" s="47">
        <f t="shared" si="1"/>
        <v>1.0703847511471938</v>
      </c>
      <c r="P24" s="9"/>
    </row>
    <row r="25" spans="1:16">
      <c r="A25" s="12"/>
      <c r="B25" s="25">
        <v>334.49</v>
      </c>
      <c r="C25" s="20" t="s">
        <v>64</v>
      </c>
      <c r="D25" s="46">
        <v>18661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18661</v>
      </c>
      <c r="O25" s="47">
        <f t="shared" si="1"/>
        <v>1.3174020472996824</v>
      </c>
      <c r="P25" s="9"/>
    </row>
    <row r="26" spans="1:16">
      <c r="A26" s="12"/>
      <c r="B26" s="25">
        <v>334.7</v>
      </c>
      <c r="C26" s="20" t="s">
        <v>76</v>
      </c>
      <c r="D26" s="46">
        <v>33904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33904</v>
      </c>
      <c r="O26" s="47">
        <f t="shared" si="1"/>
        <v>2.3935051182492058</v>
      </c>
      <c r="P26" s="9"/>
    </row>
    <row r="27" spans="1:16">
      <c r="A27" s="12"/>
      <c r="B27" s="25">
        <v>335.12</v>
      </c>
      <c r="C27" s="20" t="s">
        <v>25</v>
      </c>
      <c r="D27" s="46">
        <v>457434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457434</v>
      </c>
      <c r="O27" s="47">
        <f t="shared" si="1"/>
        <v>32.293258030356512</v>
      </c>
      <c r="P27" s="9"/>
    </row>
    <row r="28" spans="1:16">
      <c r="A28" s="12"/>
      <c r="B28" s="25">
        <v>335.18</v>
      </c>
      <c r="C28" s="20" t="s">
        <v>26</v>
      </c>
      <c r="D28" s="46">
        <v>777765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777765</v>
      </c>
      <c r="O28" s="47">
        <f t="shared" si="1"/>
        <v>54.907518531591954</v>
      </c>
      <c r="P28" s="9"/>
    </row>
    <row r="29" spans="1:16">
      <c r="A29" s="12"/>
      <c r="B29" s="25">
        <v>337.7</v>
      </c>
      <c r="C29" s="20" t="s">
        <v>29</v>
      </c>
      <c r="D29" s="46">
        <v>172177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172177</v>
      </c>
      <c r="O29" s="47">
        <f t="shared" si="1"/>
        <v>12.155100600070597</v>
      </c>
      <c r="P29" s="9"/>
    </row>
    <row r="30" spans="1:16">
      <c r="A30" s="12"/>
      <c r="B30" s="25">
        <v>338</v>
      </c>
      <c r="C30" s="20" t="s">
        <v>31</v>
      </c>
      <c r="D30" s="46">
        <v>66450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66450</v>
      </c>
      <c r="O30" s="47">
        <f t="shared" si="1"/>
        <v>4.6911401341334278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SUM(D32:D37)</f>
        <v>398013</v>
      </c>
      <c r="E31" s="32">
        <f t="shared" si="6"/>
        <v>307129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705142</v>
      </c>
      <c r="O31" s="45">
        <f t="shared" si="1"/>
        <v>49.780585951288387</v>
      </c>
      <c r="P31" s="10"/>
    </row>
    <row r="32" spans="1:16">
      <c r="A32" s="12"/>
      <c r="B32" s="25">
        <v>341.1</v>
      </c>
      <c r="C32" s="20" t="s">
        <v>77</v>
      </c>
      <c r="D32" s="46">
        <v>13685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13685</v>
      </c>
      <c r="O32" s="47">
        <f t="shared" si="1"/>
        <v>0.96611366043063895</v>
      </c>
      <c r="P32" s="9"/>
    </row>
    <row r="33" spans="1:119">
      <c r="A33" s="12"/>
      <c r="B33" s="25">
        <v>342.5</v>
      </c>
      <c r="C33" s="20" t="s">
        <v>38</v>
      </c>
      <c r="D33" s="46">
        <v>13838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13838</v>
      </c>
      <c r="O33" s="47">
        <f t="shared" si="1"/>
        <v>0.9769149311683728</v>
      </c>
      <c r="P33" s="9"/>
    </row>
    <row r="34" spans="1:119">
      <c r="A34" s="12"/>
      <c r="B34" s="25">
        <v>342.6</v>
      </c>
      <c r="C34" s="20" t="s">
        <v>39</v>
      </c>
      <c r="D34" s="46">
        <v>244271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244271</v>
      </c>
      <c r="O34" s="47">
        <f t="shared" si="1"/>
        <v>17.244687610307096</v>
      </c>
      <c r="P34" s="9"/>
    </row>
    <row r="35" spans="1:119">
      <c r="A35" s="12"/>
      <c r="B35" s="25">
        <v>343.4</v>
      </c>
      <c r="C35" s="20" t="s">
        <v>61</v>
      </c>
      <c r="D35" s="46">
        <v>20085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20085</v>
      </c>
      <c r="O35" s="47">
        <f t="shared" si="1"/>
        <v>1.4179315213554535</v>
      </c>
      <c r="P35" s="9"/>
    </row>
    <row r="36" spans="1:119">
      <c r="A36" s="12"/>
      <c r="B36" s="25">
        <v>343.7</v>
      </c>
      <c r="C36" s="20" t="s">
        <v>67</v>
      </c>
      <c r="D36" s="46">
        <v>0</v>
      </c>
      <c r="E36" s="46">
        <v>307129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307129</v>
      </c>
      <c r="O36" s="47">
        <f t="shared" si="1"/>
        <v>21.682244969996471</v>
      </c>
      <c r="P36" s="9"/>
    </row>
    <row r="37" spans="1:119">
      <c r="A37" s="12"/>
      <c r="B37" s="25">
        <v>347.2</v>
      </c>
      <c r="C37" s="20" t="s">
        <v>40</v>
      </c>
      <c r="D37" s="46">
        <v>106134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106134</v>
      </c>
      <c r="O37" s="47">
        <f t="shared" si="1"/>
        <v>7.4926932580303562</v>
      </c>
      <c r="P37" s="9"/>
    </row>
    <row r="38" spans="1:119" ht="15.75">
      <c r="A38" s="29" t="s">
        <v>37</v>
      </c>
      <c r="B38" s="30"/>
      <c r="C38" s="31"/>
      <c r="D38" s="32">
        <f t="shared" ref="D38:M38" si="7">SUM(D39:D41)</f>
        <v>210647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 t="shared" si="4"/>
        <v>210647</v>
      </c>
      <c r="O38" s="45">
        <f t="shared" si="1"/>
        <v>14.87094952347335</v>
      </c>
      <c r="P38" s="10"/>
    </row>
    <row r="39" spans="1:119">
      <c r="A39" s="13"/>
      <c r="B39" s="39">
        <v>351.2</v>
      </c>
      <c r="C39" s="21" t="s">
        <v>44</v>
      </c>
      <c r="D39" s="46">
        <v>37308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37308</v>
      </c>
      <c r="O39" s="47">
        <f t="shared" si="1"/>
        <v>2.6338157430285918</v>
      </c>
      <c r="P39" s="9"/>
    </row>
    <row r="40" spans="1:119">
      <c r="A40" s="13"/>
      <c r="B40" s="39">
        <v>351.5</v>
      </c>
      <c r="C40" s="21" t="s">
        <v>45</v>
      </c>
      <c r="D40" s="46">
        <v>94550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94550</v>
      </c>
      <c r="O40" s="47">
        <f t="shared" si="1"/>
        <v>6.6749029297564419</v>
      </c>
      <c r="P40" s="9"/>
    </row>
    <row r="41" spans="1:119">
      <c r="A41" s="13"/>
      <c r="B41" s="39">
        <v>354</v>
      </c>
      <c r="C41" s="21" t="s">
        <v>46</v>
      </c>
      <c r="D41" s="46">
        <v>78789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78789</v>
      </c>
      <c r="O41" s="47">
        <f t="shared" si="1"/>
        <v>5.5622308506883167</v>
      </c>
      <c r="P41" s="9"/>
    </row>
    <row r="42" spans="1:119" ht="15.75">
      <c r="A42" s="29" t="s">
        <v>4</v>
      </c>
      <c r="B42" s="30"/>
      <c r="C42" s="31"/>
      <c r="D42" s="32">
        <f t="shared" ref="D42:M42" si="8">SUM(D43:D45)</f>
        <v>198546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4"/>
        <v>198546</v>
      </c>
      <c r="O42" s="45">
        <f t="shared" si="1"/>
        <v>14.016660783621603</v>
      </c>
      <c r="P42" s="10"/>
    </row>
    <row r="43" spans="1:119">
      <c r="A43" s="12"/>
      <c r="B43" s="25">
        <v>361.1</v>
      </c>
      <c r="C43" s="20" t="s">
        <v>47</v>
      </c>
      <c r="D43" s="46">
        <v>4451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4451</v>
      </c>
      <c r="O43" s="47">
        <f t="shared" si="1"/>
        <v>0.31422520296505474</v>
      </c>
      <c r="P43" s="9"/>
    </row>
    <row r="44" spans="1:119">
      <c r="A44" s="12"/>
      <c r="B44" s="25">
        <v>366</v>
      </c>
      <c r="C44" s="20" t="s">
        <v>70</v>
      </c>
      <c r="D44" s="46">
        <v>188136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188136</v>
      </c>
      <c r="O44" s="47">
        <f t="shared" si="1"/>
        <v>13.281750794211083</v>
      </c>
      <c r="P44" s="9"/>
    </row>
    <row r="45" spans="1:119" ht="15.75" thickBot="1">
      <c r="A45" s="12"/>
      <c r="B45" s="25">
        <v>369.9</v>
      </c>
      <c r="C45" s="20" t="s">
        <v>48</v>
      </c>
      <c r="D45" s="46">
        <v>5959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5959</v>
      </c>
      <c r="O45" s="47">
        <f t="shared" si="1"/>
        <v>0.4206847864454642</v>
      </c>
      <c r="P45" s="9"/>
    </row>
    <row r="46" spans="1:119" ht="16.5" thickBot="1">
      <c r="A46" s="14" t="s">
        <v>42</v>
      </c>
      <c r="B46" s="23"/>
      <c r="C46" s="22"/>
      <c r="D46" s="15">
        <f>SUM(D5,D14,D20,D31,D38,D42)</f>
        <v>11470049</v>
      </c>
      <c r="E46" s="15">
        <f t="shared" ref="E46:M46" si="9">SUM(E5,E14,E20,E31,E38,E42)</f>
        <v>315311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4"/>
        <v>11785360</v>
      </c>
      <c r="O46" s="38">
        <f t="shared" si="1"/>
        <v>832.00564772326152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78</v>
      </c>
      <c r="M48" s="118"/>
      <c r="N48" s="118"/>
      <c r="O48" s="43">
        <v>14165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72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4721594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4721594</v>
      </c>
      <c r="O5" s="33">
        <f t="shared" ref="O5:O46" si="1">(N5/O$48)</f>
        <v>335.38812331297061</v>
      </c>
      <c r="P5" s="6"/>
    </row>
    <row r="6" spans="1:133">
      <c r="A6" s="12"/>
      <c r="B6" s="25">
        <v>311</v>
      </c>
      <c r="C6" s="20" t="s">
        <v>3</v>
      </c>
      <c r="D6" s="46">
        <v>3355324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3355324</v>
      </c>
      <c r="O6" s="47">
        <f t="shared" si="1"/>
        <v>238.33811620968888</v>
      </c>
      <c r="P6" s="9"/>
    </row>
    <row r="7" spans="1:133">
      <c r="A7" s="12"/>
      <c r="B7" s="25">
        <v>312.41000000000003</v>
      </c>
      <c r="C7" s="20" t="s">
        <v>12</v>
      </c>
      <c r="D7" s="46">
        <v>138161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138161</v>
      </c>
      <c r="O7" s="47">
        <f t="shared" si="1"/>
        <v>9.8139650518539572</v>
      </c>
      <c r="P7" s="9"/>
    </row>
    <row r="8" spans="1:133">
      <c r="A8" s="12"/>
      <c r="B8" s="25">
        <v>312.42</v>
      </c>
      <c r="C8" s="20" t="s">
        <v>11</v>
      </c>
      <c r="D8" s="46">
        <v>99830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99830</v>
      </c>
      <c r="O8" s="47">
        <f t="shared" si="1"/>
        <v>7.0912061372354032</v>
      </c>
      <c r="P8" s="9"/>
    </row>
    <row r="9" spans="1:133">
      <c r="A9" s="12"/>
      <c r="B9" s="25">
        <v>314.10000000000002</v>
      </c>
      <c r="C9" s="20" t="s">
        <v>13</v>
      </c>
      <c r="D9" s="46">
        <v>598003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598003</v>
      </c>
      <c r="O9" s="47">
        <f t="shared" si="1"/>
        <v>42.477837761045606</v>
      </c>
      <c r="P9" s="9"/>
    </row>
    <row r="10" spans="1:133">
      <c r="A10" s="12"/>
      <c r="B10" s="25">
        <v>314.3</v>
      </c>
      <c r="C10" s="20" t="s">
        <v>14</v>
      </c>
      <c r="D10" s="46">
        <v>153663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153663</v>
      </c>
      <c r="O10" s="47">
        <f t="shared" si="1"/>
        <v>10.915115783491974</v>
      </c>
      <c r="P10" s="9"/>
    </row>
    <row r="11" spans="1:133">
      <c r="A11" s="12"/>
      <c r="B11" s="25">
        <v>314.8</v>
      </c>
      <c r="C11" s="20" t="s">
        <v>58</v>
      </c>
      <c r="D11" s="46">
        <v>3983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3983</v>
      </c>
      <c r="O11" s="47">
        <f t="shared" si="1"/>
        <v>0.28292371075436851</v>
      </c>
      <c r="P11" s="9"/>
    </row>
    <row r="12" spans="1:133">
      <c r="A12" s="12"/>
      <c r="B12" s="25">
        <v>315</v>
      </c>
      <c r="C12" s="20" t="s">
        <v>15</v>
      </c>
      <c r="D12" s="46">
        <v>301207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301207</v>
      </c>
      <c r="O12" s="47">
        <f t="shared" si="1"/>
        <v>21.395581758772554</v>
      </c>
      <c r="P12" s="9"/>
    </row>
    <row r="13" spans="1:133">
      <c r="A13" s="12"/>
      <c r="B13" s="25">
        <v>316</v>
      </c>
      <c r="C13" s="20" t="s">
        <v>16</v>
      </c>
      <c r="D13" s="46">
        <v>71423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71423</v>
      </c>
      <c r="O13" s="47">
        <f t="shared" si="1"/>
        <v>5.073376900127859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4148295</v>
      </c>
      <c r="E14" s="32">
        <f t="shared" si="3"/>
        <v>8249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4156544</v>
      </c>
      <c r="O14" s="45">
        <f t="shared" si="1"/>
        <v>295.25102997584884</v>
      </c>
      <c r="P14" s="10"/>
    </row>
    <row r="15" spans="1:133">
      <c r="A15" s="12"/>
      <c r="B15" s="25">
        <v>322</v>
      </c>
      <c r="C15" s="20" t="s">
        <v>0</v>
      </c>
      <c r="D15" s="46">
        <v>20828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20828</v>
      </c>
      <c r="O15" s="47">
        <f t="shared" si="1"/>
        <v>1.4794715158403182</v>
      </c>
      <c r="P15" s="9"/>
    </row>
    <row r="16" spans="1:133">
      <c r="A16" s="12"/>
      <c r="B16" s="25">
        <v>323.10000000000002</v>
      </c>
      <c r="C16" s="20" t="s">
        <v>18</v>
      </c>
      <c r="D16" s="46">
        <v>505968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505968</v>
      </c>
      <c r="O16" s="47">
        <f t="shared" si="1"/>
        <v>35.940332433584317</v>
      </c>
      <c r="P16" s="9"/>
    </row>
    <row r="17" spans="1:16">
      <c r="A17" s="12"/>
      <c r="B17" s="25">
        <v>323.7</v>
      </c>
      <c r="C17" s="20" t="s">
        <v>19</v>
      </c>
      <c r="D17" s="46">
        <v>100855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100855</v>
      </c>
      <c r="O17" s="47">
        <f t="shared" si="1"/>
        <v>7.1640147748259695</v>
      </c>
      <c r="P17" s="9"/>
    </row>
    <row r="18" spans="1:16">
      <c r="A18" s="12"/>
      <c r="B18" s="25">
        <v>325.2</v>
      </c>
      <c r="C18" s="20" t="s">
        <v>20</v>
      </c>
      <c r="D18" s="46">
        <v>3271721</v>
      </c>
      <c r="E18" s="46">
        <v>8249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3279970</v>
      </c>
      <c r="O18" s="47">
        <f t="shared" si="1"/>
        <v>232.98550930529905</v>
      </c>
      <c r="P18" s="9"/>
    </row>
    <row r="19" spans="1:16">
      <c r="A19" s="12"/>
      <c r="B19" s="25">
        <v>329</v>
      </c>
      <c r="C19" s="20" t="s">
        <v>21</v>
      </c>
      <c r="D19" s="46">
        <v>248923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248923</v>
      </c>
      <c r="O19" s="47">
        <f t="shared" si="1"/>
        <v>17.681701946299189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SUM(D21:D29)</f>
        <v>1437757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1437757</v>
      </c>
      <c r="O20" s="45">
        <f t="shared" si="1"/>
        <v>102.12793010370791</v>
      </c>
      <c r="P20" s="10"/>
    </row>
    <row r="21" spans="1:16">
      <c r="A21" s="12"/>
      <c r="B21" s="25">
        <v>334.49</v>
      </c>
      <c r="C21" s="20" t="s">
        <v>64</v>
      </c>
      <c r="D21" s="46">
        <v>13699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13699</v>
      </c>
      <c r="O21" s="47">
        <f t="shared" si="1"/>
        <v>0.9730785622957806</v>
      </c>
      <c r="P21" s="9"/>
    </row>
    <row r="22" spans="1:16">
      <c r="A22" s="12"/>
      <c r="B22" s="25">
        <v>334.5</v>
      </c>
      <c r="C22" s="20" t="s">
        <v>24</v>
      </c>
      <c r="D22" s="46">
        <v>9980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9980</v>
      </c>
      <c r="O22" s="47">
        <f t="shared" si="1"/>
        <v>0.70890751527205564</v>
      </c>
      <c r="P22" s="9"/>
    </row>
    <row r="23" spans="1:16">
      <c r="A23" s="12"/>
      <c r="B23" s="25">
        <v>335.12</v>
      </c>
      <c r="C23" s="20" t="s">
        <v>25</v>
      </c>
      <c r="D23" s="46">
        <v>399553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399553</v>
      </c>
      <c r="O23" s="47">
        <f t="shared" si="1"/>
        <v>28.381375195340247</v>
      </c>
      <c r="P23" s="9"/>
    </row>
    <row r="24" spans="1:16">
      <c r="A24" s="12"/>
      <c r="B24" s="25">
        <v>335.18</v>
      </c>
      <c r="C24" s="20" t="s">
        <v>26</v>
      </c>
      <c r="D24" s="46">
        <v>722302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722302</v>
      </c>
      <c r="O24" s="47">
        <f t="shared" si="1"/>
        <v>51.30714590140645</v>
      </c>
      <c r="P24" s="9"/>
    </row>
    <row r="25" spans="1:16">
      <c r="A25" s="12"/>
      <c r="B25" s="25">
        <v>335.29</v>
      </c>
      <c r="C25" s="20" t="s">
        <v>65</v>
      </c>
      <c r="D25" s="46">
        <v>6801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6801</v>
      </c>
      <c r="O25" s="47">
        <f t="shared" si="1"/>
        <v>0.48309418951555616</v>
      </c>
      <c r="P25" s="9"/>
    </row>
    <row r="26" spans="1:16">
      <c r="A26" s="12"/>
      <c r="B26" s="25">
        <v>337.3</v>
      </c>
      <c r="C26" s="20" t="s">
        <v>28</v>
      </c>
      <c r="D26" s="46">
        <v>28321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28321</v>
      </c>
      <c r="O26" s="47">
        <f t="shared" si="1"/>
        <v>2.0117204148316521</v>
      </c>
      <c r="P26" s="9"/>
    </row>
    <row r="27" spans="1:16">
      <c r="A27" s="12"/>
      <c r="B27" s="25">
        <v>337.7</v>
      </c>
      <c r="C27" s="20" t="s">
        <v>29</v>
      </c>
      <c r="D27" s="46">
        <v>200894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200894</v>
      </c>
      <c r="O27" s="47">
        <f t="shared" si="1"/>
        <v>14.270066770848132</v>
      </c>
      <c r="P27" s="9"/>
    </row>
    <row r="28" spans="1:16">
      <c r="A28" s="12"/>
      <c r="B28" s="25">
        <v>337.9</v>
      </c>
      <c r="C28" s="20" t="s">
        <v>30</v>
      </c>
      <c r="D28" s="46">
        <v>11575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11575</v>
      </c>
      <c r="O28" s="47">
        <f t="shared" si="1"/>
        <v>0.82220485864469384</v>
      </c>
      <c r="P28" s="9"/>
    </row>
    <row r="29" spans="1:16">
      <c r="A29" s="12"/>
      <c r="B29" s="25">
        <v>338</v>
      </c>
      <c r="C29" s="20" t="s">
        <v>31</v>
      </c>
      <c r="D29" s="46">
        <v>44632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44632</v>
      </c>
      <c r="O29" s="47">
        <f t="shared" si="1"/>
        <v>3.1703366955533459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SUM(D31:D36)</f>
        <v>379646</v>
      </c>
      <c r="E30" s="32">
        <f t="shared" si="6"/>
        <v>343254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722900</v>
      </c>
      <c r="O30" s="45">
        <f t="shared" si="1"/>
        <v>51.349623526069045</v>
      </c>
      <c r="P30" s="10"/>
    </row>
    <row r="31" spans="1:16">
      <c r="A31" s="12"/>
      <c r="B31" s="25">
        <v>341.9</v>
      </c>
      <c r="C31" s="20" t="s">
        <v>66</v>
      </c>
      <c r="D31" s="46">
        <v>15347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15347</v>
      </c>
      <c r="O31" s="47">
        <f t="shared" si="1"/>
        <v>1.0901406449779798</v>
      </c>
      <c r="P31" s="9"/>
    </row>
    <row r="32" spans="1:16">
      <c r="A32" s="12"/>
      <c r="B32" s="25">
        <v>342.5</v>
      </c>
      <c r="C32" s="20" t="s">
        <v>38</v>
      </c>
      <c r="D32" s="46">
        <v>39586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39586</v>
      </c>
      <c r="O32" s="47">
        <f t="shared" si="1"/>
        <v>2.811905100156272</v>
      </c>
      <c r="P32" s="9"/>
    </row>
    <row r="33" spans="1:119">
      <c r="A33" s="12"/>
      <c r="B33" s="25">
        <v>342.6</v>
      </c>
      <c r="C33" s="20" t="s">
        <v>39</v>
      </c>
      <c r="D33" s="46">
        <v>253929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253929</v>
      </c>
      <c r="O33" s="47">
        <f t="shared" si="1"/>
        <v>18.037292229009804</v>
      </c>
      <c r="P33" s="9"/>
    </row>
    <row r="34" spans="1:119">
      <c r="A34" s="12"/>
      <c r="B34" s="25">
        <v>343.4</v>
      </c>
      <c r="C34" s="20" t="s">
        <v>61</v>
      </c>
      <c r="D34" s="46">
        <v>9488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9488</v>
      </c>
      <c r="O34" s="47">
        <f t="shared" si="1"/>
        <v>0.67395936922858357</v>
      </c>
      <c r="P34" s="9"/>
    </row>
    <row r="35" spans="1:119">
      <c r="A35" s="12"/>
      <c r="B35" s="25">
        <v>343.7</v>
      </c>
      <c r="C35" s="20" t="s">
        <v>67</v>
      </c>
      <c r="D35" s="46">
        <v>0</v>
      </c>
      <c r="E35" s="46">
        <v>343254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343254</v>
      </c>
      <c r="O35" s="47">
        <f t="shared" si="1"/>
        <v>24.382298621963347</v>
      </c>
      <c r="P35" s="9"/>
    </row>
    <row r="36" spans="1:119">
      <c r="A36" s="12"/>
      <c r="B36" s="25">
        <v>347.2</v>
      </c>
      <c r="C36" s="20" t="s">
        <v>40</v>
      </c>
      <c r="D36" s="46">
        <v>61296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61296</v>
      </c>
      <c r="O36" s="47">
        <f t="shared" si="1"/>
        <v>4.3540275607330585</v>
      </c>
      <c r="P36" s="9"/>
    </row>
    <row r="37" spans="1:119" ht="15.75">
      <c r="A37" s="29" t="s">
        <v>37</v>
      </c>
      <c r="B37" s="30"/>
      <c r="C37" s="31"/>
      <c r="D37" s="32">
        <f t="shared" ref="D37:M37" si="8">SUM(D38:D41)</f>
        <v>137996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6" si="9">SUM(D37:M37)</f>
        <v>137996</v>
      </c>
      <c r="O37" s="45">
        <f t="shared" si="1"/>
        <v>9.8022446370223051</v>
      </c>
      <c r="P37" s="10"/>
    </row>
    <row r="38" spans="1:119">
      <c r="A38" s="13"/>
      <c r="B38" s="39">
        <v>351.4</v>
      </c>
      <c r="C38" s="21" t="s">
        <v>68</v>
      </c>
      <c r="D38" s="46">
        <v>80337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80337</v>
      </c>
      <c r="O38" s="47">
        <f t="shared" si="1"/>
        <v>5.7065634323057255</v>
      </c>
      <c r="P38" s="9"/>
    </row>
    <row r="39" spans="1:119">
      <c r="A39" s="13"/>
      <c r="B39" s="39">
        <v>351.5</v>
      </c>
      <c r="C39" s="21" t="s">
        <v>45</v>
      </c>
      <c r="D39" s="46">
        <v>25867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25867</v>
      </c>
      <c r="O39" s="47">
        <f t="shared" si="1"/>
        <v>1.8374058815172609</v>
      </c>
      <c r="P39" s="9"/>
    </row>
    <row r="40" spans="1:119">
      <c r="A40" s="13"/>
      <c r="B40" s="39">
        <v>354</v>
      </c>
      <c r="C40" s="21" t="s">
        <v>46</v>
      </c>
      <c r="D40" s="46">
        <v>25000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25000</v>
      </c>
      <c r="O40" s="47">
        <f t="shared" si="1"/>
        <v>1.7758204290382156</v>
      </c>
      <c r="P40" s="9"/>
    </row>
    <row r="41" spans="1:119">
      <c r="A41" s="13"/>
      <c r="B41" s="39">
        <v>355</v>
      </c>
      <c r="C41" s="21" t="s">
        <v>69</v>
      </c>
      <c r="D41" s="46">
        <v>6792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6792</v>
      </c>
      <c r="O41" s="47">
        <f t="shared" si="1"/>
        <v>0.48245489416110243</v>
      </c>
      <c r="P41" s="9"/>
    </row>
    <row r="42" spans="1:119" ht="15.75">
      <c r="A42" s="29" t="s">
        <v>4</v>
      </c>
      <c r="B42" s="30"/>
      <c r="C42" s="31"/>
      <c r="D42" s="32">
        <f t="shared" ref="D42:M42" si="10">SUM(D43:D45)</f>
        <v>11439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11439</v>
      </c>
      <c r="O42" s="45">
        <f t="shared" si="1"/>
        <v>0.81254439551072599</v>
      </c>
      <c r="P42" s="10"/>
    </row>
    <row r="43" spans="1:119">
      <c r="A43" s="12"/>
      <c r="B43" s="25">
        <v>361.1</v>
      </c>
      <c r="C43" s="20" t="s">
        <v>47</v>
      </c>
      <c r="D43" s="46">
        <v>9577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9577</v>
      </c>
      <c r="O43" s="47">
        <f t="shared" si="1"/>
        <v>0.6802812899559596</v>
      </c>
      <c r="P43" s="9"/>
    </row>
    <row r="44" spans="1:119">
      <c r="A44" s="12"/>
      <c r="B44" s="25">
        <v>366</v>
      </c>
      <c r="C44" s="20" t="s">
        <v>70</v>
      </c>
      <c r="D44" s="46">
        <v>1025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1025</v>
      </c>
      <c r="O44" s="47">
        <f t="shared" si="1"/>
        <v>7.2808637590566841E-2</v>
      </c>
      <c r="P44" s="9"/>
    </row>
    <row r="45" spans="1:119" ht="15.75" thickBot="1">
      <c r="A45" s="12"/>
      <c r="B45" s="25">
        <v>369.9</v>
      </c>
      <c r="C45" s="20" t="s">
        <v>48</v>
      </c>
      <c r="D45" s="46">
        <v>837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837</v>
      </c>
      <c r="O45" s="47">
        <f t="shared" si="1"/>
        <v>5.945446796419946E-2</v>
      </c>
      <c r="P45" s="9"/>
    </row>
    <row r="46" spans="1:119" ht="16.5" thickBot="1">
      <c r="A46" s="14" t="s">
        <v>42</v>
      </c>
      <c r="B46" s="23"/>
      <c r="C46" s="22"/>
      <c r="D46" s="15">
        <f>SUM(D5,D14,D20,D30,D37,D42)</f>
        <v>10836727</v>
      </c>
      <c r="E46" s="15">
        <f t="shared" ref="E46:M46" si="11">SUM(E5,E14,E20,E30,E37,E42)</f>
        <v>351503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0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9"/>
        <v>11188230</v>
      </c>
      <c r="O46" s="38">
        <f t="shared" si="1"/>
        <v>794.73149595112943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71</v>
      </c>
      <c r="M48" s="118"/>
      <c r="N48" s="118"/>
      <c r="O48" s="43">
        <v>14078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72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5381836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5381836</v>
      </c>
      <c r="O5" s="33">
        <f t="shared" ref="O5:O43" si="1">(N5/O$45)</f>
        <v>380.18055948007913</v>
      </c>
      <c r="P5" s="6"/>
    </row>
    <row r="6" spans="1:133">
      <c r="A6" s="12"/>
      <c r="B6" s="25">
        <v>311</v>
      </c>
      <c r="C6" s="20" t="s">
        <v>3</v>
      </c>
      <c r="D6" s="46">
        <v>4038256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4038256</v>
      </c>
      <c r="O6" s="47">
        <f t="shared" si="1"/>
        <v>285.26815484600172</v>
      </c>
      <c r="P6" s="9"/>
    </row>
    <row r="7" spans="1:133">
      <c r="A7" s="12"/>
      <c r="B7" s="25">
        <v>312.41000000000003</v>
      </c>
      <c r="C7" s="20" t="s">
        <v>12</v>
      </c>
      <c r="D7" s="46">
        <v>139838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139838</v>
      </c>
      <c r="O7" s="47">
        <f t="shared" si="1"/>
        <v>9.8783554676462284</v>
      </c>
      <c r="P7" s="9"/>
    </row>
    <row r="8" spans="1:133">
      <c r="A8" s="12"/>
      <c r="B8" s="25">
        <v>312.42</v>
      </c>
      <c r="C8" s="20" t="s">
        <v>11</v>
      </c>
      <c r="D8" s="46">
        <v>100783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100783</v>
      </c>
      <c r="O8" s="47">
        <f t="shared" si="1"/>
        <v>7.1194546482057079</v>
      </c>
      <c r="P8" s="9"/>
    </row>
    <row r="9" spans="1:133">
      <c r="A9" s="12"/>
      <c r="B9" s="25">
        <v>314.10000000000002</v>
      </c>
      <c r="C9" s="20" t="s">
        <v>13</v>
      </c>
      <c r="D9" s="46">
        <v>585131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585131</v>
      </c>
      <c r="O9" s="47">
        <f t="shared" si="1"/>
        <v>41.334487143260809</v>
      </c>
      <c r="P9" s="9"/>
    </row>
    <row r="10" spans="1:133">
      <c r="A10" s="12"/>
      <c r="B10" s="25">
        <v>314.3</v>
      </c>
      <c r="C10" s="20" t="s">
        <v>14</v>
      </c>
      <c r="D10" s="46">
        <v>149685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149685</v>
      </c>
      <c r="O10" s="47">
        <f t="shared" si="1"/>
        <v>10.573961571065272</v>
      </c>
      <c r="P10" s="9"/>
    </row>
    <row r="11" spans="1:133">
      <c r="A11" s="12"/>
      <c r="B11" s="25">
        <v>314.8</v>
      </c>
      <c r="C11" s="20" t="s">
        <v>58</v>
      </c>
      <c r="D11" s="46">
        <v>694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694</v>
      </c>
      <c r="O11" s="47">
        <f t="shared" si="1"/>
        <v>4.9025148346990677E-2</v>
      </c>
      <c r="P11" s="9"/>
    </row>
    <row r="12" spans="1:133">
      <c r="A12" s="12"/>
      <c r="B12" s="25">
        <v>315</v>
      </c>
      <c r="C12" s="20" t="s">
        <v>15</v>
      </c>
      <c r="D12" s="46">
        <v>318099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318099</v>
      </c>
      <c r="O12" s="47">
        <f t="shared" si="1"/>
        <v>22.470966374682114</v>
      </c>
      <c r="P12" s="9"/>
    </row>
    <row r="13" spans="1:133">
      <c r="A13" s="12"/>
      <c r="B13" s="25">
        <v>316</v>
      </c>
      <c r="C13" s="20" t="s">
        <v>16</v>
      </c>
      <c r="D13" s="46">
        <v>49350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49350</v>
      </c>
      <c r="O13" s="47">
        <f t="shared" si="1"/>
        <v>3.4861542808703025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3687922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8438</v>
      </c>
      <c r="N14" s="44">
        <f t="shared" ref="N14:N29" si="4">SUM(D14:M14)</f>
        <v>3696360</v>
      </c>
      <c r="O14" s="45">
        <f t="shared" si="1"/>
        <v>261.11613450127152</v>
      </c>
      <c r="P14" s="10"/>
    </row>
    <row r="15" spans="1:133">
      <c r="A15" s="12"/>
      <c r="B15" s="25">
        <v>322</v>
      </c>
      <c r="C15" s="20" t="s">
        <v>0</v>
      </c>
      <c r="D15" s="46">
        <v>12659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12659</v>
      </c>
      <c r="O15" s="47">
        <f t="shared" si="1"/>
        <v>0.89424978807572764</v>
      </c>
      <c r="P15" s="9"/>
    </row>
    <row r="16" spans="1:133">
      <c r="A16" s="12"/>
      <c r="B16" s="25">
        <v>323.10000000000002</v>
      </c>
      <c r="C16" s="20" t="s">
        <v>18</v>
      </c>
      <c r="D16" s="46">
        <v>512727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512727</v>
      </c>
      <c r="O16" s="47">
        <f t="shared" si="1"/>
        <v>36.219765470471884</v>
      </c>
      <c r="P16" s="9"/>
    </row>
    <row r="17" spans="1:16">
      <c r="A17" s="12"/>
      <c r="B17" s="25">
        <v>323.7</v>
      </c>
      <c r="C17" s="20" t="s">
        <v>19</v>
      </c>
      <c r="D17" s="46">
        <v>93614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93614</v>
      </c>
      <c r="O17" s="47">
        <f t="shared" si="1"/>
        <v>6.6130262786097767</v>
      </c>
      <c r="P17" s="9"/>
    </row>
    <row r="18" spans="1:16">
      <c r="A18" s="12"/>
      <c r="B18" s="25">
        <v>325.2</v>
      </c>
      <c r="C18" s="20" t="s">
        <v>20</v>
      </c>
      <c r="D18" s="46">
        <v>3018508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8438</v>
      </c>
      <c r="N18" s="46">
        <f t="shared" si="4"/>
        <v>3026946</v>
      </c>
      <c r="O18" s="47">
        <f t="shared" si="1"/>
        <v>213.82777620796836</v>
      </c>
      <c r="P18" s="9"/>
    </row>
    <row r="19" spans="1:16">
      <c r="A19" s="12"/>
      <c r="B19" s="25">
        <v>329</v>
      </c>
      <c r="C19" s="20" t="s">
        <v>21</v>
      </c>
      <c r="D19" s="46">
        <v>50414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50414</v>
      </c>
      <c r="O19" s="47">
        <f t="shared" si="1"/>
        <v>3.5613167561458039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SUM(D21:D28)</f>
        <v>1762771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1762771</v>
      </c>
      <c r="O20" s="45">
        <f t="shared" si="1"/>
        <v>124.52465385702176</v>
      </c>
      <c r="P20" s="10"/>
    </row>
    <row r="21" spans="1:16">
      <c r="A21" s="12"/>
      <c r="B21" s="25">
        <v>331.39</v>
      </c>
      <c r="C21" s="20" t="s">
        <v>59</v>
      </c>
      <c r="D21" s="46">
        <v>228442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228442</v>
      </c>
      <c r="O21" s="47">
        <f t="shared" si="1"/>
        <v>16.137468211359142</v>
      </c>
      <c r="P21" s="9"/>
    </row>
    <row r="22" spans="1:16">
      <c r="A22" s="12"/>
      <c r="B22" s="25">
        <v>334.39</v>
      </c>
      <c r="C22" s="20" t="s">
        <v>60</v>
      </c>
      <c r="D22" s="46">
        <v>27110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27110</v>
      </c>
      <c r="O22" s="47">
        <f t="shared" si="1"/>
        <v>1.9150890081944052</v>
      </c>
      <c r="P22" s="9"/>
    </row>
    <row r="23" spans="1:16">
      <c r="A23" s="12"/>
      <c r="B23" s="25">
        <v>335.12</v>
      </c>
      <c r="C23" s="20" t="s">
        <v>25</v>
      </c>
      <c r="D23" s="46">
        <v>373442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373442</v>
      </c>
      <c r="O23" s="47">
        <f t="shared" si="1"/>
        <v>26.380474710370162</v>
      </c>
      <c r="P23" s="9"/>
    </row>
    <row r="24" spans="1:16">
      <c r="A24" s="12"/>
      <c r="B24" s="25">
        <v>335.18</v>
      </c>
      <c r="C24" s="20" t="s">
        <v>26</v>
      </c>
      <c r="D24" s="46">
        <v>698032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698032</v>
      </c>
      <c r="O24" s="47">
        <f t="shared" si="1"/>
        <v>49.309974569087316</v>
      </c>
      <c r="P24" s="9"/>
    </row>
    <row r="25" spans="1:16">
      <c r="A25" s="12"/>
      <c r="B25" s="25">
        <v>337.2</v>
      </c>
      <c r="C25" s="20" t="s">
        <v>27</v>
      </c>
      <c r="D25" s="46">
        <v>7111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7111</v>
      </c>
      <c r="O25" s="47">
        <f t="shared" si="1"/>
        <v>0.50233116699632663</v>
      </c>
      <c r="P25" s="9"/>
    </row>
    <row r="26" spans="1:16">
      <c r="A26" s="12"/>
      <c r="B26" s="25">
        <v>337.3</v>
      </c>
      <c r="C26" s="20" t="s">
        <v>28</v>
      </c>
      <c r="D26" s="46">
        <v>29663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29663</v>
      </c>
      <c r="O26" s="47">
        <f t="shared" si="1"/>
        <v>2.0954365640011301</v>
      </c>
      <c r="P26" s="9"/>
    </row>
    <row r="27" spans="1:16">
      <c r="A27" s="12"/>
      <c r="B27" s="25">
        <v>337.7</v>
      </c>
      <c r="C27" s="20" t="s">
        <v>29</v>
      </c>
      <c r="D27" s="46">
        <v>148971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148971</v>
      </c>
      <c r="O27" s="47">
        <f t="shared" si="1"/>
        <v>10.523523594235661</v>
      </c>
      <c r="P27" s="9"/>
    </row>
    <row r="28" spans="1:16">
      <c r="A28" s="12"/>
      <c r="B28" s="25">
        <v>337.9</v>
      </c>
      <c r="C28" s="20" t="s">
        <v>30</v>
      </c>
      <c r="D28" s="46">
        <v>250000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250000</v>
      </c>
      <c r="O28" s="47">
        <f t="shared" si="1"/>
        <v>17.660356032777621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SUM(D30:D35)</f>
        <v>403708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403708</v>
      </c>
      <c r="O29" s="45">
        <f t="shared" si="1"/>
        <v>28.51850805312235</v>
      </c>
      <c r="P29" s="10"/>
    </row>
    <row r="30" spans="1:16">
      <c r="A30" s="12"/>
      <c r="B30" s="25">
        <v>342.5</v>
      </c>
      <c r="C30" s="20" t="s">
        <v>38</v>
      </c>
      <c r="D30" s="46">
        <v>40519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40519</v>
      </c>
      <c r="O30" s="47">
        <f t="shared" si="1"/>
        <v>2.8623198643684655</v>
      </c>
      <c r="P30" s="9"/>
    </row>
    <row r="31" spans="1:16">
      <c r="A31" s="12"/>
      <c r="B31" s="25">
        <v>342.6</v>
      </c>
      <c r="C31" s="20" t="s">
        <v>39</v>
      </c>
      <c r="D31" s="46">
        <v>262149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262149</v>
      </c>
      <c r="O31" s="47">
        <f t="shared" si="1"/>
        <v>18.518578694546481</v>
      </c>
      <c r="P31" s="9"/>
    </row>
    <row r="32" spans="1:16">
      <c r="A32" s="12"/>
      <c r="B32" s="25">
        <v>343.4</v>
      </c>
      <c r="C32" s="20" t="s">
        <v>61</v>
      </c>
      <c r="D32" s="46">
        <v>31863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31863</v>
      </c>
      <c r="O32" s="47">
        <f t="shared" si="1"/>
        <v>2.2508476970895734</v>
      </c>
      <c r="P32" s="9"/>
    </row>
    <row r="33" spans="1:119">
      <c r="A33" s="12"/>
      <c r="B33" s="25">
        <v>347.2</v>
      </c>
      <c r="C33" s="20" t="s">
        <v>40</v>
      </c>
      <c r="D33" s="46">
        <v>52470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52470</v>
      </c>
      <c r="O33" s="47">
        <f t="shared" si="1"/>
        <v>3.7065555241593668</v>
      </c>
      <c r="P33" s="9"/>
    </row>
    <row r="34" spans="1:119">
      <c r="A34" s="12"/>
      <c r="B34" s="25">
        <v>347.4</v>
      </c>
      <c r="C34" s="20" t="s">
        <v>41</v>
      </c>
      <c r="D34" s="46">
        <v>2817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2817</v>
      </c>
      <c r="O34" s="47">
        <f t="shared" si="1"/>
        <v>0.19899689177733823</v>
      </c>
      <c r="P34" s="9"/>
    </row>
    <row r="35" spans="1:119">
      <c r="A35" s="12"/>
      <c r="B35" s="25">
        <v>349</v>
      </c>
      <c r="C35" s="20" t="s">
        <v>1</v>
      </c>
      <c r="D35" s="46">
        <v>13890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13890</v>
      </c>
      <c r="O35" s="47">
        <f t="shared" si="1"/>
        <v>0.98120938118112466</v>
      </c>
      <c r="P35" s="9"/>
    </row>
    <row r="36" spans="1:119" ht="15.75">
      <c r="A36" s="29" t="s">
        <v>37</v>
      </c>
      <c r="B36" s="30"/>
      <c r="C36" s="31"/>
      <c r="D36" s="32">
        <f t="shared" ref="D36:M36" si="8">SUM(D37:D39)</f>
        <v>108593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3" si="9">SUM(D36:M36)</f>
        <v>108593</v>
      </c>
      <c r="O36" s="45">
        <f t="shared" si="1"/>
        <v>7.6711641706696803</v>
      </c>
      <c r="P36" s="10"/>
    </row>
    <row r="37" spans="1:119">
      <c r="A37" s="13"/>
      <c r="B37" s="39">
        <v>351.2</v>
      </c>
      <c r="C37" s="21" t="s">
        <v>44</v>
      </c>
      <c r="D37" s="46">
        <v>31487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31487</v>
      </c>
      <c r="O37" s="47">
        <f t="shared" si="1"/>
        <v>2.2242865216162757</v>
      </c>
      <c r="P37" s="9"/>
    </row>
    <row r="38" spans="1:119">
      <c r="A38" s="13"/>
      <c r="B38" s="39">
        <v>351.5</v>
      </c>
      <c r="C38" s="21" t="s">
        <v>45</v>
      </c>
      <c r="D38" s="46">
        <v>39986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39986</v>
      </c>
      <c r="O38" s="47">
        <f t="shared" si="1"/>
        <v>2.8246679853065837</v>
      </c>
      <c r="P38" s="9"/>
    </row>
    <row r="39" spans="1:119">
      <c r="A39" s="13"/>
      <c r="B39" s="39">
        <v>354</v>
      </c>
      <c r="C39" s="21" t="s">
        <v>46</v>
      </c>
      <c r="D39" s="46">
        <v>37120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37120</v>
      </c>
      <c r="O39" s="47">
        <f t="shared" si="1"/>
        <v>2.6222096637468213</v>
      </c>
      <c r="P39" s="9"/>
    </row>
    <row r="40" spans="1:119" ht="15.75">
      <c r="A40" s="29" t="s">
        <v>4</v>
      </c>
      <c r="B40" s="30"/>
      <c r="C40" s="31"/>
      <c r="D40" s="32">
        <f t="shared" ref="D40:M40" si="10">SUM(D41:D42)</f>
        <v>42769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42769</v>
      </c>
      <c r="O40" s="45">
        <f t="shared" si="1"/>
        <v>3.0212630686634641</v>
      </c>
      <c r="P40" s="10"/>
    </row>
    <row r="41" spans="1:119">
      <c r="A41" s="12"/>
      <c r="B41" s="25">
        <v>361.1</v>
      </c>
      <c r="C41" s="20" t="s">
        <v>47</v>
      </c>
      <c r="D41" s="46">
        <v>30425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30425</v>
      </c>
      <c r="O41" s="47">
        <f t="shared" si="1"/>
        <v>2.1492653291890362</v>
      </c>
      <c r="P41" s="9"/>
    </row>
    <row r="42" spans="1:119" ht="15.75" thickBot="1">
      <c r="A42" s="12"/>
      <c r="B42" s="25">
        <v>369.9</v>
      </c>
      <c r="C42" s="20" t="s">
        <v>48</v>
      </c>
      <c r="D42" s="46">
        <v>12344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12344</v>
      </c>
      <c r="O42" s="47">
        <f t="shared" si="1"/>
        <v>0.87199773947442782</v>
      </c>
      <c r="P42" s="9"/>
    </row>
    <row r="43" spans="1:119" ht="16.5" thickBot="1">
      <c r="A43" s="14" t="s">
        <v>42</v>
      </c>
      <c r="B43" s="23"/>
      <c r="C43" s="22"/>
      <c r="D43" s="15">
        <f>SUM(D5,D14,D20,D29,D36,D40)</f>
        <v>11387599</v>
      </c>
      <c r="E43" s="15">
        <f t="shared" ref="E43:M43" si="11">SUM(E5,E14,E20,E29,E36,E40)</f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0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8438</v>
      </c>
      <c r="N43" s="15">
        <f t="shared" si="9"/>
        <v>11396037</v>
      </c>
      <c r="O43" s="38">
        <f t="shared" si="1"/>
        <v>805.03228313082786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62</v>
      </c>
      <c r="M45" s="118"/>
      <c r="N45" s="118"/>
      <c r="O45" s="43">
        <v>14156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72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5303841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5303841</v>
      </c>
      <c r="O5" s="33">
        <f t="shared" ref="O5:O42" si="1">(N5/O$44)</f>
        <v>390.70651933701657</v>
      </c>
      <c r="P5" s="6"/>
    </row>
    <row r="6" spans="1:133">
      <c r="A6" s="12"/>
      <c r="B6" s="25">
        <v>311</v>
      </c>
      <c r="C6" s="20" t="s">
        <v>3</v>
      </c>
      <c r="D6" s="46">
        <v>3896056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3896056</v>
      </c>
      <c r="O6" s="47">
        <f t="shared" si="1"/>
        <v>287.00228360957641</v>
      </c>
      <c r="P6" s="9"/>
    </row>
    <row r="7" spans="1:133">
      <c r="A7" s="12"/>
      <c r="B7" s="25">
        <v>312.41000000000003</v>
      </c>
      <c r="C7" s="20" t="s">
        <v>12</v>
      </c>
      <c r="D7" s="46">
        <v>141746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141746</v>
      </c>
      <c r="O7" s="47">
        <f t="shared" si="1"/>
        <v>10.441694290976059</v>
      </c>
      <c r="P7" s="9"/>
    </row>
    <row r="8" spans="1:133">
      <c r="A8" s="12"/>
      <c r="B8" s="25">
        <v>312.42</v>
      </c>
      <c r="C8" s="20" t="s">
        <v>11</v>
      </c>
      <c r="D8" s="46">
        <v>103854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103854</v>
      </c>
      <c r="O8" s="47">
        <f t="shared" si="1"/>
        <v>7.6503867403314914</v>
      </c>
      <c r="P8" s="9"/>
    </row>
    <row r="9" spans="1:133">
      <c r="A9" s="12"/>
      <c r="B9" s="25">
        <v>314.10000000000002</v>
      </c>
      <c r="C9" s="20" t="s">
        <v>13</v>
      </c>
      <c r="D9" s="46">
        <v>535506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535506</v>
      </c>
      <c r="O9" s="47">
        <f t="shared" si="1"/>
        <v>39.447955801104975</v>
      </c>
      <c r="P9" s="9"/>
    </row>
    <row r="10" spans="1:133">
      <c r="A10" s="12"/>
      <c r="B10" s="25">
        <v>314.3</v>
      </c>
      <c r="C10" s="20" t="s">
        <v>14</v>
      </c>
      <c r="D10" s="46">
        <v>159197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159197</v>
      </c>
      <c r="O10" s="47">
        <f t="shared" si="1"/>
        <v>11.727219152854511</v>
      </c>
      <c r="P10" s="9"/>
    </row>
    <row r="11" spans="1:133">
      <c r="A11" s="12"/>
      <c r="B11" s="25">
        <v>315</v>
      </c>
      <c r="C11" s="20" t="s">
        <v>15</v>
      </c>
      <c r="D11" s="46">
        <v>413809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413809</v>
      </c>
      <c r="O11" s="47">
        <f t="shared" si="1"/>
        <v>30.483167587476981</v>
      </c>
      <c r="P11" s="9"/>
    </row>
    <row r="12" spans="1:133">
      <c r="A12" s="12"/>
      <c r="B12" s="25">
        <v>316</v>
      </c>
      <c r="C12" s="20" t="s">
        <v>16</v>
      </c>
      <c r="D12" s="46">
        <v>53673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53673</v>
      </c>
      <c r="O12" s="47">
        <f t="shared" si="1"/>
        <v>3.9538121546961325</v>
      </c>
      <c r="P12" s="9"/>
    </row>
    <row r="13" spans="1:133" ht="15.75">
      <c r="A13" s="29" t="s">
        <v>17</v>
      </c>
      <c r="B13" s="30"/>
      <c r="C13" s="31"/>
      <c r="D13" s="32">
        <f>SUM(D14:D18)</f>
        <v>3669574</v>
      </c>
      <c r="E13" s="32">
        <f t="shared" ref="E13:M13" si="3">SUM(E14:E18)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8440</v>
      </c>
      <c r="N13" s="44">
        <f t="shared" ref="N13:N42" si="4">SUM(D13:M13)</f>
        <v>3678014</v>
      </c>
      <c r="O13" s="45">
        <f t="shared" si="1"/>
        <v>270.94025782688766</v>
      </c>
      <c r="P13" s="10"/>
    </row>
    <row r="14" spans="1:133">
      <c r="A14" s="12"/>
      <c r="B14" s="25">
        <v>322</v>
      </c>
      <c r="C14" s="20" t="s">
        <v>0</v>
      </c>
      <c r="D14" s="46">
        <v>16202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16202</v>
      </c>
      <c r="O14" s="47">
        <f t="shared" si="1"/>
        <v>1.1935174953959484</v>
      </c>
      <c r="P14" s="9"/>
    </row>
    <row r="15" spans="1:133">
      <c r="A15" s="12"/>
      <c r="B15" s="25">
        <v>323.10000000000002</v>
      </c>
      <c r="C15" s="20" t="s">
        <v>18</v>
      </c>
      <c r="D15" s="46">
        <v>550073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550073</v>
      </c>
      <c r="O15" s="47">
        <f t="shared" si="1"/>
        <v>40.521031307550643</v>
      </c>
      <c r="P15" s="9"/>
    </row>
    <row r="16" spans="1:133">
      <c r="A16" s="12"/>
      <c r="B16" s="25">
        <v>323.7</v>
      </c>
      <c r="C16" s="20" t="s">
        <v>19</v>
      </c>
      <c r="D16" s="46">
        <v>124088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124088</v>
      </c>
      <c r="O16" s="47">
        <f t="shared" si="1"/>
        <v>9.1409208103130748</v>
      </c>
      <c r="P16" s="9"/>
    </row>
    <row r="17" spans="1:16">
      <c r="A17" s="12"/>
      <c r="B17" s="25">
        <v>325.2</v>
      </c>
      <c r="C17" s="20" t="s">
        <v>20</v>
      </c>
      <c r="D17" s="46">
        <v>2926779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8440</v>
      </c>
      <c r="N17" s="46">
        <f t="shared" si="4"/>
        <v>2935219</v>
      </c>
      <c r="O17" s="47">
        <f t="shared" si="1"/>
        <v>216.22239410681399</v>
      </c>
      <c r="P17" s="9"/>
    </row>
    <row r="18" spans="1:16">
      <c r="A18" s="12"/>
      <c r="B18" s="25">
        <v>329</v>
      </c>
      <c r="C18" s="20" t="s">
        <v>21</v>
      </c>
      <c r="D18" s="46">
        <v>52432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52432</v>
      </c>
      <c r="O18" s="47">
        <f t="shared" si="1"/>
        <v>3.8623941068139964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SUM(D20:D28)</f>
        <v>1912273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1912273</v>
      </c>
      <c r="O19" s="45">
        <f t="shared" si="1"/>
        <v>140.86725598526704</v>
      </c>
      <c r="P19" s="10"/>
    </row>
    <row r="20" spans="1:16">
      <c r="A20" s="12"/>
      <c r="B20" s="25">
        <v>331.5</v>
      </c>
      <c r="C20" s="20" t="s">
        <v>23</v>
      </c>
      <c r="D20" s="46">
        <v>132903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132903</v>
      </c>
      <c r="O20" s="47">
        <f t="shared" si="1"/>
        <v>9.7902762430939223</v>
      </c>
      <c r="P20" s="9"/>
    </row>
    <row r="21" spans="1:16">
      <c r="A21" s="12"/>
      <c r="B21" s="25">
        <v>334.5</v>
      </c>
      <c r="C21" s="20" t="s">
        <v>24</v>
      </c>
      <c r="D21" s="46">
        <v>5904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5904</v>
      </c>
      <c r="O21" s="47">
        <f t="shared" si="1"/>
        <v>0.43491712707182323</v>
      </c>
      <c r="P21" s="9"/>
    </row>
    <row r="22" spans="1:16">
      <c r="A22" s="12"/>
      <c r="B22" s="25">
        <v>335.12</v>
      </c>
      <c r="C22" s="20" t="s">
        <v>25</v>
      </c>
      <c r="D22" s="46">
        <v>381799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381799</v>
      </c>
      <c r="O22" s="47">
        <f t="shared" si="1"/>
        <v>28.125156537753224</v>
      </c>
      <c r="P22" s="9"/>
    </row>
    <row r="23" spans="1:16">
      <c r="A23" s="12"/>
      <c r="B23" s="25">
        <v>335.18</v>
      </c>
      <c r="C23" s="20" t="s">
        <v>26</v>
      </c>
      <c r="D23" s="46">
        <v>705667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705667</v>
      </c>
      <c r="O23" s="47">
        <f t="shared" si="1"/>
        <v>51.98283609576427</v>
      </c>
      <c r="P23" s="9"/>
    </row>
    <row r="24" spans="1:16">
      <c r="A24" s="12"/>
      <c r="B24" s="25">
        <v>337.2</v>
      </c>
      <c r="C24" s="20" t="s">
        <v>27</v>
      </c>
      <c r="D24" s="46">
        <v>8843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8843</v>
      </c>
      <c r="O24" s="47">
        <f t="shared" si="1"/>
        <v>0.65141804788213631</v>
      </c>
      <c r="P24" s="9"/>
    </row>
    <row r="25" spans="1:16">
      <c r="A25" s="12"/>
      <c r="B25" s="25">
        <v>337.3</v>
      </c>
      <c r="C25" s="20" t="s">
        <v>28</v>
      </c>
      <c r="D25" s="46">
        <v>31308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31308</v>
      </c>
      <c r="O25" s="47">
        <f t="shared" si="1"/>
        <v>2.3062983425414365</v>
      </c>
      <c r="P25" s="9"/>
    </row>
    <row r="26" spans="1:16">
      <c r="A26" s="12"/>
      <c r="B26" s="25">
        <v>337.7</v>
      </c>
      <c r="C26" s="20" t="s">
        <v>29</v>
      </c>
      <c r="D26" s="46">
        <v>353590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353590</v>
      </c>
      <c r="O26" s="47">
        <f t="shared" si="1"/>
        <v>26.047145488029464</v>
      </c>
      <c r="P26" s="9"/>
    </row>
    <row r="27" spans="1:16">
      <c r="A27" s="12"/>
      <c r="B27" s="25">
        <v>337.9</v>
      </c>
      <c r="C27" s="20" t="s">
        <v>30</v>
      </c>
      <c r="D27" s="46">
        <v>250000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250000</v>
      </c>
      <c r="O27" s="47">
        <f t="shared" si="1"/>
        <v>18.41620626151013</v>
      </c>
      <c r="P27" s="9"/>
    </row>
    <row r="28" spans="1:16">
      <c r="A28" s="12"/>
      <c r="B28" s="25">
        <v>338</v>
      </c>
      <c r="C28" s="20" t="s">
        <v>31</v>
      </c>
      <c r="D28" s="46">
        <v>42259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42259</v>
      </c>
      <c r="O28" s="47">
        <f t="shared" si="1"/>
        <v>3.1130018416206262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SUM(D30:D34)</f>
        <v>356708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356708</v>
      </c>
      <c r="O29" s="45">
        <f t="shared" si="1"/>
        <v>26.276832412523021</v>
      </c>
      <c r="P29" s="10"/>
    </row>
    <row r="30" spans="1:16">
      <c r="A30" s="12"/>
      <c r="B30" s="25">
        <v>342.5</v>
      </c>
      <c r="C30" s="20" t="s">
        <v>38</v>
      </c>
      <c r="D30" s="46">
        <v>26318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26318</v>
      </c>
      <c r="O30" s="47">
        <f t="shared" si="1"/>
        <v>1.9387108655616943</v>
      </c>
      <c r="P30" s="9"/>
    </row>
    <row r="31" spans="1:16">
      <c r="A31" s="12"/>
      <c r="B31" s="25">
        <v>342.6</v>
      </c>
      <c r="C31" s="20" t="s">
        <v>39</v>
      </c>
      <c r="D31" s="46">
        <v>266723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266723</v>
      </c>
      <c r="O31" s="47">
        <f t="shared" si="1"/>
        <v>19.648103130755064</v>
      </c>
      <c r="P31" s="9"/>
    </row>
    <row r="32" spans="1:16">
      <c r="A32" s="12"/>
      <c r="B32" s="25">
        <v>347.2</v>
      </c>
      <c r="C32" s="20" t="s">
        <v>40</v>
      </c>
      <c r="D32" s="46">
        <v>50230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50230</v>
      </c>
      <c r="O32" s="47">
        <f t="shared" si="1"/>
        <v>3.700184162062615</v>
      </c>
      <c r="P32" s="9"/>
    </row>
    <row r="33" spans="1:119">
      <c r="A33" s="12"/>
      <c r="B33" s="25">
        <v>347.4</v>
      </c>
      <c r="C33" s="20" t="s">
        <v>41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500</v>
      </c>
      <c r="O33" s="47">
        <f t="shared" si="1"/>
        <v>3.6832412523020261E-2</v>
      </c>
      <c r="P33" s="9"/>
    </row>
    <row r="34" spans="1:119">
      <c r="A34" s="12"/>
      <c r="B34" s="25">
        <v>349</v>
      </c>
      <c r="C34" s="20" t="s">
        <v>1</v>
      </c>
      <c r="D34" s="46">
        <v>12937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12937</v>
      </c>
      <c r="O34" s="47">
        <f t="shared" si="1"/>
        <v>0.95300184162062618</v>
      </c>
      <c r="P34" s="9"/>
    </row>
    <row r="35" spans="1:119" ht="15.75">
      <c r="A35" s="29" t="s">
        <v>37</v>
      </c>
      <c r="B35" s="30"/>
      <c r="C35" s="31"/>
      <c r="D35" s="32">
        <f t="shared" ref="D35:M35" si="7">SUM(D36:D38)</f>
        <v>73248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73248</v>
      </c>
      <c r="O35" s="45">
        <f t="shared" si="1"/>
        <v>5.3958011049723753</v>
      </c>
      <c r="P35" s="10"/>
    </row>
    <row r="36" spans="1:119">
      <c r="A36" s="13"/>
      <c r="B36" s="39">
        <v>351.2</v>
      </c>
      <c r="C36" s="21" t="s">
        <v>44</v>
      </c>
      <c r="D36" s="46">
        <v>4868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4868</v>
      </c>
      <c r="O36" s="47">
        <f t="shared" si="1"/>
        <v>0.35860036832412523</v>
      </c>
      <c r="P36" s="9"/>
    </row>
    <row r="37" spans="1:119">
      <c r="A37" s="13"/>
      <c r="B37" s="39">
        <v>351.5</v>
      </c>
      <c r="C37" s="21" t="s">
        <v>45</v>
      </c>
      <c r="D37" s="46">
        <v>25205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25205</v>
      </c>
      <c r="O37" s="47">
        <f t="shared" si="1"/>
        <v>1.8567219152854513</v>
      </c>
      <c r="P37" s="9"/>
    </row>
    <row r="38" spans="1:119">
      <c r="A38" s="13"/>
      <c r="B38" s="39">
        <v>354</v>
      </c>
      <c r="C38" s="21" t="s">
        <v>46</v>
      </c>
      <c r="D38" s="46">
        <v>43175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43175</v>
      </c>
      <c r="O38" s="47">
        <f t="shared" si="1"/>
        <v>3.1804788213627995</v>
      </c>
      <c r="P38" s="9"/>
    </row>
    <row r="39" spans="1:119" ht="15.75">
      <c r="A39" s="29" t="s">
        <v>4</v>
      </c>
      <c r="B39" s="30"/>
      <c r="C39" s="31"/>
      <c r="D39" s="32">
        <f t="shared" ref="D39:M39" si="8">SUM(D40:D41)</f>
        <v>42534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4"/>
        <v>42534</v>
      </c>
      <c r="O39" s="45">
        <f t="shared" si="1"/>
        <v>3.1332596685082872</v>
      </c>
      <c r="P39" s="10"/>
    </row>
    <row r="40" spans="1:119">
      <c r="A40" s="12"/>
      <c r="B40" s="25">
        <v>361.1</v>
      </c>
      <c r="C40" s="20" t="s">
        <v>47</v>
      </c>
      <c r="D40" s="46">
        <v>40783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40783</v>
      </c>
      <c r="O40" s="47">
        <f t="shared" si="1"/>
        <v>3.0042725598526703</v>
      </c>
      <c r="P40" s="9"/>
    </row>
    <row r="41" spans="1:119" ht="15.75" thickBot="1">
      <c r="A41" s="12"/>
      <c r="B41" s="25">
        <v>369.9</v>
      </c>
      <c r="C41" s="20" t="s">
        <v>48</v>
      </c>
      <c r="D41" s="46">
        <v>1751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1751</v>
      </c>
      <c r="O41" s="47">
        <f t="shared" si="1"/>
        <v>0.12898710865561694</v>
      </c>
      <c r="P41" s="9"/>
    </row>
    <row r="42" spans="1:119" ht="16.5" thickBot="1">
      <c r="A42" s="14" t="s">
        <v>42</v>
      </c>
      <c r="B42" s="23"/>
      <c r="C42" s="22"/>
      <c r="D42" s="15">
        <f>SUM(D5,D13,D19,D29,D35,D39)</f>
        <v>11358178</v>
      </c>
      <c r="E42" s="15">
        <f t="shared" ref="E42:M42" si="9">SUM(E5,E13,E19,E29,E35,E39)</f>
        <v>0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0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8440</v>
      </c>
      <c r="N42" s="15">
        <f t="shared" si="4"/>
        <v>11366618</v>
      </c>
      <c r="O42" s="38">
        <f t="shared" si="1"/>
        <v>837.31992633517496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55</v>
      </c>
      <c r="M44" s="118"/>
      <c r="N44" s="118"/>
      <c r="O44" s="43">
        <v>13575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120" t="s">
        <v>72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5407902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5407902</v>
      </c>
      <c r="O5" s="33">
        <f t="shared" ref="O5:O44" si="1">(N5/O$46)</f>
        <v>390.15236995887744</v>
      </c>
      <c r="P5" s="6"/>
    </row>
    <row r="6" spans="1:133">
      <c r="A6" s="12"/>
      <c r="B6" s="25">
        <v>311</v>
      </c>
      <c r="C6" s="20" t="s">
        <v>3</v>
      </c>
      <c r="D6" s="46">
        <v>4138756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4138756</v>
      </c>
      <c r="O6" s="47">
        <f t="shared" si="1"/>
        <v>298.59000072144869</v>
      </c>
      <c r="P6" s="9"/>
    </row>
    <row r="7" spans="1:133">
      <c r="A7" s="12"/>
      <c r="B7" s="25">
        <v>312.41000000000003</v>
      </c>
      <c r="C7" s="20" t="s">
        <v>12</v>
      </c>
      <c r="D7" s="46">
        <v>144589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144589</v>
      </c>
      <c r="O7" s="47">
        <f t="shared" si="1"/>
        <v>10.431354159151576</v>
      </c>
      <c r="P7" s="9"/>
    </row>
    <row r="8" spans="1:133">
      <c r="A8" s="12"/>
      <c r="B8" s="25">
        <v>312.42</v>
      </c>
      <c r="C8" s="20" t="s">
        <v>11</v>
      </c>
      <c r="D8" s="46">
        <v>105487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105487</v>
      </c>
      <c r="O8" s="47">
        <f t="shared" si="1"/>
        <v>7.610345573912416</v>
      </c>
      <c r="P8" s="9"/>
    </row>
    <row r="9" spans="1:133">
      <c r="A9" s="12"/>
      <c r="B9" s="25">
        <v>314.10000000000002</v>
      </c>
      <c r="C9" s="20" t="s">
        <v>13</v>
      </c>
      <c r="D9" s="46">
        <v>555015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555015</v>
      </c>
      <c r="O9" s="47">
        <f t="shared" si="1"/>
        <v>40.041483298463312</v>
      </c>
      <c r="P9" s="9"/>
    </row>
    <row r="10" spans="1:133">
      <c r="A10" s="12"/>
      <c r="B10" s="25">
        <v>314.3</v>
      </c>
      <c r="C10" s="20" t="s">
        <v>14</v>
      </c>
      <c r="D10" s="46">
        <v>134598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134598</v>
      </c>
      <c r="O10" s="47">
        <f t="shared" si="1"/>
        <v>9.7105547940264056</v>
      </c>
      <c r="P10" s="9"/>
    </row>
    <row r="11" spans="1:133">
      <c r="A11" s="12"/>
      <c r="B11" s="25">
        <v>315</v>
      </c>
      <c r="C11" s="20" t="s">
        <v>15</v>
      </c>
      <c r="D11" s="46">
        <v>258248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258248</v>
      </c>
      <c r="O11" s="47">
        <f t="shared" si="1"/>
        <v>18.631267585311306</v>
      </c>
      <c r="P11" s="9"/>
    </row>
    <row r="12" spans="1:133">
      <c r="A12" s="12"/>
      <c r="B12" s="25">
        <v>316</v>
      </c>
      <c r="C12" s="20" t="s">
        <v>16</v>
      </c>
      <c r="D12" s="46">
        <v>71209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71209</v>
      </c>
      <c r="O12" s="47">
        <f t="shared" si="1"/>
        <v>5.1373638265637398</v>
      </c>
      <c r="P12" s="9"/>
    </row>
    <row r="13" spans="1:133" ht="15.75">
      <c r="A13" s="29" t="s">
        <v>80</v>
      </c>
      <c r="B13" s="30"/>
      <c r="C13" s="31"/>
      <c r="D13" s="32">
        <f t="shared" ref="D13:M13" si="3">SUM(D14:D17)</f>
        <v>723565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723565</v>
      </c>
      <c r="O13" s="45">
        <f t="shared" si="1"/>
        <v>52.201500613231367</v>
      </c>
      <c r="P13" s="10"/>
    </row>
    <row r="14" spans="1:133">
      <c r="A14" s="12"/>
      <c r="B14" s="25">
        <v>322</v>
      </c>
      <c r="C14" s="20" t="s">
        <v>0</v>
      </c>
      <c r="D14" s="46">
        <v>62500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62500</v>
      </c>
      <c r="O14" s="47">
        <f t="shared" si="1"/>
        <v>4.5090541807950366</v>
      </c>
      <c r="P14" s="9"/>
    </row>
    <row r="15" spans="1:133">
      <c r="A15" s="12"/>
      <c r="B15" s="25">
        <v>323.10000000000002</v>
      </c>
      <c r="C15" s="20" t="s">
        <v>18</v>
      </c>
      <c r="D15" s="46">
        <v>559939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559939</v>
      </c>
      <c r="O15" s="47">
        <f t="shared" si="1"/>
        <v>40.39672462304307</v>
      </c>
      <c r="P15" s="9"/>
    </row>
    <row r="16" spans="1:133">
      <c r="A16" s="12"/>
      <c r="B16" s="25">
        <v>323.7</v>
      </c>
      <c r="C16" s="20" t="s">
        <v>19</v>
      </c>
      <c r="D16" s="46">
        <v>101026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101026</v>
      </c>
      <c r="O16" s="47">
        <f t="shared" si="1"/>
        <v>7.2885073227039898</v>
      </c>
      <c r="P16" s="9"/>
    </row>
    <row r="17" spans="1:16">
      <c r="A17" s="12"/>
      <c r="B17" s="25">
        <v>329</v>
      </c>
      <c r="C17" s="20" t="s">
        <v>81</v>
      </c>
      <c r="D17" s="46">
        <v>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</v>
      </c>
      <c r="O17" s="47">
        <f t="shared" si="1"/>
        <v>7.2144866892720587E-3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SUM(D19:D28)</f>
        <v>2022553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2022553</v>
      </c>
      <c r="O18" s="45">
        <f t="shared" si="1"/>
        <v>145.91681696847269</v>
      </c>
      <c r="P18" s="10"/>
    </row>
    <row r="19" spans="1:16">
      <c r="A19" s="12"/>
      <c r="B19" s="25">
        <v>331.5</v>
      </c>
      <c r="C19" s="20" t="s">
        <v>23</v>
      </c>
      <c r="D19" s="46">
        <v>3600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3600</v>
      </c>
      <c r="O19" s="47">
        <f t="shared" si="1"/>
        <v>0.25972152081379407</v>
      </c>
      <c r="P19" s="9"/>
    </row>
    <row r="20" spans="1:16">
      <c r="A20" s="12"/>
      <c r="B20" s="25">
        <v>334.32</v>
      </c>
      <c r="C20" s="20" t="s">
        <v>82</v>
      </c>
      <c r="D20" s="46">
        <v>13555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13555</v>
      </c>
      <c r="O20" s="47">
        <f t="shared" si="1"/>
        <v>0.97792367073082753</v>
      </c>
      <c r="P20" s="9"/>
    </row>
    <row r="21" spans="1:16">
      <c r="A21" s="12"/>
      <c r="B21" s="25">
        <v>334.5</v>
      </c>
      <c r="C21" s="20" t="s">
        <v>24</v>
      </c>
      <c r="D21" s="46">
        <v>22832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22832</v>
      </c>
      <c r="O21" s="47">
        <f t="shared" si="1"/>
        <v>1.6472116008945963</v>
      </c>
      <c r="P21" s="9"/>
    </row>
    <row r="22" spans="1:16">
      <c r="A22" s="12"/>
      <c r="B22" s="25">
        <v>334.7</v>
      </c>
      <c r="C22" s="20" t="s">
        <v>76</v>
      </c>
      <c r="D22" s="46">
        <v>137716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137716</v>
      </c>
      <c r="O22" s="47">
        <f t="shared" si="1"/>
        <v>9.9355024889979084</v>
      </c>
      <c r="P22" s="9"/>
    </row>
    <row r="23" spans="1:16">
      <c r="A23" s="12"/>
      <c r="B23" s="25">
        <v>335.12</v>
      </c>
      <c r="C23" s="20" t="s">
        <v>25</v>
      </c>
      <c r="D23" s="46">
        <v>438869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438869</v>
      </c>
      <c r="O23" s="47">
        <f t="shared" si="1"/>
        <v>31.662145588341389</v>
      </c>
      <c r="P23" s="9"/>
    </row>
    <row r="24" spans="1:16">
      <c r="A24" s="12"/>
      <c r="B24" s="25">
        <v>335.18</v>
      </c>
      <c r="C24" s="20" t="s">
        <v>26</v>
      </c>
      <c r="D24" s="46">
        <v>782220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782220</v>
      </c>
      <c r="O24" s="47">
        <f t="shared" si="1"/>
        <v>56.433157780823898</v>
      </c>
      <c r="P24" s="9"/>
    </row>
    <row r="25" spans="1:16">
      <c r="A25" s="12"/>
      <c r="B25" s="25">
        <v>337.1</v>
      </c>
      <c r="C25" s="20" t="s">
        <v>83</v>
      </c>
      <c r="D25" s="46">
        <v>7638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7638</v>
      </c>
      <c r="O25" s="47">
        <f t="shared" si="1"/>
        <v>0.55104249332659982</v>
      </c>
      <c r="P25" s="9"/>
    </row>
    <row r="26" spans="1:16">
      <c r="A26" s="12"/>
      <c r="B26" s="25">
        <v>337.3</v>
      </c>
      <c r="C26" s="20" t="s">
        <v>28</v>
      </c>
      <c r="D26" s="46">
        <v>231350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231350</v>
      </c>
      <c r="O26" s="47">
        <f t="shared" si="1"/>
        <v>16.690714955630906</v>
      </c>
      <c r="P26" s="9"/>
    </row>
    <row r="27" spans="1:16">
      <c r="A27" s="12"/>
      <c r="B27" s="25">
        <v>337.7</v>
      </c>
      <c r="C27" s="20" t="s">
        <v>29</v>
      </c>
      <c r="D27" s="46">
        <v>11449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11449</v>
      </c>
      <c r="O27" s="47">
        <f t="shared" si="1"/>
        <v>0.82598658105475797</v>
      </c>
      <c r="P27" s="9"/>
    </row>
    <row r="28" spans="1:16">
      <c r="A28" s="12"/>
      <c r="B28" s="25">
        <v>338</v>
      </c>
      <c r="C28" s="20" t="s">
        <v>31</v>
      </c>
      <c r="D28" s="46">
        <v>373324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373324</v>
      </c>
      <c r="O28" s="47">
        <f t="shared" si="1"/>
        <v>26.93341028785802</v>
      </c>
      <c r="P28" s="9"/>
    </row>
    <row r="29" spans="1:16" ht="15.75">
      <c r="A29" s="29" t="s">
        <v>36</v>
      </c>
      <c r="B29" s="30"/>
      <c r="C29" s="31"/>
      <c r="D29" s="32">
        <f t="shared" ref="D29:M29" si="8">SUM(D30:D35)</f>
        <v>376466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376466</v>
      </c>
      <c r="O29" s="45">
        <f t="shared" si="1"/>
        <v>27.160089459634946</v>
      </c>
      <c r="P29" s="10"/>
    </row>
    <row r="30" spans="1:16">
      <c r="A30" s="12"/>
      <c r="B30" s="25">
        <v>341.1</v>
      </c>
      <c r="C30" s="20" t="s">
        <v>77</v>
      </c>
      <c r="D30" s="46">
        <v>8665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8665</v>
      </c>
      <c r="O30" s="47">
        <f t="shared" si="1"/>
        <v>0.62513527162542382</v>
      </c>
      <c r="P30" s="9"/>
    </row>
    <row r="31" spans="1:16">
      <c r="A31" s="12"/>
      <c r="B31" s="25">
        <v>342.5</v>
      </c>
      <c r="C31" s="20" t="s">
        <v>38</v>
      </c>
      <c r="D31" s="46">
        <v>9807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9">SUM(D31:M31)</f>
        <v>9807</v>
      </c>
      <c r="O31" s="47">
        <f t="shared" si="1"/>
        <v>0.70752470961691072</v>
      </c>
      <c r="P31" s="9"/>
    </row>
    <row r="32" spans="1:16">
      <c r="A32" s="12"/>
      <c r="B32" s="25">
        <v>342.6</v>
      </c>
      <c r="C32" s="20" t="s">
        <v>39</v>
      </c>
      <c r="D32" s="46">
        <v>187677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187677</v>
      </c>
      <c r="O32" s="47">
        <f t="shared" si="1"/>
        <v>13.539932183825121</v>
      </c>
      <c r="P32" s="9"/>
    </row>
    <row r="33" spans="1:119">
      <c r="A33" s="12"/>
      <c r="B33" s="25">
        <v>343.4</v>
      </c>
      <c r="C33" s="20" t="s">
        <v>61</v>
      </c>
      <c r="D33" s="46">
        <v>73544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73544</v>
      </c>
      <c r="O33" s="47">
        <f t="shared" si="1"/>
        <v>5.3058220907582427</v>
      </c>
      <c r="P33" s="9"/>
    </row>
    <row r="34" spans="1:119">
      <c r="A34" s="12"/>
      <c r="B34" s="25">
        <v>343.9</v>
      </c>
      <c r="C34" s="20" t="s">
        <v>84</v>
      </c>
      <c r="D34" s="46">
        <v>72285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72285</v>
      </c>
      <c r="O34" s="47">
        <f t="shared" si="1"/>
        <v>5.2149917033403073</v>
      </c>
      <c r="P34" s="9"/>
    </row>
    <row r="35" spans="1:119">
      <c r="A35" s="12"/>
      <c r="B35" s="25">
        <v>347.2</v>
      </c>
      <c r="C35" s="20" t="s">
        <v>40</v>
      </c>
      <c r="D35" s="46">
        <v>24488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24488</v>
      </c>
      <c r="O35" s="47">
        <f t="shared" si="1"/>
        <v>1.7666835004689416</v>
      </c>
      <c r="P35" s="9"/>
    </row>
    <row r="36" spans="1:119" ht="15.75">
      <c r="A36" s="29" t="s">
        <v>37</v>
      </c>
      <c r="B36" s="30"/>
      <c r="C36" s="31"/>
      <c r="D36" s="32">
        <f t="shared" ref="D36:M36" si="10">SUM(D37:D38)</f>
        <v>82355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82355</v>
      </c>
      <c r="O36" s="45">
        <f t="shared" si="1"/>
        <v>5.9414905129500033</v>
      </c>
      <c r="P36" s="10"/>
    </row>
    <row r="37" spans="1:119">
      <c r="A37" s="13"/>
      <c r="B37" s="39">
        <v>351.5</v>
      </c>
      <c r="C37" s="21" t="s">
        <v>45</v>
      </c>
      <c r="D37" s="46">
        <v>47467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47467</v>
      </c>
      <c r="O37" s="47">
        <f t="shared" si="1"/>
        <v>3.424500396796768</v>
      </c>
      <c r="P37" s="9"/>
    </row>
    <row r="38" spans="1:119">
      <c r="A38" s="13"/>
      <c r="B38" s="39">
        <v>359</v>
      </c>
      <c r="C38" s="21" t="s">
        <v>85</v>
      </c>
      <c r="D38" s="46">
        <v>34888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1">SUM(D38:M38)</f>
        <v>34888</v>
      </c>
      <c r="O38" s="47">
        <f t="shared" si="1"/>
        <v>2.5169901161532358</v>
      </c>
      <c r="P38" s="9"/>
    </row>
    <row r="39" spans="1:119" ht="15.75">
      <c r="A39" s="29" t="s">
        <v>4</v>
      </c>
      <c r="B39" s="30"/>
      <c r="C39" s="31"/>
      <c r="D39" s="32">
        <f t="shared" ref="D39:M39" si="12">SUM(D40:D43)</f>
        <v>3317200</v>
      </c>
      <c r="E39" s="32">
        <f t="shared" si="12"/>
        <v>8455</v>
      </c>
      <c r="F39" s="32">
        <f t="shared" si="12"/>
        <v>0</v>
      </c>
      <c r="G39" s="32">
        <f t="shared" si="12"/>
        <v>0</v>
      </c>
      <c r="H39" s="32">
        <f t="shared" si="12"/>
        <v>0</v>
      </c>
      <c r="I39" s="32">
        <f t="shared" si="12"/>
        <v>0</v>
      </c>
      <c r="J39" s="32">
        <f t="shared" si="12"/>
        <v>0</v>
      </c>
      <c r="K39" s="32">
        <f t="shared" si="12"/>
        <v>0</v>
      </c>
      <c r="L39" s="32">
        <f t="shared" si="12"/>
        <v>0</v>
      </c>
      <c r="M39" s="32">
        <f t="shared" si="12"/>
        <v>0</v>
      </c>
      <c r="N39" s="32">
        <f t="shared" si="11"/>
        <v>3325655</v>
      </c>
      <c r="O39" s="45">
        <f t="shared" si="1"/>
        <v>239.92893730611067</v>
      </c>
      <c r="P39" s="10"/>
    </row>
    <row r="40" spans="1:119">
      <c r="A40" s="12"/>
      <c r="B40" s="25">
        <v>361.1</v>
      </c>
      <c r="C40" s="20" t="s">
        <v>47</v>
      </c>
      <c r="D40" s="46">
        <v>114979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114979</v>
      </c>
      <c r="O40" s="47">
        <f t="shared" si="1"/>
        <v>8.2951446504581199</v>
      </c>
      <c r="P40" s="9"/>
    </row>
    <row r="41" spans="1:119">
      <c r="A41" s="12"/>
      <c r="B41" s="25">
        <v>363.12</v>
      </c>
      <c r="C41" s="20" t="s">
        <v>20</v>
      </c>
      <c r="D41" s="46">
        <v>3197240</v>
      </c>
      <c r="E41" s="46">
        <v>8455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3205695</v>
      </c>
      <c r="O41" s="47">
        <f t="shared" si="1"/>
        <v>231.27443907365992</v>
      </c>
      <c r="P41" s="9"/>
    </row>
    <row r="42" spans="1:119">
      <c r="A42" s="12"/>
      <c r="B42" s="25">
        <v>369.3</v>
      </c>
      <c r="C42" s="20" t="s">
        <v>86</v>
      </c>
      <c r="D42" s="46">
        <v>3945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3945</v>
      </c>
      <c r="O42" s="47">
        <f t="shared" si="1"/>
        <v>0.28461149989178269</v>
      </c>
      <c r="P42" s="9"/>
    </row>
    <row r="43" spans="1:119" ht="15.75" thickBot="1">
      <c r="A43" s="12"/>
      <c r="B43" s="25">
        <v>369.9</v>
      </c>
      <c r="C43" s="20" t="s">
        <v>48</v>
      </c>
      <c r="D43" s="46">
        <v>1036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1036</v>
      </c>
      <c r="O43" s="47">
        <f t="shared" si="1"/>
        <v>7.4742082100858517E-2</v>
      </c>
      <c r="P43" s="9"/>
    </row>
    <row r="44" spans="1:119" ht="16.5" thickBot="1">
      <c r="A44" s="14" t="s">
        <v>42</v>
      </c>
      <c r="B44" s="23"/>
      <c r="C44" s="22"/>
      <c r="D44" s="15">
        <f>SUM(D5,D13,D18,D29,D36,D39)</f>
        <v>11930041</v>
      </c>
      <c r="E44" s="15">
        <f t="shared" ref="E44:M44" si="13">SUM(E5,E13,E18,E29,E36,E39)</f>
        <v>8455</v>
      </c>
      <c r="F44" s="15">
        <f t="shared" si="13"/>
        <v>0</v>
      </c>
      <c r="G44" s="15">
        <f t="shared" si="13"/>
        <v>0</v>
      </c>
      <c r="H44" s="15">
        <f t="shared" si="13"/>
        <v>0</v>
      </c>
      <c r="I44" s="15">
        <f t="shared" si="13"/>
        <v>0</v>
      </c>
      <c r="J44" s="15">
        <f t="shared" si="13"/>
        <v>0</v>
      </c>
      <c r="K44" s="15">
        <f t="shared" si="13"/>
        <v>0</v>
      </c>
      <c r="L44" s="15">
        <f t="shared" si="13"/>
        <v>0</v>
      </c>
      <c r="M44" s="15">
        <f t="shared" si="13"/>
        <v>0</v>
      </c>
      <c r="N44" s="15">
        <f t="shared" si="11"/>
        <v>11938496</v>
      </c>
      <c r="O44" s="38">
        <f t="shared" si="1"/>
        <v>861.30120481927713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87</v>
      </c>
      <c r="M46" s="118"/>
      <c r="N46" s="118"/>
      <c r="O46" s="43">
        <v>13861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132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133</v>
      </c>
      <c r="N4" s="35" t="s">
        <v>10</v>
      </c>
      <c r="O4" s="35" t="s">
        <v>134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SUM(D6:D13)</f>
        <v>7702249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7702249</v>
      </c>
      <c r="P5" s="33">
        <f t="shared" ref="P5:P49" si="1">(O5/P$51)</f>
        <v>505.29744800892212</v>
      </c>
      <c r="Q5" s="6"/>
    </row>
    <row r="6" spans="1:134">
      <c r="A6" s="12"/>
      <c r="B6" s="25">
        <v>311</v>
      </c>
      <c r="C6" s="20" t="s">
        <v>3</v>
      </c>
      <c r="D6" s="46">
        <v>5909794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5909794</v>
      </c>
      <c r="P6" s="47">
        <f t="shared" si="1"/>
        <v>387.70543856196286</v>
      </c>
      <c r="Q6" s="9"/>
    </row>
    <row r="7" spans="1:134">
      <c r="A7" s="12"/>
      <c r="B7" s="25">
        <v>312.41000000000003</v>
      </c>
      <c r="C7" s="20" t="s">
        <v>136</v>
      </c>
      <c r="D7" s="46">
        <v>155092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155092</v>
      </c>
      <c r="P7" s="47">
        <f t="shared" si="1"/>
        <v>10.174637538542282</v>
      </c>
      <c r="Q7" s="9"/>
    </row>
    <row r="8" spans="1:134">
      <c r="A8" s="12"/>
      <c r="B8" s="25">
        <v>312.43</v>
      </c>
      <c r="C8" s="20" t="s">
        <v>137</v>
      </c>
      <c r="D8" s="46">
        <v>108709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108709</v>
      </c>
      <c r="P8" s="47">
        <f t="shared" si="1"/>
        <v>7.131732598569835</v>
      </c>
      <c r="Q8" s="9"/>
    </row>
    <row r="9" spans="1:134">
      <c r="A9" s="12"/>
      <c r="B9" s="25">
        <v>314.10000000000002</v>
      </c>
      <c r="C9" s="20" t="s">
        <v>13</v>
      </c>
      <c r="D9" s="46">
        <v>885568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885568</v>
      </c>
      <c r="P9" s="47">
        <f t="shared" si="1"/>
        <v>58.096700124647377</v>
      </c>
      <c r="Q9" s="9"/>
    </row>
    <row r="10" spans="1:134">
      <c r="A10" s="12"/>
      <c r="B10" s="25">
        <v>314.3</v>
      </c>
      <c r="C10" s="20" t="s">
        <v>14</v>
      </c>
      <c r="D10" s="46">
        <v>213265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213265</v>
      </c>
      <c r="P10" s="47">
        <f t="shared" si="1"/>
        <v>13.991012267926262</v>
      </c>
      <c r="Q10" s="9"/>
    </row>
    <row r="11" spans="1:134">
      <c r="A11" s="12"/>
      <c r="B11" s="25">
        <v>314.8</v>
      </c>
      <c r="C11" s="20" t="s">
        <v>58</v>
      </c>
      <c r="D11" s="46">
        <v>26820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26820</v>
      </c>
      <c r="P11" s="47">
        <f t="shared" si="1"/>
        <v>1.7594961621728007</v>
      </c>
      <c r="Q11" s="9"/>
    </row>
    <row r="12" spans="1:134">
      <c r="A12" s="12"/>
      <c r="B12" s="25">
        <v>315.2</v>
      </c>
      <c r="C12" s="20" t="s">
        <v>138</v>
      </c>
      <c r="D12" s="46">
        <v>220405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220405</v>
      </c>
      <c r="P12" s="47">
        <f t="shared" si="1"/>
        <v>14.459423997900675</v>
      </c>
      <c r="Q12" s="9"/>
    </row>
    <row r="13" spans="1:134">
      <c r="A13" s="12"/>
      <c r="B13" s="25">
        <v>316</v>
      </c>
      <c r="C13" s="20" t="s">
        <v>90</v>
      </c>
      <c r="D13" s="46">
        <v>182596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182596</v>
      </c>
      <c r="P13" s="47">
        <f t="shared" si="1"/>
        <v>11.979006757200025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SUM(D15:D19)</f>
        <v>6093641</v>
      </c>
      <c r="E14" s="32">
        <f t="shared" si="3"/>
        <v>16458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6110099</v>
      </c>
      <c r="P14" s="45">
        <f t="shared" si="1"/>
        <v>400.84622449649021</v>
      </c>
      <c r="Q14" s="10"/>
    </row>
    <row r="15" spans="1:134">
      <c r="A15" s="12"/>
      <c r="B15" s="25">
        <v>322</v>
      </c>
      <c r="C15" s="20" t="s">
        <v>139</v>
      </c>
      <c r="D15" s="46">
        <v>500382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500382</v>
      </c>
      <c r="P15" s="47">
        <f t="shared" si="1"/>
        <v>32.827002558551463</v>
      </c>
      <c r="Q15" s="9"/>
    </row>
    <row r="16" spans="1:134">
      <c r="A16" s="12"/>
      <c r="B16" s="25">
        <v>323.10000000000002</v>
      </c>
      <c r="C16" s="20" t="s">
        <v>18</v>
      </c>
      <c r="D16" s="46">
        <v>684813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684813</v>
      </c>
      <c r="P16" s="47">
        <f t="shared" si="1"/>
        <v>44.926392442432594</v>
      </c>
      <c r="Q16" s="9"/>
    </row>
    <row r="17" spans="1:17">
      <c r="A17" s="12"/>
      <c r="B17" s="25">
        <v>323.7</v>
      </c>
      <c r="C17" s="20" t="s">
        <v>19</v>
      </c>
      <c r="D17" s="46">
        <v>616687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616687</v>
      </c>
      <c r="P17" s="47">
        <f t="shared" si="1"/>
        <v>40.457062258085678</v>
      </c>
      <c r="Q17" s="9"/>
    </row>
    <row r="18" spans="1:17">
      <c r="A18" s="12"/>
      <c r="B18" s="25">
        <v>325.2</v>
      </c>
      <c r="C18" s="20" t="s">
        <v>20</v>
      </c>
      <c r="D18" s="46">
        <v>4128912</v>
      </c>
      <c r="E18" s="46">
        <v>16458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4145370</v>
      </c>
      <c r="P18" s="47">
        <f t="shared" si="1"/>
        <v>271.95237158039754</v>
      </c>
      <c r="Q18" s="9"/>
    </row>
    <row r="19" spans="1:17">
      <c r="A19" s="12"/>
      <c r="B19" s="25">
        <v>329.5</v>
      </c>
      <c r="C19" s="20" t="s">
        <v>149</v>
      </c>
      <c r="D19" s="46">
        <v>162847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162847</v>
      </c>
      <c r="P19" s="47">
        <f t="shared" si="1"/>
        <v>10.683395657022896</v>
      </c>
      <c r="Q19" s="9"/>
    </row>
    <row r="20" spans="1:17" ht="15.75">
      <c r="A20" s="29" t="s">
        <v>141</v>
      </c>
      <c r="B20" s="30"/>
      <c r="C20" s="31"/>
      <c r="D20" s="32">
        <f t="shared" ref="D20:N20" si="5">SUM(D21:D28)</f>
        <v>2247945</v>
      </c>
      <c r="E20" s="32">
        <f t="shared" si="5"/>
        <v>1617661</v>
      </c>
      <c r="F20" s="32">
        <f t="shared" si="5"/>
        <v>0</v>
      </c>
      <c r="G20" s="32">
        <f t="shared" si="5"/>
        <v>87066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3952672</v>
      </c>
      <c r="P20" s="45">
        <f t="shared" si="1"/>
        <v>259.31063438955584</v>
      </c>
      <c r="Q20" s="10"/>
    </row>
    <row r="21" spans="1:17">
      <c r="A21" s="12"/>
      <c r="B21" s="25">
        <v>331.2</v>
      </c>
      <c r="C21" s="20" t="s">
        <v>74</v>
      </c>
      <c r="D21" s="46">
        <v>-7500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-7500</v>
      </c>
      <c r="P21" s="47">
        <f t="shared" si="1"/>
        <v>-0.49202912812438498</v>
      </c>
      <c r="Q21" s="9"/>
    </row>
    <row r="22" spans="1:17">
      <c r="A22" s="12"/>
      <c r="B22" s="25">
        <v>331.51</v>
      </c>
      <c r="C22" s="20" t="s">
        <v>150</v>
      </c>
      <c r="D22" s="46">
        <v>0</v>
      </c>
      <c r="E22" s="46">
        <v>710127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6">SUM(D22:N22)</f>
        <v>710127</v>
      </c>
      <c r="P22" s="47">
        <f t="shared" si="1"/>
        <v>46.587089155678015</v>
      </c>
      <c r="Q22" s="9"/>
    </row>
    <row r="23" spans="1:17">
      <c r="A23" s="12"/>
      <c r="B23" s="25">
        <v>334.39</v>
      </c>
      <c r="C23" s="20" t="s">
        <v>60</v>
      </c>
      <c r="D23" s="46">
        <v>0</v>
      </c>
      <c r="E23" s="46">
        <v>0</v>
      </c>
      <c r="F23" s="46">
        <v>0</v>
      </c>
      <c r="G23" s="46">
        <v>87066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87066</v>
      </c>
      <c r="P23" s="47">
        <f t="shared" si="1"/>
        <v>5.7118677425703606</v>
      </c>
      <c r="Q23" s="9"/>
    </row>
    <row r="24" spans="1:17">
      <c r="A24" s="12"/>
      <c r="B24" s="25">
        <v>334.7</v>
      </c>
      <c r="C24" s="20" t="s">
        <v>76</v>
      </c>
      <c r="D24" s="46">
        <v>237650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237650</v>
      </c>
      <c r="P24" s="47">
        <f t="shared" si="1"/>
        <v>15.590762973168012</v>
      </c>
      <c r="Q24" s="9"/>
    </row>
    <row r="25" spans="1:17">
      <c r="A25" s="12"/>
      <c r="B25" s="25">
        <v>335.125</v>
      </c>
      <c r="C25" s="20" t="s">
        <v>144</v>
      </c>
      <c r="D25" s="46">
        <v>499914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499914</v>
      </c>
      <c r="P25" s="47">
        <f t="shared" si="1"/>
        <v>32.796299940956501</v>
      </c>
      <c r="Q25" s="9"/>
    </row>
    <row r="26" spans="1:17">
      <c r="A26" s="12"/>
      <c r="B26" s="25">
        <v>335.18</v>
      </c>
      <c r="C26" s="20" t="s">
        <v>145</v>
      </c>
      <c r="D26" s="46">
        <v>1256428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1256428</v>
      </c>
      <c r="P26" s="47">
        <f t="shared" si="1"/>
        <v>82.426556452141966</v>
      </c>
      <c r="Q26" s="9"/>
    </row>
    <row r="27" spans="1:17">
      <c r="A27" s="12"/>
      <c r="B27" s="25">
        <v>337.1</v>
      </c>
      <c r="C27" s="20" t="s">
        <v>83</v>
      </c>
      <c r="D27" s="46">
        <v>244910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7">SUM(D27:N27)</f>
        <v>244910</v>
      </c>
      <c r="P27" s="47">
        <f t="shared" si="1"/>
        <v>16.067047169192417</v>
      </c>
      <c r="Q27" s="9"/>
    </row>
    <row r="28" spans="1:17">
      <c r="A28" s="12"/>
      <c r="B28" s="25">
        <v>338</v>
      </c>
      <c r="C28" s="20" t="s">
        <v>31</v>
      </c>
      <c r="D28" s="46">
        <v>16543</v>
      </c>
      <c r="E28" s="46">
        <v>907534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924077</v>
      </c>
      <c r="P28" s="47">
        <f t="shared" si="1"/>
        <v>60.623040083972974</v>
      </c>
      <c r="Q28" s="9"/>
    </row>
    <row r="29" spans="1:17" ht="15.75">
      <c r="A29" s="29" t="s">
        <v>36</v>
      </c>
      <c r="B29" s="30"/>
      <c r="C29" s="31"/>
      <c r="D29" s="32">
        <f t="shared" ref="D29:N29" si="8">SUM(D30:D36)</f>
        <v>551917</v>
      </c>
      <c r="E29" s="32">
        <f t="shared" si="8"/>
        <v>323966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>SUM(D29:N29)</f>
        <v>875883</v>
      </c>
      <c r="P29" s="45">
        <f t="shared" si="1"/>
        <v>57.461326510529425</v>
      </c>
      <c r="Q29" s="10"/>
    </row>
    <row r="30" spans="1:17">
      <c r="A30" s="12"/>
      <c r="B30" s="25">
        <v>341.9</v>
      </c>
      <c r="C30" s="20" t="s">
        <v>104</v>
      </c>
      <c r="D30" s="46">
        <v>28844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9">SUM(D30:N30)</f>
        <v>28844</v>
      </c>
      <c r="P30" s="47">
        <f t="shared" si="1"/>
        <v>1.8922784228826346</v>
      </c>
      <c r="Q30" s="9"/>
    </row>
    <row r="31" spans="1:17">
      <c r="A31" s="12"/>
      <c r="B31" s="25">
        <v>342.1</v>
      </c>
      <c r="C31" s="20" t="s">
        <v>101</v>
      </c>
      <c r="D31" s="46">
        <v>3390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3390</v>
      </c>
      <c r="P31" s="47">
        <f t="shared" si="1"/>
        <v>0.222397165912222</v>
      </c>
      <c r="Q31" s="9"/>
    </row>
    <row r="32" spans="1:17">
      <c r="A32" s="12"/>
      <c r="B32" s="25">
        <v>342.2</v>
      </c>
      <c r="C32" s="20" t="s">
        <v>114</v>
      </c>
      <c r="D32" s="46">
        <v>43062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43062</v>
      </c>
      <c r="P32" s="47">
        <f t="shared" si="1"/>
        <v>2.8250344420389686</v>
      </c>
      <c r="Q32" s="9"/>
    </row>
    <row r="33" spans="1:17">
      <c r="A33" s="12"/>
      <c r="B33" s="25">
        <v>342.6</v>
      </c>
      <c r="C33" s="20" t="s">
        <v>39</v>
      </c>
      <c r="D33" s="46">
        <v>482851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482851</v>
      </c>
      <c r="P33" s="47">
        <f t="shared" si="1"/>
        <v>31.676900872531654</v>
      </c>
      <c r="Q33" s="9"/>
    </row>
    <row r="34" spans="1:17">
      <c r="A34" s="12"/>
      <c r="B34" s="25">
        <v>343.4</v>
      </c>
      <c r="C34" s="20" t="s">
        <v>61</v>
      </c>
      <c r="D34" s="46">
        <v>-6425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-6425</v>
      </c>
      <c r="P34" s="47">
        <f t="shared" si="1"/>
        <v>-0.42150495309322311</v>
      </c>
      <c r="Q34" s="9"/>
    </row>
    <row r="35" spans="1:17">
      <c r="A35" s="12"/>
      <c r="B35" s="25">
        <v>343.7</v>
      </c>
      <c r="C35" s="20" t="s">
        <v>67</v>
      </c>
      <c r="D35" s="46">
        <v>0</v>
      </c>
      <c r="E35" s="46">
        <v>323966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323966</v>
      </c>
      <c r="P35" s="47">
        <f t="shared" si="1"/>
        <v>21.253427802925934</v>
      </c>
      <c r="Q35" s="9"/>
    </row>
    <row r="36" spans="1:17">
      <c r="A36" s="12"/>
      <c r="B36" s="25">
        <v>347.2</v>
      </c>
      <c r="C36" s="20" t="s">
        <v>40</v>
      </c>
      <c r="D36" s="46">
        <v>195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195</v>
      </c>
      <c r="P36" s="47">
        <f t="shared" si="1"/>
        <v>1.2792757331234009E-2</v>
      </c>
      <c r="Q36" s="9"/>
    </row>
    <row r="37" spans="1:17" ht="15.75">
      <c r="A37" s="29" t="s">
        <v>37</v>
      </c>
      <c r="B37" s="30"/>
      <c r="C37" s="31"/>
      <c r="D37" s="32">
        <f t="shared" ref="D37:N37" si="10">SUM(D38:D40)</f>
        <v>733510</v>
      </c>
      <c r="E37" s="32">
        <f t="shared" si="10"/>
        <v>1940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735450</v>
      </c>
      <c r="P37" s="45">
        <f t="shared" si="1"/>
        <v>48.248376303877187</v>
      </c>
      <c r="Q37" s="10"/>
    </row>
    <row r="38" spans="1:17">
      <c r="A38" s="13"/>
      <c r="B38" s="39">
        <v>351.1</v>
      </c>
      <c r="C38" s="21" t="s">
        <v>115</v>
      </c>
      <c r="D38" s="46">
        <v>431336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431336</v>
      </c>
      <c r="P38" s="47">
        <f t="shared" si="1"/>
        <v>28.297316801154629</v>
      </c>
      <c r="Q38" s="9"/>
    </row>
    <row r="39" spans="1:17">
      <c r="A39" s="13"/>
      <c r="B39" s="39">
        <v>354</v>
      </c>
      <c r="C39" s="21" t="s">
        <v>46</v>
      </c>
      <c r="D39" s="46">
        <v>302174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1">SUM(D39:N39)</f>
        <v>302174</v>
      </c>
      <c r="P39" s="47">
        <f t="shared" si="1"/>
        <v>19.823787968247721</v>
      </c>
      <c r="Q39" s="9"/>
    </row>
    <row r="40" spans="1:17">
      <c r="A40" s="13"/>
      <c r="B40" s="39">
        <v>358.2</v>
      </c>
      <c r="C40" s="21" t="s">
        <v>120</v>
      </c>
      <c r="D40" s="46">
        <v>0</v>
      </c>
      <c r="E40" s="46">
        <v>1940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1940</v>
      </c>
      <c r="P40" s="47">
        <f t="shared" si="1"/>
        <v>0.12727153447484091</v>
      </c>
      <c r="Q40" s="9"/>
    </row>
    <row r="41" spans="1:17" ht="15.75">
      <c r="A41" s="29" t="s">
        <v>4</v>
      </c>
      <c r="B41" s="30"/>
      <c r="C41" s="31"/>
      <c r="D41" s="32">
        <f t="shared" ref="D41:N41" si="12">SUM(D42:D45)</f>
        <v>102585</v>
      </c>
      <c r="E41" s="32">
        <f t="shared" si="12"/>
        <v>0</v>
      </c>
      <c r="F41" s="32">
        <f t="shared" si="12"/>
        <v>0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102585</v>
      </c>
      <c r="P41" s="45">
        <f t="shared" si="1"/>
        <v>6.729974414485338</v>
      </c>
      <c r="Q41" s="10"/>
    </row>
    <row r="42" spans="1:17">
      <c r="A42" s="12"/>
      <c r="B42" s="25">
        <v>361.1</v>
      </c>
      <c r="C42" s="20" t="s">
        <v>47</v>
      </c>
      <c r="D42" s="46">
        <v>57523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57523</v>
      </c>
      <c r="P42" s="47">
        <f t="shared" si="1"/>
        <v>3.7737322049465329</v>
      </c>
      <c r="Q42" s="9"/>
    </row>
    <row r="43" spans="1:17">
      <c r="A43" s="12"/>
      <c r="B43" s="25">
        <v>362</v>
      </c>
      <c r="C43" s="20" t="s">
        <v>151</v>
      </c>
      <c r="D43" s="46">
        <v>34883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13">SUM(D43:N43)</f>
        <v>34883</v>
      </c>
      <c r="P43" s="47">
        <f t="shared" si="1"/>
        <v>2.2884602768483893</v>
      </c>
      <c r="Q43" s="9"/>
    </row>
    <row r="44" spans="1:17">
      <c r="A44" s="12"/>
      <c r="B44" s="25">
        <v>366</v>
      </c>
      <c r="C44" s="20" t="s">
        <v>70</v>
      </c>
      <c r="D44" s="46">
        <v>3100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3100</v>
      </c>
      <c r="P44" s="47">
        <f t="shared" si="1"/>
        <v>0.20337203962474579</v>
      </c>
      <c r="Q44" s="9"/>
    </row>
    <row r="45" spans="1:17">
      <c r="A45" s="12"/>
      <c r="B45" s="25">
        <v>369.9</v>
      </c>
      <c r="C45" s="20" t="s">
        <v>48</v>
      </c>
      <c r="D45" s="46">
        <v>7079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7079</v>
      </c>
      <c r="P45" s="47">
        <f t="shared" si="1"/>
        <v>0.46440989306566949</v>
      </c>
      <c r="Q45" s="9"/>
    </row>
    <row r="46" spans="1:17" ht="15.75">
      <c r="A46" s="29" t="s">
        <v>106</v>
      </c>
      <c r="B46" s="30"/>
      <c r="C46" s="31"/>
      <c r="D46" s="32">
        <f t="shared" ref="D46:N46" si="14">SUM(D47:D48)</f>
        <v>1770392</v>
      </c>
      <c r="E46" s="32">
        <f t="shared" si="14"/>
        <v>83148</v>
      </c>
      <c r="F46" s="32">
        <f t="shared" si="14"/>
        <v>0</v>
      </c>
      <c r="G46" s="32">
        <f t="shared" si="14"/>
        <v>0</v>
      </c>
      <c r="H46" s="32">
        <f t="shared" si="14"/>
        <v>0</v>
      </c>
      <c r="I46" s="32">
        <f t="shared" si="14"/>
        <v>0</v>
      </c>
      <c r="J46" s="32">
        <f t="shared" si="14"/>
        <v>0</v>
      </c>
      <c r="K46" s="32">
        <f t="shared" si="14"/>
        <v>0</v>
      </c>
      <c r="L46" s="32">
        <f t="shared" si="14"/>
        <v>0</v>
      </c>
      <c r="M46" s="32">
        <f t="shared" si="14"/>
        <v>0</v>
      </c>
      <c r="N46" s="32">
        <f t="shared" si="14"/>
        <v>0</v>
      </c>
      <c r="O46" s="32">
        <f t="shared" si="13"/>
        <v>1853540</v>
      </c>
      <c r="P46" s="45">
        <f t="shared" si="1"/>
        <v>121.599422685823</v>
      </c>
      <c r="Q46" s="9"/>
    </row>
    <row r="47" spans="1:17">
      <c r="A47" s="12"/>
      <c r="B47" s="25">
        <v>381</v>
      </c>
      <c r="C47" s="20" t="s">
        <v>129</v>
      </c>
      <c r="D47" s="46">
        <v>0</v>
      </c>
      <c r="E47" s="46">
        <v>83148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83148</v>
      </c>
      <c r="P47" s="47">
        <f t="shared" si="1"/>
        <v>5.4548317260381811</v>
      </c>
      <c r="Q47" s="9"/>
    </row>
    <row r="48" spans="1:17" ht="15.75" thickBot="1">
      <c r="A48" s="12"/>
      <c r="B48" s="25">
        <v>383.1</v>
      </c>
      <c r="C48" s="20" t="s">
        <v>153</v>
      </c>
      <c r="D48" s="46">
        <v>1770392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1770392</v>
      </c>
      <c r="P48" s="47">
        <f t="shared" si="1"/>
        <v>116.14459095978482</v>
      </c>
      <c r="Q48" s="9"/>
    </row>
    <row r="49" spans="1:120" ht="16.5" thickBot="1">
      <c r="A49" s="14" t="s">
        <v>42</v>
      </c>
      <c r="B49" s="23"/>
      <c r="C49" s="22"/>
      <c r="D49" s="15">
        <f t="shared" ref="D49:N49" si="15">SUM(D5,D14,D20,D29,D37,D41,D46)</f>
        <v>19202239</v>
      </c>
      <c r="E49" s="15">
        <f t="shared" si="15"/>
        <v>2043173</v>
      </c>
      <c r="F49" s="15">
        <f t="shared" si="15"/>
        <v>0</v>
      </c>
      <c r="G49" s="15">
        <f t="shared" si="15"/>
        <v>87066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5"/>
        <v>0</v>
      </c>
      <c r="O49" s="15">
        <f>SUM(D49:N49)</f>
        <v>21332478</v>
      </c>
      <c r="P49" s="38">
        <f t="shared" si="1"/>
        <v>1399.4934068096832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118" t="s">
        <v>152</v>
      </c>
      <c r="N51" s="118"/>
      <c r="O51" s="118"/>
      <c r="P51" s="43">
        <v>15243</v>
      </c>
    </row>
    <row r="52" spans="1:120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</row>
    <row r="53" spans="1:120" ht="15.75" customHeight="1" thickBot="1">
      <c r="A53" s="120" t="s">
        <v>72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132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133</v>
      </c>
      <c r="N4" s="35" t="s">
        <v>10</v>
      </c>
      <c r="O4" s="35" t="s">
        <v>134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SUM(D6:D13)</f>
        <v>7081095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7081095</v>
      </c>
      <c r="P5" s="33">
        <f t="shared" ref="P5:P49" si="1">(O5/P$51)</f>
        <v>464.97439096460698</v>
      </c>
      <c r="Q5" s="6"/>
    </row>
    <row r="6" spans="1:134">
      <c r="A6" s="12"/>
      <c r="B6" s="25">
        <v>311</v>
      </c>
      <c r="C6" s="20" t="s">
        <v>3</v>
      </c>
      <c r="D6" s="46">
        <v>5346932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5346932</v>
      </c>
      <c r="P6" s="47">
        <f t="shared" si="1"/>
        <v>351.1019764922188</v>
      </c>
      <c r="Q6" s="9"/>
    </row>
    <row r="7" spans="1:134">
      <c r="A7" s="12"/>
      <c r="B7" s="25">
        <v>312.41000000000003</v>
      </c>
      <c r="C7" s="20" t="s">
        <v>136</v>
      </c>
      <c r="D7" s="46">
        <v>144089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144089</v>
      </c>
      <c r="P7" s="47">
        <f t="shared" si="1"/>
        <v>9.4614879506205263</v>
      </c>
      <c r="Q7" s="9"/>
    </row>
    <row r="8" spans="1:134">
      <c r="A8" s="12"/>
      <c r="B8" s="25">
        <v>312.43</v>
      </c>
      <c r="C8" s="20" t="s">
        <v>137</v>
      </c>
      <c r="D8" s="46">
        <v>101032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101032</v>
      </c>
      <c r="P8" s="47">
        <f t="shared" si="1"/>
        <v>6.6341847790399893</v>
      </c>
      <c r="Q8" s="9"/>
    </row>
    <row r="9" spans="1:134">
      <c r="A9" s="12"/>
      <c r="B9" s="25">
        <v>314.10000000000002</v>
      </c>
      <c r="C9" s="20" t="s">
        <v>13</v>
      </c>
      <c r="D9" s="46">
        <v>869188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869188</v>
      </c>
      <c r="P9" s="47">
        <f t="shared" si="1"/>
        <v>57.074528859412965</v>
      </c>
      <c r="Q9" s="9"/>
    </row>
    <row r="10" spans="1:134">
      <c r="A10" s="12"/>
      <c r="B10" s="25">
        <v>314.3</v>
      </c>
      <c r="C10" s="20" t="s">
        <v>14</v>
      </c>
      <c r="D10" s="46">
        <v>204491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204491</v>
      </c>
      <c r="P10" s="47">
        <f t="shared" si="1"/>
        <v>13.427736555256418</v>
      </c>
      <c r="Q10" s="9"/>
    </row>
    <row r="11" spans="1:134">
      <c r="A11" s="12"/>
      <c r="B11" s="25">
        <v>314.8</v>
      </c>
      <c r="C11" s="20" t="s">
        <v>58</v>
      </c>
      <c r="D11" s="46">
        <v>24247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24247</v>
      </c>
      <c r="P11" s="47">
        <f t="shared" si="1"/>
        <v>1.5921596953181429</v>
      </c>
      <c r="Q11" s="9"/>
    </row>
    <row r="12" spans="1:134">
      <c r="A12" s="12"/>
      <c r="B12" s="25">
        <v>315.2</v>
      </c>
      <c r="C12" s="20" t="s">
        <v>138</v>
      </c>
      <c r="D12" s="46">
        <v>227029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227029</v>
      </c>
      <c r="P12" s="47">
        <f t="shared" si="1"/>
        <v>14.907676144198568</v>
      </c>
      <c r="Q12" s="9"/>
    </row>
    <row r="13" spans="1:134">
      <c r="A13" s="12"/>
      <c r="B13" s="25">
        <v>316</v>
      </c>
      <c r="C13" s="20" t="s">
        <v>90</v>
      </c>
      <c r="D13" s="46">
        <v>164087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164087</v>
      </c>
      <c r="P13" s="47">
        <f t="shared" si="1"/>
        <v>10.774640488541598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SUM(D15:D19)</f>
        <v>5734435</v>
      </c>
      <c r="E14" s="32">
        <f t="shared" si="3"/>
        <v>17136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2" si="4">SUM(D14:N14)</f>
        <v>5751571</v>
      </c>
      <c r="P14" s="45">
        <f t="shared" si="1"/>
        <v>377.67227001116294</v>
      </c>
      <c r="Q14" s="10"/>
    </row>
    <row r="15" spans="1:134">
      <c r="A15" s="12"/>
      <c r="B15" s="25">
        <v>322</v>
      </c>
      <c r="C15" s="20" t="s">
        <v>139</v>
      </c>
      <c r="D15" s="46">
        <v>400247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400247</v>
      </c>
      <c r="P15" s="47">
        <f t="shared" si="1"/>
        <v>26.28189638190295</v>
      </c>
      <c r="Q15" s="9"/>
    </row>
    <row r="16" spans="1:134">
      <c r="A16" s="12"/>
      <c r="B16" s="25">
        <v>322.89999999999998</v>
      </c>
      <c r="C16" s="20" t="s">
        <v>140</v>
      </c>
      <c r="D16" s="46">
        <v>44494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44494</v>
      </c>
      <c r="P16" s="47">
        <f t="shared" si="1"/>
        <v>2.9216626173747455</v>
      </c>
      <c r="Q16" s="9"/>
    </row>
    <row r="17" spans="1:17">
      <c r="A17" s="12"/>
      <c r="B17" s="25">
        <v>323.10000000000002</v>
      </c>
      <c r="C17" s="20" t="s">
        <v>18</v>
      </c>
      <c r="D17" s="46">
        <v>571322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571322</v>
      </c>
      <c r="P17" s="47">
        <f t="shared" si="1"/>
        <v>37.515398253332457</v>
      </c>
      <c r="Q17" s="9"/>
    </row>
    <row r="18" spans="1:17">
      <c r="A18" s="12"/>
      <c r="B18" s="25">
        <v>323.7</v>
      </c>
      <c r="C18" s="20" t="s">
        <v>19</v>
      </c>
      <c r="D18" s="46">
        <v>620674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620674</v>
      </c>
      <c r="P18" s="47">
        <f t="shared" si="1"/>
        <v>40.756057521833341</v>
      </c>
      <c r="Q18" s="9"/>
    </row>
    <row r="19" spans="1:17">
      <c r="A19" s="12"/>
      <c r="B19" s="25">
        <v>325.2</v>
      </c>
      <c r="C19" s="20" t="s">
        <v>20</v>
      </c>
      <c r="D19" s="46">
        <v>4097698</v>
      </c>
      <c r="E19" s="46">
        <v>17136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4114834</v>
      </c>
      <c r="P19" s="47">
        <f t="shared" si="1"/>
        <v>270.1972552367194</v>
      </c>
      <c r="Q19" s="9"/>
    </row>
    <row r="20" spans="1:17" ht="15.75">
      <c r="A20" s="29" t="s">
        <v>141</v>
      </c>
      <c r="B20" s="30"/>
      <c r="C20" s="31"/>
      <c r="D20" s="32">
        <f t="shared" ref="D20:N20" si="5">SUM(D21:D31)</f>
        <v>2023000</v>
      </c>
      <c r="E20" s="32">
        <f t="shared" si="5"/>
        <v>0</v>
      </c>
      <c r="F20" s="32">
        <f t="shared" si="5"/>
        <v>0</v>
      </c>
      <c r="G20" s="32">
        <f t="shared" si="5"/>
        <v>186711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2209711</v>
      </c>
      <c r="P20" s="45">
        <f t="shared" si="1"/>
        <v>145.09889027513296</v>
      </c>
      <c r="Q20" s="10"/>
    </row>
    <row r="21" spans="1:17">
      <c r="A21" s="12"/>
      <c r="B21" s="25">
        <v>331.1</v>
      </c>
      <c r="C21" s="20" t="s">
        <v>127</v>
      </c>
      <c r="D21" s="46">
        <v>233858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233858</v>
      </c>
      <c r="P21" s="47">
        <f t="shared" si="1"/>
        <v>15.356096920349334</v>
      </c>
      <c r="Q21" s="9"/>
    </row>
    <row r="22" spans="1:17">
      <c r="A22" s="12"/>
      <c r="B22" s="25">
        <v>331.2</v>
      </c>
      <c r="C22" s="20" t="s">
        <v>74</v>
      </c>
      <c r="D22" s="46">
        <v>7500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7500</v>
      </c>
      <c r="P22" s="47">
        <f t="shared" si="1"/>
        <v>0.49248144986538839</v>
      </c>
      <c r="Q22" s="9"/>
    </row>
    <row r="23" spans="1:17">
      <c r="A23" s="12"/>
      <c r="B23" s="25">
        <v>331.39</v>
      </c>
      <c r="C23" s="20" t="s">
        <v>59</v>
      </c>
      <c r="D23" s="46">
        <v>0</v>
      </c>
      <c r="E23" s="46">
        <v>0</v>
      </c>
      <c r="F23" s="46">
        <v>0</v>
      </c>
      <c r="G23" s="46">
        <v>79981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79981</v>
      </c>
      <c r="P23" s="47">
        <f t="shared" si="1"/>
        <v>5.2518878455578175</v>
      </c>
      <c r="Q23" s="9"/>
    </row>
    <row r="24" spans="1:17">
      <c r="A24" s="12"/>
      <c r="B24" s="25">
        <v>331.49</v>
      </c>
      <c r="C24" s="20" t="s">
        <v>142</v>
      </c>
      <c r="D24" s="46">
        <v>0</v>
      </c>
      <c r="E24" s="46">
        <v>0</v>
      </c>
      <c r="F24" s="46">
        <v>0</v>
      </c>
      <c r="G24" s="46">
        <v>106730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106730</v>
      </c>
      <c r="P24" s="47">
        <f t="shared" si="1"/>
        <v>7.0083393525510536</v>
      </c>
      <c r="Q24" s="9"/>
    </row>
    <row r="25" spans="1:17">
      <c r="A25" s="12"/>
      <c r="B25" s="25">
        <v>334.1</v>
      </c>
      <c r="C25" s="20" t="s">
        <v>143</v>
      </c>
      <c r="D25" s="46">
        <v>4694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4694</v>
      </c>
      <c r="P25" s="47">
        <f t="shared" si="1"/>
        <v>0.30822772342241778</v>
      </c>
      <c r="Q25" s="9"/>
    </row>
    <row r="26" spans="1:17">
      <c r="A26" s="12"/>
      <c r="B26" s="25">
        <v>334.69</v>
      </c>
      <c r="C26" s="20" t="s">
        <v>99</v>
      </c>
      <c r="D26" s="46">
        <v>45359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45359</v>
      </c>
      <c r="P26" s="47">
        <f t="shared" si="1"/>
        <v>2.9784621445925539</v>
      </c>
      <c r="Q26" s="9"/>
    </row>
    <row r="27" spans="1:17">
      <c r="A27" s="12"/>
      <c r="B27" s="25">
        <v>335.125</v>
      </c>
      <c r="C27" s="20" t="s">
        <v>144</v>
      </c>
      <c r="D27" s="46">
        <v>479850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479850</v>
      </c>
      <c r="P27" s="47">
        <f t="shared" si="1"/>
        <v>31.508963162387548</v>
      </c>
      <c r="Q27" s="9"/>
    </row>
    <row r="28" spans="1:17">
      <c r="A28" s="12"/>
      <c r="B28" s="25">
        <v>335.18</v>
      </c>
      <c r="C28" s="20" t="s">
        <v>145</v>
      </c>
      <c r="D28" s="46">
        <v>1083377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1083377</v>
      </c>
      <c r="P28" s="47">
        <f t="shared" si="1"/>
        <v>71.139076761441984</v>
      </c>
      <c r="Q28" s="9"/>
    </row>
    <row r="29" spans="1:17">
      <c r="A29" s="12"/>
      <c r="B29" s="25">
        <v>337.3</v>
      </c>
      <c r="C29" s="20" t="s">
        <v>28</v>
      </c>
      <c r="D29" s="46">
        <v>44951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44951</v>
      </c>
      <c r="P29" s="47">
        <f t="shared" si="1"/>
        <v>2.9516711537198765</v>
      </c>
      <c r="Q29" s="9"/>
    </row>
    <row r="30" spans="1:17">
      <c r="A30" s="12"/>
      <c r="B30" s="25">
        <v>337.7</v>
      </c>
      <c r="C30" s="20" t="s">
        <v>29</v>
      </c>
      <c r="D30" s="46">
        <v>105840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105840</v>
      </c>
      <c r="P30" s="47">
        <f t="shared" si="1"/>
        <v>6.9498982205003612</v>
      </c>
      <c r="Q30" s="9"/>
    </row>
    <row r="31" spans="1:17">
      <c r="A31" s="12"/>
      <c r="B31" s="25">
        <v>338</v>
      </c>
      <c r="C31" s="20" t="s">
        <v>31</v>
      </c>
      <c r="D31" s="46">
        <v>17571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17571</v>
      </c>
      <c r="P31" s="47">
        <f t="shared" si="1"/>
        <v>1.153785540744632</v>
      </c>
      <c r="Q31" s="9"/>
    </row>
    <row r="32" spans="1:17" ht="15.75">
      <c r="A32" s="29" t="s">
        <v>36</v>
      </c>
      <c r="B32" s="30"/>
      <c r="C32" s="31"/>
      <c r="D32" s="32">
        <f t="shared" ref="D32:N32" si="7">SUM(D33:D39)</f>
        <v>840696</v>
      </c>
      <c r="E32" s="32">
        <f t="shared" si="7"/>
        <v>320098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1160794</v>
      </c>
      <c r="P32" s="45">
        <f t="shared" si="1"/>
        <v>76.222601615339158</v>
      </c>
      <c r="Q32" s="10"/>
    </row>
    <row r="33" spans="1:17">
      <c r="A33" s="12"/>
      <c r="B33" s="25">
        <v>341.9</v>
      </c>
      <c r="C33" s="20" t="s">
        <v>104</v>
      </c>
      <c r="D33" s="46">
        <v>27550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8">SUM(D33:N33)</f>
        <v>27550</v>
      </c>
      <c r="P33" s="47">
        <f t="shared" si="1"/>
        <v>1.80904852583886</v>
      </c>
      <c r="Q33" s="9"/>
    </row>
    <row r="34" spans="1:17">
      <c r="A34" s="12"/>
      <c r="B34" s="25">
        <v>342.1</v>
      </c>
      <c r="C34" s="20" t="s">
        <v>101</v>
      </c>
      <c r="D34" s="46">
        <v>24570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24570</v>
      </c>
      <c r="P34" s="47">
        <f t="shared" si="1"/>
        <v>1.6133692297590123</v>
      </c>
      <c r="Q34" s="9"/>
    </row>
    <row r="35" spans="1:17">
      <c r="A35" s="12"/>
      <c r="B35" s="25">
        <v>342.2</v>
      </c>
      <c r="C35" s="20" t="s">
        <v>114</v>
      </c>
      <c r="D35" s="46">
        <v>578342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578342</v>
      </c>
      <c r="P35" s="47">
        <f t="shared" si="1"/>
        <v>37.976360890406461</v>
      </c>
      <c r="Q35" s="9"/>
    </row>
    <row r="36" spans="1:17">
      <c r="A36" s="12"/>
      <c r="B36" s="25">
        <v>343.4</v>
      </c>
      <c r="C36" s="20" t="s">
        <v>61</v>
      </c>
      <c r="D36" s="46">
        <v>1496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1496</v>
      </c>
      <c r="P36" s="47">
        <f t="shared" si="1"/>
        <v>9.8233633199816137E-2</v>
      </c>
      <c r="Q36" s="9"/>
    </row>
    <row r="37" spans="1:17">
      <c r="A37" s="12"/>
      <c r="B37" s="25">
        <v>343.7</v>
      </c>
      <c r="C37" s="20" t="s">
        <v>67</v>
      </c>
      <c r="D37" s="46">
        <v>0</v>
      </c>
      <c r="E37" s="46">
        <v>320098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320098</v>
      </c>
      <c r="P37" s="47">
        <f t="shared" si="1"/>
        <v>21.018976951868147</v>
      </c>
      <c r="Q37" s="9"/>
    </row>
    <row r="38" spans="1:17">
      <c r="A38" s="12"/>
      <c r="B38" s="25">
        <v>343.9</v>
      </c>
      <c r="C38" s="20" t="s">
        <v>84</v>
      </c>
      <c r="D38" s="46">
        <v>149309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149309</v>
      </c>
      <c r="P38" s="47">
        <f t="shared" si="1"/>
        <v>9.8042550397268364</v>
      </c>
      <c r="Q38" s="9"/>
    </row>
    <row r="39" spans="1:17">
      <c r="A39" s="12"/>
      <c r="B39" s="25">
        <v>348.52</v>
      </c>
      <c r="C39" s="20" t="s">
        <v>146</v>
      </c>
      <c r="D39" s="46">
        <v>59429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9" si="9">SUM(D39:N39)</f>
        <v>59429</v>
      </c>
      <c r="P39" s="47">
        <f t="shared" si="1"/>
        <v>3.9023573445400221</v>
      </c>
      <c r="Q39" s="9"/>
    </row>
    <row r="40" spans="1:17" ht="15.75">
      <c r="A40" s="29" t="s">
        <v>37</v>
      </c>
      <c r="B40" s="30"/>
      <c r="C40" s="31"/>
      <c r="D40" s="32">
        <f t="shared" ref="D40:N40" si="10">SUM(D41:D44)</f>
        <v>590710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9"/>
        <v>590710</v>
      </c>
      <c r="P40" s="45">
        <f t="shared" si="1"/>
        <v>38.788495633331145</v>
      </c>
      <c r="Q40" s="10"/>
    </row>
    <row r="41" spans="1:17">
      <c r="A41" s="13"/>
      <c r="B41" s="39">
        <v>351.5</v>
      </c>
      <c r="C41" s="21" t="s">
        <v>45</v>
      </c>
      <c r="D41" s="46">
        <v>285602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285602</v>
      </c>
      <c r="P41" s="47">
        <f t="shared" si="1"/>
        <v>18.753824939260621</v>
      </c>
      <c r="Q41" s="9"/>
    </row>
    <row r="42" spans="1:17">
      <c r="A42" s="13"/>
      <c r="B42" s="39">
        <v>354</v>
      </c>
      <c r="C42" s="21" t="s">
        <v>46</v>
      </c>
      <c r="D42" s="46">
        <v>272707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272707</v>
      </c>
      <c r="P42" s="47">
        <f t="shared" si="1"/>
        <v>17.907085166458732</v>
      </c>
      <c r="Q42" s="9"/>
    </row>
    <row r="43" spans="1:17">
      <c r="A43" s="13"/>
      <c r="B43" s="39">
        <v>358.2</v>
      </c>
      <c r="C43" s="21" t="s">
        <v>120</v>
      </c>
      <c r="D43" s="46">
        <v>28013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28013</v>
      </c>
      <c r="P43" s="47">
        <f t="shared" si="1"/>
        <v>1.8394510473438834</v>
      </c>
      <c r="Q43" s="9"/>
    </row>
    <row r="44" spans="1:17">
      <c r="A44" s="13"/>
      <c r="B44" s="39">
        <v>359</v>
      </c>
      <c r="C44" s="21" t="s">
        <v>85</v>
      </c>
      <c r="D44" s="46">
        <v>4388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4388</v>
      </c>
      <c r="P44" s="47">
        <f t="shared" si="1"/>
        <v>0.28813448026790989</v>
      </c>
      <c r="Q44" s="9"/>
    </row>
    <row r="45" spans="1:17" ht="15.75">
      <c r="A45" s="29" t="s">
        <v>4</v>
      </c>
      <c r="B45" s="30"/>
      <c r="C45" s="31"/>
      <c r="D45" s="32">
        <f t="shared" ref="D45:N45" si="11">SUM(D46:D48)</f>
        <v>-59884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 t="shared" si="9"/>
        <v>-59884</v>
      </c>
      <c r="P45" s="45">
        <f t="shared" si="1"/>
        <v>-3.9322345524985227</v>
      </c>
      <c r="Q45" s="10"/>
    </row>
    <row r="46" spans="1:17">
      <c r="A46" s="12"/>
      <c r="B46" s="25">
        <v>361.1</v>
      </c>
      <c r="C46" s="20" t="s">
        <v>47</v>
      </c>
      <c r="D46" s="46">
        <v>15666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15666</v>
      </c>
      <c r="P46" s="47">
        <f t="shared" si="1"/>
        <v>1.0286952524788233</v>
      </c>
      <c r="Q46" s="9"/>
    </row>
    <row r="47" spans="1:17">
      <c r="A47" s="12"/>
      <c r="B47" s="25">
        <v>361.4</v>
      </c>
      <c r="C47" s="20" t="s">
        <v>124</v>
      </c>
      <c r="D47" s="46">
        <v>-97535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-97535</v>
      </c>
      <c r="P47" s="47">
        <f t="shared" si="1"/>
        <v>-6.4045570950160879</v>
      </c>
      <c r="Q47" s="9"/>
    </row>
    <row r="48" spans="1:17" ht="15.75" thickBot="1">
      <c r="A48" s="12"/>
      <c r="B48" s="25">
        <v>369.9</v>
      </c>
      <c r="C48" s="20" t="s">
        <v>48</v>
      </c>
      <c r="D48" s="46">
        <v>21985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21985</v>
      </c>
      <c r="P48" s="47">
        <f t="shared" si="1"/>
        <v>1.4436272900387419</v>
      </c>
      <c r="Q48" s="9"/>
    </row>
    <row r="49" spans="1:120" ht="16.5" thickBot="1">
      <c r="A49" s="14" t="s">
        <v>42</v>
      </c>
      <c r="B49" s="23"/>
      <c r="C49" s="22"/>
      <c r="D49" s="15">
        <f>SUM(D5,D14,D20,D32,D40,D45)</f>
        <v>16210052</v>
      </c>
      <c r="E49" s="15">
        <f t="shared" ref="E49:N49" si="12">SUM(E5,E14,E20,E32,E40,E45)</f>
        <v>337234</v>
      </c>
      <c r="F49" s="15">
        <f t="shared" si="12"/>
        <v>0</v>
      </c>
      <c r="G49" s="15">
        <f t="shared" si="12"/>
        <v>186711</v>
      </c>
      <c r="H49" s="15">
        <f t="shared" si="12"/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2"/>
        <v>0</v>
      </c>
      <c r="O49" s="15">
        <f t="shared" si="9"/>
        <v>16733997</v>
      </c>
      <c r="P49" s="38">
        <f t="shared" si="1"/>
        <v>1098.8244139470746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118" t="s">
        <v>147</v>
      </c>
      <c r="N51" s="118"/>
      <c r="O51" s="118"/>
      <c r="P51" s="43">
        <v>15229</v>
      </c>
    </row>
    <row r="52" spans="1:120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</row>
    <row r="53" spans="1:120" ht="15.75" customHeight="1" thickBot="1">
      <c r="A53" s="120" t="s">
        <v>72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6632168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6632168</v>
      </c>
      <c r="O5" s="33">
        <f t="shared" ref="O5:O36" si="1">(N5/O$56)</f>
        <v>435.52456002101394</v>
      </c>
      <c r="P5" s="6"/>
    </row>
    <row r="6" spans="1:133">
      <c r="A6" s="12"/>
      <c r="B6" s="25">
        <v>311</v>
      </c>
      <c r="C6" s="20" t="s">
        <v>3</v>
      </c>
      <c r="D6" s="46">
        <v>4905503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4905503</v>
      </c>
      <c r="O6" s="47">
        <f t="shared" si="1"/>
        <v>322.13705017073812</v>
      </c>
      <c r="P6" s="9"/>
    </row>
    <row r="7" spans="1:133">
      <c r="A7" s="12"/>
      <c r="B7" s="25">
        <v>312.41000000000003</v>
      </c>
      <c r="C7" s="20" t="s">
        <v>12</v>
      </c>
      <c r="D7" s="46">
        <v>141658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141658</v>
      </c>
      <c r="O7" s="47">
        <f t="shared" si="1"/>
        <v>9.3024691358024683</v>
      </c>
      <c r="P7" s="9"/>
    </row>
    <row r="8" spans="1:133">
      <c r="A8" s="12"/>
      <c r="B8" s="25">
        <v>312.42</v>
      </c>
      <c r="C8" s="20" t="s">
        <v>11</v>
      </c>
      <c r="D8" s="46">
        <v>99032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99032</v>
      </c>
      <c r="O8" s="47">
        <f t="shared" si="1"/>
        <v>6.5032834252692409</v>
      </c>
      <c r="P8" s="9"/>
    </row>
    <row r="9" spans="1:133">
      <c r="A9" s="12"/>
      <c r="B9" s="25">
        <v>314.10000000000002</v>
      </c>
      <c r="C9" s="20" t="s">
        <v>13</v>
      </c>
      <c r="D9" s="46">
        <v>832941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832941</v>
      </c>
      <c r="O9" s="47">
        <f t="shared" si="1"/>
        <v>54.697990543735223</v>
      </c>
      <c r="P9" s="9"/>
    </row>
    <row r="10" spans="1:133">
      <c r="A10" s="12"/>
      <c r="B10" s="25">
        <v>314.3</v>
      </c>
      <c r="C10" s="20" t="s">
        <v>14</v>
      </c>
      <c r="D10" s="46">
        <v>183936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183936</v>
      </c>
      <c r="O10" s="47">
        <f t="shared" si="1"/>
        <v>12.078802206461781</v>
      </c>
      <c r="P10" s="9"/>
    </row>
    <row r="11" spans="1:133">
      <c r="A11" s="12"/>
      <c r="B11" s="25">
        <v>314.8</v>
      </c>
      <c r="C11" s="20" t="s">
        <v>58</v>
      </c>
      <c r="D11" s="46">
        <v>17572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17572</v>
      </c>
      <c r="O11" s="47">
        <f t="shared" si="1"/>
        <v>1.1539269766220122</v>
      </c>
      <c r="P11" s="9"/>
    </row>
    <row r="12" spans="1:133">
      <c r="A12" s="12"/>
      <c r="B12" s="25">
        <v>315</v>
      </c>
      <c r="C12" s="20" t="s">
        <v>89</v>
      </c>
      <c r="D12" s="46">
        <v>219542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219542</v>
      </c>
      <c r="O12" s="47">
        <f t="shared" si="1"/>
        <v>14.41699500919359</v>
      </c>
      <c r="P12" s="9"/>
    </row>
    <row r="13" spans="1:133">
      <c r="A13" s="12"/>
      <c r="B13" s="25">
        <v>316</v>
      </c>
      <c r="C13" s="20" t="s">
        <v>90</v>
      </c>
      <c r="D13" s="46">
        <v>231984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231984</v>
      </c>
      <c r="O13" s="47">
        <f t="shared" si="1"/>
        <v>15.23404255319149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5740526</v>
      </c>
      <c r="E14" s="32">
        <f t="shared" si="3"/>
        <v>16495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4" si="4">SUM(D14:M14)</f>
        <v>5757021</v>
      </c>
      <c r="O14" s="45">
        <f t="shared" si="1"/>
        <v>378.05496453900707</v>
      </c>
      <c r="P14" s="10"/>
    </row>
    <row r="15" spans="1:133">
      <c r="A15" s="12"/>
      <c r="B15" s="25">
        <v>322</v>
      </c>
      <c r="C15" s="20" t="s">
        <v>0</v>
      </c>
      <c r="D15" s="46">
        <v>305844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305844</v>
      </c>
      <c r="O15" s="47">
        <f t="shared" si="1"/>
        <v>20.084318360914107</v>
      </c>
      <c r="P15" s="9"/>
    </row>
    <row r="16" spans="1:133">
      <c r="A16" s="12"/>
      <c r="B16" s="25">
        <v>323.10000000000002</v>
      </c>
      <c r="C16" s="20" t="s">
        <v>18</v>
      </c>
      <c r="D16" s="46">
        <v>559341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559341</v>
      </c>
      <c r="O16" s="47">
        <f t="shared" si="1"/>
        <v>36.731087470449175</v>
      </c>
      <c r="P16" s="9"/>
    </row>
    <row r="17" spans="1:16">
      <c r="A17" s="12"/>
      <c r="B17" s="25">
        <v>323.7</v>
      </c>
      <c r="C17" s="20" t="s">
        <v>19</v>
      </c>
      <c r="D17" s="46">
        <v>595414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595414</v>
      </c>
      <c r="O17" s="47">
        <f t="shared" si="1"/>
        <v>39.09994746519569</v>
      </c>
      <c r="P17" s="9"/>
    </row>
    <row r="18" spans="1:16">
      <c r="A18" s="12"/>
      <c r="B18" s="25">
        <v>325.2</v>
      </c>
      <c r="C18" s="20" t="s">
        <v>20</v>
      </c>
      <c r="D18" s="46">
        <v>4168666</v>
      </c>
      <c r="E18" s="46">
        <v>16495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4185161</v>
      </c>
      <c r="O18" s="47">
        <f t="shared" si="1"/>
        <v>274.83326766482793</v>
      </c>
      <c r="P18" s="9"/>
    </row>
    <row r="19" spans="1:16">
      <c r="A19" s="12"/>
      <c r="B19" s="25">
        <v>329</v>
      </c>
      <c r="C19" s="20" t="s">
        <v>21</v>
      </c>
      <c r="D19" s="46">
        <v>111261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111261</v>
      </c>
      <c r="O19" s="47">
        <f t="shared" si="1"/>
        <v>7.3063435776201731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SUM(D21:D33)</f>
        <v>2103963</v>
      </c>
      <c r="E20" s="32">
        <f t="shared" si="5"/>
        <v>0</v>
      </c>
      <c r="F20" s="32">
        <f t="shared" si="5"/>
        <v>0</v>
      </c>
      <c r="G20" s="32">
        <f t="shared" si="5"/>
        <v>43759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2147722</v>
      </c>
      <c r="O20" s="45">
        <f t="shared" si="1"/>
        <v>141.03769372209089</v>
      </c>
      <c r="P20" s="10"/>
    </row>
    <row r="21" spans="1:16">
      <c r="A21" s="12"/>
      <c r="B21" s="25">
        <v>331.1</v>
      </c>
      <c r="C21" s="20" t="s">
        <v>127</v>
      </c>
      <c r="D21" s="46">
        <v>1497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1497</v>
      </c>
      <c r="O21" s="47">
        <f t="shared" si="1"/>
        <v>9.8305752561071713E-2</v>
      </c>
      <c r="P21" s="9"/>
    </row>
    <row r="22" spans="1:16">
      <c r="A22" s="12"/>
      <c r="B22" s="25">
        <v>331.39</v>
      </c>
      <c r="C22" s="20" t="s">
        <v>59</v>
      </c>
      <c r="D22" s="46">
        <v>0</v>
      </c>
      <c r="E22" s="46">
        <v>0</v>
      </c>
      <c r="F22" s="46">
        <v>0</v>
      </c>
      <c r="G22" s="46">
        <v>43759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43759</v>
      </c>
      <c r="O22" s="47">
        <f t="shared" si="1"/>
        <v>2.8735881271342265</v>
      </c>
      <c r="P22" s="9"/>
    </row>
    <row r="23" spans="1:16">
      <c r="A23" s="12"/>
      <c r="B23" s="25">
        <v>331.5</v>
      </c>
      <c r="C23" s="20" t="s">
        <v>23</v>
      </c>
      <c r="D23" s="46">
        <v>273975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273975</v>
      </c>
      <c r="O23" s="47">
        <f t="shared" si="1"/>
        <v>17.991528762805359</v>
      </c>
      <c r="P23" s="9"/>
    </row>
    <row r="24" spans="1:16">
      <c r="A24" s="12"/>
      <c r="B24" s="25">
        <v>334.5</v>
      </c>
      <c r="C24" s="20" t="s">
        <v>24</v>
      </c>
      <c r="D24" s="46">
        <v>14774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14774</v>
      </c>
      <c r="O24" s="47">
        <f t="shared" si="1"/>
        <v>0.97018649855529293</v>
      </c>
      <c r="P24" s="9"/>
    </row>
    <row r="25" spans="1:16">
      <c r="A25" s="12"/>
      <c r="B25" s="25">
        <v>334.7</v>
      </c>
      <c r="C25" s="20" t="s">
        <v>76</v>
      </c>
      <c r="D25" s="46">
        <v>122257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122257</v>
      </c>
      <c r="O25" s="47">
        <f t="shared" si="1"/>
        <v>8.0284344628316262</v>
      </c>
      <c r="P25" s="9"/>
    </row>
    <row r="26" spans="1:16">
      <c r="A26" s="12"/>
      <c r="B26" s="25">
        <v>335.12</v>
      </c>
      <c r="C26" s="20" t="s">
        <v>91</v>
      </c>
      <c r="D26" s="46">
        <v>467103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467103</v>
      </c>
      <c r="O26" s="47">
        <f t="shared" si="1"/>
        <v>30.673955870764381</v>
      </c>
      <c r="P26" s="9"/>
    </row>
    <row r="27" spans="1:16">
      <c r="A27" s="12"/>
      <c r="B27" s="25">
        <v>335.18</v>
      </c>
      <c r="C27" s="20" t="s">
        <v>92</v>
      </c>
      <c r="D27" s="46">
        <v>916195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916195</v>
      </c>
      <c r="O27" s="47">
        <f t="shared" si="1"/>
        <v>60.165156291042813</v>
      </c>
      <c r="P27" s="9"/>
    </row>
    <row r="28" spans="1:16">
      <c r="A28" s="12"/>
      <c r="B28" s="25">
        <v>337.1</v>
      </c>
      <c r="C28" s="20" t="s">
        <v>83</v>
      </c>
      <c r="D28" s="46">
        <v>5274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5274</v>
      </c>
      <c r="O28" s="47">
        <f t="shared" si="1"/>
        <v>0.34633569739952719</v>
      </c>
      <c r="P28" s="9"/>
    </row>
    <row r="29" spans="1:16">
      <c r="A29" s="12"/>
      <c r="B29" s="25">
        <v>337.2</v>
      </c>
      <c r="C29" s="20" t="s">
        <v>27</v>
      </c>
      <c r="D29" s="46">
        <v>4156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4156</v>
      </c>
      <c r="O29" s="47">
        <f t="shared" si="1"/>
        <v>0.27291830837930131</v>
      </c>
      <c r="P29" s="9"/>
    </row>
    <row r="30" spans="1:16">
      <c r="A30" s="12"/>
      <c r="B30" s="25">
        <v>337.4</v>
      </c>
      <c r="C30" s="20" t="s">
        <v>93</v>
      </c>
      <c r="D30" s="46">
        <v>35178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35178</v>
      </c>
      <c r="O30" s="47">
        <f t="shared" si="1"/>
        <v>2.3100866824271078</v>
      </c>
      <c r="P30" s="9"/>
    </row>
    <row r="31" spans="1:16">
      <c r="A31" s="12"/>
      <c r="B31" s="25">
        <v>337.5</v>
      </c>
      <c r="C31" s="20" t="s">
        <v>128</v>
      </c>
      <c r="D31" s="46">
        <v>3600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3600</v>
      </c>
      <c r="O31" s="47">
        <f t="shared" si="1"/>
        <v>0.2364066193853428</v>
      </c>
      <c r="P31" s="9"/>
    </row>
    <row r="32" spans="1:16">
      <c r="A32" s="12"/>
      <c r="B32" s="25">
        <v>337.7</v>
      </c>
      <c r="C32" s="20" t="s">
        <v>29</v>
      </c>
      <c r="D32" s="46">
        <v>248491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248491</v>
      </c>
      <c r="O32" s="47">
        <f t="shared" si="1"/>
        <v>16.318032571578669</v>
      </c>
      <c r="P32" s="9"/>
    </row>
    <row r="33" spans="1:16">
      <c r="A33" s="12"/>
      <c r="B33" s="25">
        <v>338</v>
      </c>
      <c r="C33" s="20" t="s">
        <v>31</v>
      </c>
      <c r="D33" s="46">
        <v>11463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11463</v>
      </c>
      <c r="O33" s="47">
        <f t="shared" si="1"/>
        <v>0.75275807722616228</v>
      </c>
      <c r="P33" s="9"/>
    </row>
    <row r="34" spans="1:16" ht="15.75">
      <c r="A34" s="29" t="s">
        <v>36</v>
      </c>
      <c r="B34" s="30"/>
      <c r="C34" s="31"/>
      <c r="D34" s="32">
        <f t="shared" ref="D34:M34" si="6">SUM(D35:D41)</f>
        <v>474473</v>
      </c>
      <c r="E34" s="32">
        <f t="shared" si="6"/>
        <v>318650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793123</v>
      </c>
      <c r="O34" s="45">
        <f t="shared" si="1"/>
        <v>52.083201996322565</v>
      </c>
      <c r="P34" s="10"/>
    </row>
    <row r="35" spans="1:16">
      <c r="A35" s="12"/>
      <c r="B35" s="25">
        <v>341.9</v>
      </c>
      <c r="C35" s="20" t="s">
        <v>104</v>
      </c>
      <c r="D35" s="46">
        <v>28701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28701</v>
      </c>
      <c r="O35" s="47">
        <f t="shared" si="1"/>
        <v>1.8847517730496455</v>
      </c>
      <c r="P35" s="9"/>
    </row>
    <row r="36" spans="1:16">
      <c r="A36" s="12"/>
      <c r="B36" s="25">
        <v>342.1</v>
      </c>
      <c r="C36" s="20" t="s">
        <v>101</v>
      </c>
      <c r="D36" s="46">
        <v>25810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25810</v>
      </c>
      <c r="O36" s="47">
        <f t="shared" si="1"/>
        <v>1.6949041239821381</v>
      </c>
      <c r="P36" s="9"/>
    </row>
    <row r="37" spans="1:16">
      <c r="A37" s="12"/>
      <c r="B37" s="25">
        <v>342.5</v>
      </c>
      <c r="C37" s="20" t="s">
        <v>38</v>
      </c>
      <c r="D37" s="46">
        <v>27654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27654</v>
      </c>
      <c r="O37" s="47">
        <f t="shared" ref="O37:O54" si="8">(N37/O$56)</f>
        <v>1.8159968479117414</v>
      </c>
      <c r="P37" s="9"/>
    </row>
    <row r="38" spans="1:16">
      <c r="A38" s="12"/>
      <c r="B38" s="25">
        <v>342.6</v>
      </c>
      <c r="C38" s="20" t="s">
        <v>39</v>
      </c>
      <c r="D38" s="46">
        <v>308293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308293</v>
      </c>
      <c r="O38" s="47">
        <f t="shared" si="8"/>
        <v>20.245140530601525</v>
      </c>
      <c r="P38" s="9"/>
    </row>
    <row r="39" spans="1:16">
      <c r="A39" s="12"/>
      <c r="B39" s="25">
        <v>343.4</v>
      </c>
      <c r="C39" s="20" t="s">
        <v>61</v>
      </c>
      <c r="D39" s="46">
        <v>75394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75394</v>
      </c>
      <c r="O39" s="47">
        <f t="shared" si="8"/>
        <v>4.9510112949829264</v>
      </c>
      <c r="P39" s="9"/>
    </row>
    <row r="40" spans="1:16">
      <c r="A40" s="12"/>
      <c r="B40" s="25">
        <v>343.7</v>
      </c>
      <c r="C40" s="20" t="s">
        <v>67</v>
      </c>
      <c r="D40" s="46">
        <v>0</v>
      </c>
      <c r="E40" s="46">
        <v>318650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318650</v>
      </c>
      <c r="O40" s="47">
        <f t="shared" si="8"/>
        <v>20.925269240872076</v>
      </c>
      <c r="P40" s="9"/>
    </row>
    <row r="41" spans="1:16">
      <c r="A41" s="12"/>
      <c r="B41" s="25">
        <v>347.2</v>
      </c>
      <c r="C41" s="20" t="s">
        <v>40</v>
      </c>
      <c r="D41" s="46">
        <v>8621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8621</v>
      </c>
      <c r="O41" s="47">
        <f t="shared" si="8"/>
        <v>0.56612818492251116</v>
      </c>
      <c r="P41" s="9"/>
    </row>
    <row r="42" spans="1:16" ht="15.75">
      <c r="A42" s="29" t="s">
        <v>37</v>
      </c>
      <c r="B42" s="30"/>
      <c r="C42" s="31"/>
      <c r="D42" s="32">
        <f t="shared" ref="D42:M42" si="9">SUM(D43:D46)</f>
        <v>425756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4" si="10">SUM(D42:M42)</f>
        <v>425756</v>
      </c>
      <c r="O42" s="45">
        <f t="shared" si="8"/>
        <v>27.958760178618334</v>
      </c>
      <c r="P42" s="10"/>
    </row>
    <row r="43" spans="1:16">
      <c r="A43" s="13"/>
      <c r="B43" s="39">
        <v>351.1</v>
      </c>
      <c r="C43" s="21" t="s">
        <v>115</v>
      </c>
      <c r="D43" s="46">
        <v>77842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77842</v>
      </c>
      <c r="O43" s="47">
        <f t="shared" si="8"/>
        <v>5.1117677961649592</v>
      </c>
      <c r="P43" s="9"/>
    </row>
    <row r="44" spans="1:16">
      <c r="A44" s="13"/>
      <c r="B44" s="39">
        <v>351.5</v>
      </c>
      <c r="C44" s="21" t="s">
        <v>45</v>
      </c>
      <c r="D44" s="46">
        <v>222764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222764</v>
      </c>
      <c r="O44" s="47">
        <f t="shared" si="8"/>
        <v>14.628578933543473</v>
      </c>
      <c r="P44" s="9"/>
    </row>
    <row r="45" spans="1:16">
      <c r="A45" s="13"/>
      <c r="B45" s="39">
        <v>354</v>
      </c>
      <c r="C45" s="21" t="s">
        <v>46</v>
      </c>
      <c r="D45" s="46">
        <v>124046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124046</v>
      </c>
      <c r="O45" s="47">
        <f t="shared" si="8"/>
        <v>8.145915418965064</v>
      </c>
      <c r="P45" s="9"/>
    </row>
    <row r="46" spans="1:16">
      <c r="A46" s="13"/>
      <c r="B46" s="39">
        <v>356</v>
      </c>
      <c r="C46" s="21" t="s">
        <v>95</v>
      </c>
      <c r="D46" s="46">
        <v>1104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1104</v>
      </c>
      <c r="O46" s="47">
        <f t="shared" si="8"/>
        <v>7.2498029944838449E-2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SUM(D48:D51)</f>
        <v>93857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93857</v>
      </c>
      <c r="O47" s="45">
        <f t="shared" si="8"/>
        <v>6.1634489099028107</v>
      </c>
      <c r="P47" s="10"/>
    </row>
    <row r="48" spans="1:16">
      <c r="A48" s="12"/>
      <c r="B48" s="25">
        <v>361.1</v>
      </c>
      <c r="C48" s="20" t="s">
        <v>47</v>
      </c>
      <c r="D48" s="46">
        <v>45135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45135</v>
      </c>
      <c r="O48" s="47">
        <f t="shared" si="8"/>
        <v>2.9639479905437351</v>
      </c>
      <c r="P48" s="9"/>
    </row>
    <row r="49" spans="1:119">
      <c r="A49" s="12"/>
      <c r="B49" s="25">
        <v>361.4</v>
      </c>
      <c r="C49" s="20" t="s">
        <v>124</v>
      </c>
      <c r="D49" s="46">
        <v>26280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26280</v>
      </c>
      <c r="O49" s="47">
        <f t="shared" si="8"/>
        <v>1.7257683215130024</v>
      </c>
      <c r="P49" s="9"/>
    </row>
    <row r="50" spans="1:119">
      <c r="A50" s="12"/>
      <c r="B50" s="25">
        <v>366</v>
      </c>
      <c r="C50" s="20" t="s">
        <v>70</v>
      </c>
      <c r="D50" s="46">
        <v>7000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7000</v>
      </c>
      <c r="O50" s="47">
        <f t="shared" si="8"/>
        <v>0.45967953769372211</v>
      </c>
      <c r="P50" s="9"/>
    </row>
    <row r="51" spans="1:119">
      <c r="A51" s="12"/>
      <c r="B51" s="25">
        <v>369.9</v>
      </c>
      <c r="C51" s="20" t="s">
        <v>48</v>
      </c>
      <c r="D51" s="46">
        <v>15442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15442</v>
      </c>
      <c r="O51" s="47">
        <f t="shared" si="8"/>
        <v>1.014053060152351</v>
      </c>
      <c r="P51" s="9"/>
    </row>
    <row r="52" spans="1:119" ht="15.75">
      <c r="A52" s="29" t="s">
        <v>106</v>
      </c>
      <c r="B52" s="30"/>
      <c r="C52" s="31"/>
      <c r="D52" s="32">
        <f t="shared" ref="D52:M52" si="12">SUM(D53:D53)</f>
        <v>0</v>
      </c>
      <c r="E52" s="32">
        <f t="shared" si="12"/>
        <v>0</v>
      </c>
      <c r="F52" s="32">
        <f t="shared" si="12"/>
        <v>0</v>
      </c>
      <c r="G52" s="32">
        <f t="shared" si="12"/>
        <v>211193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211193</v>
      </c>
      <c r="O52" s="45">
        <f t="shared" si="8"/>
        <v>13.868728657735749</v>
      </c>
      <c r="P52" s="9"/>
    </row>
    <row r="53" spans="1:119" ht="15.75" thickBot="1">
      <c r="A53" s="12"/>
      <c r="B53" s="25">
        <v>381</v>
      </c>
      <c r="C53" s="20" t="s">
        <v>129</v>
      </c>
      <c r="D53" s="46">
        <v>0</v>
      </c>
      <c r="E53" s="46">
        <v>0</v>
      </c>
      <c r="F53" s="46">
        <v>0</v>
      </c>
      <c r="G53" s="46">
        <v>211193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211193</v>
      </c>
      <c r="O53" s="47">
        <f t="shared" si="8"/>
        <v>13.868728657735749</v>
      </c>
      <c r="P53" s="9"/>
    </row>
    <row r="54" spans="1:119" ht="16.5" thickBot="1">
      <c r="A54" s="14" t="s">
        <v>42</v>
      </c>
      <c r="B54" s="23"/>
      <c r="C54" s="22"/>
      <c r="D54" s="15">
        <f t="shared" ref="D54:M54" si="13">SUM(D5,D14,D20,D34,D42,D47,D52)</f>
        <v>15470743</v>
      </c>
      <c r="E54" s="15">
        <f t="shared" si="13"/>
        <v>335145</v>
      </c>
      <c r="F54" s="15">
        <f t="shared" si="13"/>
        <v>0</v>
      </c>
      <c r="G54" s="15">
        <f t="shared" si="13"/>
        <v>254952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0"/>
        <v>16060840</v>
      </c>
      <c r="O54" s="38">
        <f t="shared" si="8"/>
        <v>1054.6913580246915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130</v>
      </c>
      <c r="M56" s="118"/>
      <c r="N56" s="118"/>
      <c r="O56" s="43">
        <v>15228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6230988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6230988</v>
      </c>
      <c r="O5" s="33">
        <f t="shared" ref="O5:O50" si="1">(N5/O$52)</f>
        <v>410.01434493650061</v>
      </c>
      <c r="P5" s="6"/>
    </row>
    <row r="6" spans="1:133">
      <c r="A6" s="12"/>
      <c r="B6" s="25">
        <v>311</v>
      </c>
      <c r="C6" s="20" t="s">
        <v>3</v>
      </c>
      <c r="D6" s="46">
        <v>4524593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4524593</v>
      </c>
      <c r="O6" s="47">
        <f t="shared" si="1"/>
        <v>297.7293544778575</v>
      </c>
      <c r="P6" s="9"/>
    </row>
    <row r="7" spans="1:133">
      <c r="A7" s="12"/>
      <c r="B7" s="25">
        <v>312.41000000000003</v>
      </c>
      <c r="C7" s="20" t="s">
        <v>12</v>
      </c>
      <c r="D7" s="46">
        <v>155990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155990</v>
      </c>
      <c r="O7" s="47">
        <f t="shared" si="1"/>
        <v>10.264525893268408</v>
      </c>
      <c r="P7" s="9"/>
    </row>
    <row r="8" spans="1:133">
      <c r="A8" s="12"/>
      <c r="B8" s="25">
        <v>312.42</v>
      </c>
      <c r="C8" s="20" t="s">
        <v>11</v>
      </c>
      <c r="D8" s="46">
        <v>117224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117224</v>
      </c>
      <c r="O8" s="47">
        <f t="shared" si="1"/>
        <v>7.7136276896755938</v>
      </c>
      <c r="P8" s="9"/>
    </row>
    <row r="9" spans="1:133">
      <c r="A9" s="12"/>
      <c r="B9" s="25">
        <v>314.10000000000002</v>
      </c>
      <c r="C9" s="20" t="s">
        <v>13</v>
      </c>
      <c r="D9" s="46">
        <v>837678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837678</v>
      </c>
      <c r="O9" s="47">
        <f t="shared" si="1"/>
        <v>55.121273935645192</v>
      </c>
      <c r="P9" s="9"/>
    </row>
    <row r="10" spans="1:133">
      <c r="A10" s="12"/>
      <c r="B10" s="25">
        <v>314.3</v>
      </c>
      <c r="C10" s="20" t="s">
        <v>14</v>
      </c>
      <c r="D10" s="46">
        <v>192613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192613</v>
      </c>
      <c r="O10" s="47">
        <f t="shared" si="1"/>
        <v>12.674409422912417</v>
      </c>
      <c r="P10" s="9"/>
    </row>
    <row r="11" spans="1:133">
      <c r="A11" s="12"/>
      <c r="B11" s="25">
        <v>314.8</v>
      </c>
      <c r="C11" s="20" t="s">
        <v>58</v>
      </c>
      <c r="D11" s="46">
        <v>13630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13630</v>
      </c>
      <c r="O11" s="47">
        <f t="shared" si="1"/>
        <v>0.89688754359413037</v>
      </c>
      <c r="P11" s="9"/>
    </row>
    <row r="12" spans="1:133">
      <c r="A12" s="12"/>
      <c r="B12" s="25">
        <v>315</v>
      </c>
      <c r="C12" s="20" t="s">
        <v>89</v>
      </c>
      <c r="D12" s="46">
        <v>226861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226861</v>
      </c>
      <c r="O12" s="47">
        <f t="shared" si="1"/>
        <v>14.928012107652826</v>
      </c>
      <c r="P12" s="9"/>
    </row>
    <row r="13" spans="1:133">
      <c r="A13" s="12"/>
      <c r="B13" s="25">
        <v>316</v>
      </c>
      <c r="C13" s="20" t="s">
        <v>90</v>
      </c>
      <c r="D13" s="46">
        <v>162399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162399</v>
      </c>
      <c r="O13" s="47">
        <f t="shared" si="1"/>
        <v>10.686253865894585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5318184</v>
      </c>
      <c r="E14" s="32">
        <f t="shared" si="3"/>
        <v>16491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5334675</v>
      </c>
      <c r="O14" s="45">
        <f t="shared" si="1"/>
        <v>351.03474369941438</v>
      </c>
      <c r="P14" s="10"/>
    </row>
    <row r="15" spans="1:133">
      <c r="A15" s="12"/>
      <c r="B15" s="25">
        <v>322</v>
      </c>
      <c r="C15" s="20" t="s">
        <v>0</v>
      </c>
      <c r="D15" s="46">
        <v>361058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361058</v>
      </c>
      <c r="O15" s="47">
        <f t="shared" si="1"/>
        <v>23.758504968085806</v>
      </c>
      <c r="P15" s="9"/>
    </row>
    <row r="16" spans="1:133">
      <c r="A16" s="12"/>
      <c r="B16" s="25">
        <v>323.10000000000002</v>
      </c>
      <c r="C16" s="20" t="s">
        <v>18</v>
      </c>
      <c r="D16" s="46">
        <v>571975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571975</v>
      </c>
      <c r="O16" s="47">
        <f t="shared" si="1"/>
        <v>37.637362637362635</v>
      </c>
      <c r="P16" s="9"/>
    </row>
    <row r="17" spans="1:16">
      <c r="A17" s="12"/>
      <c r="B17" s="25">
        <v>323.7</v>
      </c>
      <c r="C17" s="20" t="s">
        <v>19</v>
      </c>
      <c r="D17" s="46">
        <v>571749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571749</v>
      </c>
      <c r="O17" s="47">
        <f t="shared" si="1"/>
        <v>37.622491281173915</v>
      </c>
      <c r="P17" s="9"/>
    </row>
    <row r="18" spans="1:16">
      <c r="A18" s="12"/>
      <c r="B18" s="25">
        <v>325.2</v>
      </c>
      <c r="C18" s="20" t="s">
        <v>20</v>
      </c>
      <c r="D18" s="46">
        <v>3813402</v>
      </c>
      <c r="E18" s="46">
        <v>16491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3829893</v>
      </c>
      <c r="O18" s="47">
        <f t="shared" si="1"/>
        <v>252.01638481279201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SUM(D20:D28)</f>
        <v>3182310</v>
      </c>
      <c r="E19" s="32">
        <f t="shared" si="5"/>
        <v>0</v>
      </c>
      <c r="F19" s="32">
        <f t="shared" si="5"/>
        <v>0</v>
      </c>
      <c r="G19" s="32">
        <f t="shared" si="5"/>
        <v>267133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3449443</v>
      </c>
      <c r="O19" s="45">
        <f t="shared" si="1"/>
        <v>226.98183852076068</v>
      </c>
      <c r="P19" s="10"/>
    </row>
    <row r="20" spans="1:16">
      <c r="A20" s="12"/>
      <c r="B20" s="25">
        <v>331.5</v>
      </c>
      <c r="C20" s="20" t="s">
        <v>23</v>
      </c>
      <c r="D20" s="46">
        <v>204183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204183</v>
      </c>
      <c r="O20" s="47">
        <f t="shared" si="1"/>
        <v>13.435743896821741</v>
      </c>
      <c r="P20" s="9"/>
    </row>
    <row r="21" spans="1:16">
      <c r="A21" s="12"/>
      <c r="B21" s="25">
        <v>334.2</v>
      </c>
      <c r="C21" s="20" t="s">
        <v>75</v>
      </c>
      <c r="D21" s="46">
        <v>254804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254804</v>
      </c>
      <c r="O21" s="47">
        <f t="shared" si="1"/>
        <v>16.766730275712312</v>
      </c>
      <c r="P21" s="9"/>
    </row>
    <row r="22" spans="1:16">
      <c r="A22" s="12"/>
      <c r="B22" s="25">
        <v>334.69</v>
      </c>
      <c r="C22" s="20" t="s">
        <v>99</v>
      </c>
      <c r="D22" s="46">
        <v>389152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389152</v>
      </c>
      <c r="O22" s="47">
        <f t="shared" si="1"/>
        <v>25.60715930775811</v>
      </c>
      <c r="P22" s="9"/>
    </row>
    <row r="23" spans="1:16">
      <c r="A23" s="12"/>
      <c r="B23" s="25">
        <v>335.12</v>
      </c>
      <c r="C23" s="20" t="s">
        <v>91</v>
      </c>
      <c r="D23" s="46">
        <v>490247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490247</v>
      </c>
      <c r="O23" s="47">
        <f t="shared" si="1"/>
        <v>32.259459103770482</v>
      </c>
      <c r="P23" s="9"/>
    </row>
    <row r="24" spans="1:16">
      <c r="A24" s="12"/>
      <c r="B24" s="25">
        <v>335.18</v>
      </c>
      <c r="C24" s="20" t="s">
        <v>92</v>
      </c>
      <c r="D24" s="46">
        <v>1021018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1021018</v>
      </c>
      <c r="O24" s="47">
        <f t="shared" si="1"/>
        <v>67.185497137592947</v>
      </c>
      <c r="P24" s="9"/>
    </row>
    <row r="25" spans="1:16">
      <c r="A25" s="12"/>
      <c r="B25" s="25">
        <v>337.3</v>
      </c>
      <c r="C25" s="20" t="s">
        <v>28</v>
      </c>
      <c r="D25" s="46">
        <v>519876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519876</v>
      </c>
      <c r="O25" s="47">
        <f t="shared" si="1"/>
        <v>34.209120221096271</v>
      </c>
      <c r="P25" s="9"/>
    </row>
    <row r="26" spans="1:16">
      <c r="A26" s="12"/>
      <c r="B26" s="25">
        <v>337.4</v>
      </c>
      <c r="C26" s="20" t="s">
        <v>93</v>
      </c>
      <c r="D26" s="46">
        <v>21498</v>
      </c>
      <c r="E26" s="46">
        <v>0</v>
      </c>
      <c r="F26" s="46">
        <v>0</v>
      </c>
      <c r="G26" s="46">
        <v>267133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288631</v>
      </c>
      <c r="O26" s="47">
        <f t="shared" si="1"/>
        <v>18.992630124366652</v>
      </c>
      <c r="P26" s="9"/>
    </row>
    <row r="27" spans="1:16">
      <c r="A27" s="12"/>
      <c r="B27" s="25">
        <v>337.7</v>
      </c>
      <c r="C27" s="20" t="s">
        <v>29</v>
      </c>
      <c r="D27" s="46">
        <v>266026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266026</v>
      </c>
      <c r="O27" s="47">
        <f t="shared" si="1"/>
        <v>17.505165493189445</v>
      </c>
      <c r="P27" s="9"/>
    </row>
    <row r="28" spans="1:16">
      <c r="A28" s="12"/>
      <c r="B28" s="25">
        <v>338</v>
      </c>
      <c r="C28" s="20" t="s">
        <v>31</v>
      </c>
      <c r="D28" s="46">
        <v>15506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15506</v>
      </c>
      <c r="O28" s="47">
        <f t="shared" si="1"/>
        <v>1.0203329604527209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SUM(D30:D38)</f>
        <v>651676</v>
      </c>
      <c r="E29" s="32">
        <f t="shared" si="6"/>
        <v>358146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1009822</v>
      </c>
      <c r="O29" s="45">
        <f t="shared" si="1"/>
        <v>66.448772784102133</v>
      </c>
      <c r="P29" s="10"/>
    </row>
    <row r="30" spans="1:16">
      <c r="A30" s="12"/>
      <c r="B30" s="25">
        <v>341.9</v>
      </c>
      <c r="C30" s="20" t="s">
        <v>104</v>
      </c>
      <c r="D30" s="46">
        <v>61040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61040</v>
      </c>
      <c r="O30" s="47">
        <f t="shared" si="1"/>
        <v>4.0165822201750343</v>
      </c>
      <c r="P30" s="9"/>
    </row>
    <row r="31" spans="1:16">
      <c r="A31" s="12"/>
      <c r="B31" s="25">
        <v>342.1</v>
      </c>
      <c r="C31" s="20" t="s">
        <v>101</v>
      </c>
      <c r="D31" s="46">
        <v>22307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22307</v>
      </c>
      <c r="O31" s="47">
        <f t="shared" si="1"/>
        <v>1.4678554977956175</v>
      </c>
      <c r="P31" s="9"/>
    </row>
    <row r="32" spans="1:16">
      <c r="A32" s="12"/>
      <c r="B32" s="25">
        <v>342.5</v>
      </c>
      <c r="C32" s="20" t="s">
        <v>38</v>
      </c>
      <c r="D32" s="46">
        <v>65138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65138</v>
      </c>
      <c r="O32" s="47">
        <f t="shared" si="1"/>
        <v>4.2862407054023821</v>
      </c>
      <c r="P32" s="9"/>
    </row>
    <row r="33" spans="1:16">
      <c r="A33" s="12"/>
      <c r="B33" s="25">
        <v>342.6</v>
      </c>
      <c r="C33" s="20" t="s">
        <v>39</v>
      </c>
      <c r="D33" s="46">
        <v>304078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304078</v>
      </c>
      <c r="O33" s="47">
        <f t="shared" si="1"/>
        <v>20.009080739619662</v>
      </c>
      <c r="P33" s="9"/>
    </row>
    <row r="34" spans="1:16">
      <c r="A34" s="12"/>
      <c r="B34" s="25">
        <v>343.4</v>
      </c>
      <c r="C34" s="20" t="s">
        <v>61</v>
      </c>
      <c r="D34" s="46">
        <v>95294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95294</v>
      </c>
      <c r="O34" s="47">
        <f t="shared" si="1"/>
        <v>6.2705797196815158</v>
      </c>
      <c r="P34" s="9"/>
    </row>
    <row r="35" spans="1:16">
      <c r="A35" s="12"/>
      <c r="B35" s="25">
        <v>343.7</v>
      </c>
      <c r="C35" s="20" t="s">
        <v>67</v>
      </c>
      <c r="D35" s="46">
        <v>0</v>
      </c>
      <c r="E35" s="46">
        <v>358146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358146</v>
      </c>
      <c r="O35" s="47">
        <f t="shared" si="1"/>
        <v>23.566888201618742</v>
      </c>
      <c r="P35" s="9"/>
    </row>
    <row r="36" spans="1:16">
      <c r="A36" s="12"/>
      <c r="B36" s="25">
        <v>343.9</v>
      </c>
      <c r="C36" s="20" t="s">
        <v>84</v>
      </c>
      <c r="D36" s="46">
        <v>77895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77895</v>
      </c>
      <c r="O36" s="47">
        <f t="shared" si="1"/>
        <v>5.1256827005329999</v>
      </c>
      <c r="P36" s="9"/>
    </row>
    <row r="37" spans="1:16">
      <c r="A37" s="12"/>
      <c r="B37" s="25">
        <v>344.9</v>
      </c>
      <c r="C37" s="20" t="s">
        <v>119</v>
      </c>
      <c r="D37" s="46">
        <v>10537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10537</v>
      </c>
      <c r="O37" s="47">
        <f t="shared" si="1"/>
        <v>0.69336053168388501</v>
      </c>
      <c r="P37" s="9"/>
    </row>
    <row r="38" spans="1:16">
      <c r="A38" s="12"/>
      <c r="B38" s="25">
        <v>347.2</v>
      </c>
      <c r="C38" s="20" t="s">
        <v>40</v>
      </c>
      <c r="D38" s="46">
        <v>15387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15387</v>
      </c>
      <c r="O38" s="47">
        <f t="shared" si="1"/>
        <v>1.012502467592288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SUM(D40:D44)</f>
        <v>635725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635725</v>
      </c>
      <c r="O39" s="45">
        <f t="shared" si="1"/>
        <v>41.832269526880303</v>
      </c>
      <c r="P39" s="10"/>
    </row>
    <row r="40" spans="1:16">
      <c r="A40" s="13"/>
      <c r="B40" s="39">
        <v>351.4</v>
      </c>
      <c r="C40" s="21" t="s">
        <v>68</v>
      </c>
      <c r="D40" s="46">
        <v>116867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116867</v>
      </c>
      <c r="O40" s="47">
        <f t="shared" si="1"/>
        <v>7.6901362110942948</v>
      </c>
      <c r="P40" s="9"/>
    </row>
    <row r="41" spans="1:16">
      <c r="A41" s="13"/>
      <c r="B41" s="39">
        <v>351.5</v>
      </c>
      <c r="C41" s="21" t="s">
        <v>45</v>
      </c>
      <c r="D41" s="46">
        <v>294408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294408</v>
      </c>
      <c r="O41" s="47">
        <f t="shared" si="1"/>
        <v>19.372770941633217</v>
      </c>
      <c r="P41" s="9"/>
    </row>
    <row r="42" spans="1:16">
      <c r="A42" s="13"/>
      <c r="B42" s="39">
        <v>351.9</v>
      </c>
      <c r="C42" s="21" t="s">
        <v>123</v>
      </c>
      <c r="D42" s="46">
        <v>11497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11497</v>
      </c>
      <c r="O42" s="47">
        <f t="shared" si="1"/>
        <v>0.75653089425544517</v>
      </c>
      <c r="P42" s="9"/>
    </row>
    <row r="43" spans="1:16">
      <c r="A43" s="13"/>
      <c r="B43" s="39">
        <v>354</v>
      </c>
      <c r="C43" s="21" t="s">
        <v>46</v>
      </c>
      <c r="D43" s="46">
        <v>209349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209349</v>
      </c>
      <c r="O43" s="47">
        <f t="shared" si="1"/>
        <v>13.77567941040995</v>
      </c>
      <c r="P43" s="9"/>
    </row>
    <row r="44" spans="1:16">
      <c r="A44" s="13"/>
      <c r="B44" s="39">
        <v>356</v>
      </c>
      <c r="C44" s="21" t="s">
        <v>95</v>
      </c>
      <c r="D44" s="46">
        <v>3604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3604</v>
      </c>
      <c r="O44" s="47">
        <f t="shared" si="1"/>
        <v>0.23715206948739884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SUM(D46:D49)</f>
        <v>209433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209433</v>
      </c>
      <c r="O45" s="45">
        <f t="shared" si="1"/>
        <v>13.781206817134962</v>
      </c>
      <c r="P45" s="10"/>
    </row>
    <row r="46" spans="1:16">
      <c r="A46" s="12"/>
      <c r="B46" s="25">
        <v>361.1</v>
      </c>
      <c r="C46" s="20" t="s">
        <v>47</v>
      </c>
      <c r="D46" s="46">
        <v>78390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78390</v>
      </c>
      <c r="O46" s="47">
        <f t="shared" si="1"/>
        <v>5.1582549187339604</v>
      </c>
      <c r="P46" s="9"/>
    </row>
    <row r="47" spans="1:16">
      <c r="A47" s="12"/>
      <c r="B47" s="25">
        <v>361.4</v>
      </c>
      <c r="C47" s="20" t="s">
        <v>124</v>
      </c>
      <c r="D47" s="46">
        <v>61100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61100</v>
      </c>
      <c r="O47" s="47">
        <f t="shared" si="1"/>
        <v>4.0205303678357573</v>
      </c>
      <c r="P47" s="9"/>
    </row>
    <row r="48" spans="1:16">
      <c r="A48" s="12"/>
      <c r="B48" s="25">
        <v>369.3</v>
      </c>
      <c r="C48" s="20" t="s">
        <v>86</v>
      </c>
      <c r="D48" s="46">
        <v>9525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9525</v>
      </c>
      <c r="O48" s="47">
        <f t="shared" si="1"/>
        <v>0.62676844113969865</v>
      </c>
      <c r="P48" s="9"/>
    </row>
    <row r="49" spans="1:119" ht="15.75" thickBot="1">
      <c r="A49" s="12"/>
      <c r="B49" s="25">
        <v>369.9</v>
      </c>
      <c r="C49" s="20" t="s">
        <v>48</v>
      </c>
      <c r="D49" s="46">
        <v>60418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60418</v>
      </c>
      <c r="O49" s="47">
        <f t="shared" si="1"/>
        <v>3.9756530894255446</v>
      </c>
      <c r="P49" s="9"/>
    </row>
    <row r="50" spans="1:119" ht="16.5" thickBot="1">
      <c r="A50" s="14" t="s">
        <v>42</v>
      </c>
      <c r="B50" s="23"/>
      <c r="C50" s="22"/>
      <c r="D50" s="15">
        <f>SUM(D5,D14,D19,D29,D39,D45)</f>
        <v>16228316</v>
      </c>
      <c r="E50" s="15">
        <f t="shared" ref="E50:M50" si="11">SUM(E5,E14,E19,E29,E39,E45)</f>
        <v>374637</v>
      </c>
      <c r="F50" s="15">
        <f t="shared" si="11"/>
        <v>0</v>
      </c>
      <c r="G50" s="15">
        <f t="shared" si="11"/>
        <v>267133</v>
      </c>
      <c r="H50" s="15">
        <f t="shared" si="11"/>
        <v>0</v>
      </c>
      <c r="I50" s="15">
        <f t="shared" si="11"/>
        <v>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9"/>
        <v>16870086</v>
      </c>
      <c r="O50" s="38">
        <f t="shared" si="1"/>
        <v>1110.0931762847931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125</v>
      </c>
      <c r="M52" s="118"/>
      <c r="N52" s="118"/>
      <c r="O52" s="43">
        <v>15197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5747764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5747764</v>
      </c>
      <c r="O5" s="33">
        <f t="shared" ref="O5:O50" si="1">(N5/O$52)</f>
        <v>383.56783450116785</v>
      </c>
      <c r="P5" s="6"/>
    </row>
    <row r="6" spans="1:133">
      <c r="A6" s="12"/>
      <c r="B6" s="25">
        <v>311</v>
      </c>
      <c r="C6" s="20" t="s">
        <v>3</v>
      </c>
      <c r="D6" s="46">
        <v>4081741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4081741</v>
      </c>
      <c r="O6" s="47">
        <f t="shared" si="1"/>
        <v>272.38845512178847</v>
      </c>
      <c r="P6" s="9"/>
    </row>
    <row r="7" spans="1:133">
      <c r="A7" s="12"/>
      <c r="B7" s="25">
        <v>312.41000000000003</v>
      </c>
      <c r="C7" s="20" t="s">
        <v>12</v>
      </c>
      <c r="D7" s="46">
        <v>157787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157787</v>
      </c>
      <c r="O7" s="47">
        <f t="shared" si="1"/>
        <v>10.529662996329662</v>
      </c>
      <c r="P7" s="9"/>
    </row>
    <row r="8" spans="1:133">
      <c r="A8" s="12"/>
      <c r="B8" s="25">
        <v>312.42</v>
      </c>
      <c r="C8" s="20" t="s">
        <v>11</v>
      </c>
      <c r="D8" s="46">
        <v>112105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112105</v>
      </c>
      <c r="O8" s="47">
        <f t="shared" si="1"/>
        <v>7.4811478144811474</v>
      </c>
      <c r="P8" s="9"/>
    </row>
    <row r="9" spans="1:133">
      <c r="A9" s="12"/>
      <c r="B9" s="25">
        <v>314.10000000000002</v>
      </c>
      <c r="C9" s="20" t="s">
        <v>13</v>
      </c>
      <c r="D9" s="46">
        <v>814582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814582</v>
      </c>
      <c r="O9" s="47">
        <f t="shared" si="1"/>
        <v>54.359826493159829</v>
      </c>
      <c r="P9" s="9"/>
    </row>
    <row r="10" spans="1:133">
      <c r="A10" s="12"/>
      <c r="B10" s="25">
        <v>314.3</v>
      </c>
      <c r="C10" s="20" t="s">
        <v>14</v>
      </c>
      <c r="D10" s="46">
        <v>186385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186385</v>
      </c>
      <c r="O10" s="47">
        <f t="shared" si="1"/>
        <v>12.438104771438105</v>
      </c>
      <c r="P10" s="9"/>
    </row>
    <row r="11" spans="1:133">
      <c r="A11" s="12"/>
      <c r="B11" s="25">
        <v>315</v>
      </c>
      <c r="C11" s="20" t="s">
        <v>89</v>
      </c>
      <c r="D11" s="46">
        <v>244996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244996</v>
      </c>
      <c r="O11" s="47">
        <f t="shared" si="1"/>
        <v>16.349416082749418</v>
      </c>
      <c r="P11" s="9"/>
    </row>
    <row r="12" spans="1:133">
      <c r="A12" s="12"/>
      <c r="B12" s="25">
        <v>316</v>
      </c>
      <c r="C12" s="20" t="s">
        <v>90</v>
      </c>
      <c r="D12" s="46">
        <v>150168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150168</v>
      </c>
      <c r="O12" s="47">
        <f t="shared" si="1"/>
        <v>10.021221221221221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5165746</v>
      </c>
      <c r="E13" s="32">
        <f t="shared" si="3"/>
        <v>16565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5182311</v>
      </c>
      <c r="O13" s="45">
        <f t="shared" si="1"/>
        <v>345.83323323323322</v>
      </c>
      <c r="P13" s="10"/>
    </row>
    <row r="14" spans="1:133">
      <c r="A14" s="12"/>
      <c r="B14" s="25">
        <v>322</v>
      </c>
      <c r="C14" s="20" t="s">
        <v>0</v>
      </c>
      <c r="D14" s="46">
        <v>360334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360334</v>
      </c>
      <c r="O14" s="47">
        <f t="shared" si="1"/>
        <v>24.046312979646313</v>
      </c>
      <c r="P14" s="9"/>
    </row>
    <row r="15" spans="1:133">
      <c r="A15" s="12"/>
      <c r="B15" s="25">
        <v>323.10000000000002</v>
      </c>
      <c r="C15" s="20" t="s">
        <v>18</v>
      </c>
      <c r="D15" s="46">
        <v>553308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553308</v>
      </c>
      <c r="O15" s="47">
        <f t="shared" si="1"/>
        <v>36.924124124124127</v>
      </c>
      <c r="P15" s="9"/>
    </row>
    <row r="16" spans="1:133">
      <c r="A16" s="12"/>
      <c r="B16" s="25">
        <v>323.39999999999998</v>
      </c>
      <c r="C16" s="20" t="s">
        <v>118</v>
      </c>
      <c r="D16" s="46">
        <v>11509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11509</v>
      </c>
      <c r="O16" s="47">
        <f t="shared" si="1"/>
        <v>0.76803470136803476</v>
      </c>
      <c r="P16" s="9"/>
    </row>
    <row r="17" spans="1:16">
      <c r="A17" s="12"/>
      <c r="B17" s="25">
        <v>323.7</v>
      </c>
      <c r="C17" s="20" t="s">
        <v>19</v>
      </c>
      <c r="D17" s="46">
        <v>588332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588332</v>
      </c>
      <c r="O17" s="47">
        <f t="shared" si="1"/>
        <v>39.261394728061397</v>
      </c>
      <c r="P17" s="9"/>
    </row>
    <row r="18" spans="1:16">
      <c r="A18" s="12"/>
      <c r="B18" s="25">
        <v>325.2</v>
      </c>
      <c r="C18" s="20" t="s">
        <v>20</v>
      </c>
      <c r="D18" s="46">
        <v>3652263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3652263</v>
      </c>
      <c r="O18" s="47">
        <f t="shared" si="1"/>
        <v>243.72792792792794</v>
      </c>
      <c r="P18" s="9"/>
    </row>
    <row r="19" spans="1:16">
      <c r="A19" s="12"/>
      <c r="B19" s="25">
        <v>329</v>
      </c>
      <c r="C19" s="20" t="s">
        <v>21</v>
      </c>
      <c r="D19" s="46">
        <v>0</v>
      </c>
      <c r="E19" s="46">
        <v>16565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16565</v>
      </c>
      <c r="O19" s="47">
        <f t="shared" si="1"/>
        <v>1.1054387721054388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2840600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2840600</v>
      </c>
      <c r="O20" s="45">
        <f t="shared" si="1"/>
        <v>189.56289622956291</v>
      </c>
      <c r="P20" s="10"/>
    </row>
    <row r="21" spans="1:16">
      <c r="A21" s="12"/>
      <c r="B21" s="25">
        <v>331.39</v>
      </c>
      <c r="C21" s="20" t="s">
        <v>59</v>
      </c>
      <c r="D21" s="46">
        <v>86427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86427</v>
      </c>
      <c r="O21" s="47">
        <f t="shared" si="1"/>
        <v>5.7675675675675677</v>
      </c>
      <c r="P21" s="9"/>
    </row>
    <row r="22" spans="1:16">
      <c r="A22" s="12"/>
      <c r="B22" s="25">
        <v>334.49</v>
      </c>
      <c r="C22" s="20" t="s">
        <v>64</v>
      </c>
      <c r="D22" s="46">
        <v>277892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277892</v>
      </c>
      <c r="O22" s="47">
        <f t="shared" si="1"/>
        <v>18.544678011344679</v>
      </c>
      <c r="P22" s="9"/>
    </row>
    <row r="23" spans="1:16">
      <c r="A23" s="12"/>
      <c r="B23" s="25">
        <v>334.5</v>
      </c>
      <c r="C23" s="20" t="s">
        <v>24</v>
      </c>
      <c r="D23" s="46">
        <v>12634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12634</v>
      </c>
      <c r="O23" s="47">
        <f t="shared" si="1"/>
        <v>0.8431097764431098</v>
      </c>
      <c r="P23" s="9"/>
    </row>
    <row r="24" spans="1:16">
      <c r="A24" s="12"/>
      <c r="B24" s="25">
        <v>334.69</v>
      </c>
      <c r="C24" s="20" t="s">
        <v>99</v>
      </c>
      <c r="D24" s="46">
        <v>19987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19987</v>
      </c>
      <c r="O24" s="47">
        <f t="shared" si="1"/>
        <v>1.3338004671338004</v>
      </c>
      <c r="P24" s="9"/>
    </row>
    <row r="25" spans="1:16">
      <c r="A25" s="12"/>
      <c r="B25" s="25">
        <v>335.12</v>
      </c>
      <c r="C25" s="20" t="s">
        <v>91</v>
      </c>
      <c r="D25" s="46">
        <v>493762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493762</v>
      </c>
      <c r="O25" s="47">
        <f t="shared" si="1"/>
        <v>32.950417083750416</v>
      </c>
      <c r="P25" s="9"/>
    </row>
    <row r="26" spans="1:16">
      <c r="A26" s="12"/>
      <c r="B26" s="25">
        <v>335.18</v>
      </c>
      <c r="C26" s="20" t="s">
        <v>92</v>
      </c>
      <c r="D26" s="46">
        <v>1012495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1012495</v>
      </c>
      <c r="O26" s="47">
        <f t="shared" si="1"/>
        <v>67.567233900567231</v>
      </c>
      <c r="P26" s="9"/>
    </row>
    <row r="27" spans="1:16">
      <c r="A27" s="12"/>
      <c r="B27" s="25">
        <v>337.4</v>
      </c>
      <c r="C27" s="20" t="s">
        <v>93</v>
      </c>
      <c r="D27" s="46">
        <v>654205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654205</v>
      </c>
      <c r="O27" s="47">
        <f t="shared" si="1"/>
        <v>43.657323990657325</v>
      </c>
      <c r="P27" s="9"/>
    </row>
    <row r="28" spans="1:16">
      <c r="A28" s="12"/>
      <c r="B28" s="25">
        <v>337.6</v>
      </c>
      <c r="C28" s="20" t="s">
        <v>100</v>
      </c>
      <c r="D28" s="46">
        <v>255465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255465</v>
      </c>
      <c r="O28" s="47">
        <f t="shared" si="1"/>
        <v>17.048048048048049</v>
      </c>
      <c r="P28" s="9"/>
    </row>
    <row r="29" spans="1:16">
      <c r="A29" s="12"/>
      <c r="B29" s="25">
        <v>337.7</v>
      </c>
      <c r="C29" s="20" t="s">
        <v>29</v>
      </c>
      <c r="D29" s="46">
        <v>12000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12000</v>
      </c>
      <c r="O29" s="47">
        <f t="shared" si="1"/>
        <v>0.80080080080080085</v>
      </c>
      <c r="P29" s="9"/>
    </row>
    <row r="30" spans="1:16">
      <c r="A30" s="12"/>
      <c r="B30" s="25">
        <v>338</v>
      </c>
      <c r="C30" s="20" t="s">
        <v>31</v>
      </c>
      <c r="D30" s="46">
        <v>15733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15733</v>
      </c>
      <c r="O30" s="47">
        <f t="shared" si="1"/>
        <v>1.0499165832499167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SUM(D32:D40)</f>
        <v>666046</v>
      </c>
      <c r="E31" s="32">
        <f t="shared" si="6"/>
        <v>319333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985379</v>
      </c>
      <c r="O31" s="45">
        <f t="shared" si="1"/>
        <v>65.757691024357698</v>
      </c>
      <c r="P31" s="10"/>
    </row>
    <row r="32" spans="1:16">
      <c r="A32" s="12"/>
      <c r="B32" s="25">
        <v>341.9</v>
      </c>
      <c r="C32" s="20" t="s">
        <v>104</v>
      </c>
      <c r="D32" s="46">
        <v>132036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132036</v>
      </c>
      <c r="O32" s="47">
        <f t="shared" si="1"/>
        <v>8.8112112112112104</v>
      </c>
      <c r="P32" s="9"/>
    </row>
    <row r="33" spans="1:16">
      <c r="A33" s="12"/>
      <c r="B33" s="25">
        <v>342.1</v>
      </c>
      <c r="C33" s="20" t="s">
        <v>101</v>
      </c>
      <c r="D33" s="46">
        <v>12903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12903</v>
      </c>
      <c r="O33" s="47">
        <f t="shared" si="1"/>
        <v>0.86106106106106106</v>
      </c>
      <c r="P33" s="9"/>
    </row>
    <row r="34" spans="1:16">
      <c r="A34" s="12"/>
      <c r="B34" s="25">
        <v>342.2</v>
      </c>
      <c r="C34" s="20" t="s">
        <v>114</v>
      </c>
      <c r="D34" s="46">
        <v>71983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71983</v>
      </c>
      <c r="O34" s="47">
        <f t="shared" si="1"/>
        <v>4.8036703370036706</v>
      </c>
      <c r="P34" s="9"/>
    </row>
    <row r="35" spans="1:16">
      <c r="A35" s="12"/>
      <c r="B35" s="25">
        <v>342.6</v>
      </c>
      <c r="C35" s="20" t="s">
        <v>39</v>
      </c>
      <c r="D35" s="46">
        <v>331232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331232</v>
      </c>
      <c r="O35" s="47">
        <f t="shared" si="1"/>
        <v>22.104237570904239</v>
      </c>
      <c r="P35" s="9"/>
    </row>
    <row r="36" spans="1:16">
      <c r="A36" s="12"/>
      <c r="B36" s="25">
        <v>343.4</v>
      </c>
      <c r="C36" s="20" t="s">
        <v>61</v>
      </c>
      <c r="D36" s="46">
        <v>18930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18930</v>
      </c>
      <c r="O36" s="47">
        <f t="shared" si="1"/>
        <v>1.2632632632632632</v>
      </c>
      <c r="P36" s="9"/>
    </row>
    <row r="37" spans="1:16">
      <c r="A37" s="12"/>
      <c r="B37" s="25">
        <v>343.7</v>
      </c>
      <c r="C37" s="20" t="s">
        <v>67</v>
      </c>
      <c r="D37" s="46">
        <v>0</v>
      </c>
      <c r="E37" s="46">
        <v>319333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319333</v>
      </c>
      <c r="O37" s="47">
        <f t="shared" si="1"/>
        <v>21.310176843510177</v>
      </c>
      <c r="P37" s="9"/>
    </row>
    <row r="38" spans="1:16">
      <c r="A38" s="12"/>
      <c r="B38" s="25">
        <v>343.9</v>
      </c>
      <c r="C38" s="20" t="s">
        <v>84</v>
      </c>
      <c r="D38" s="46">
        <v>60000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60000</v>
      </c>
      <c r="O38" s="47">
        <f t="shared" si="1"/>
        <v>4.0040040040040044</v>
      </c>
      <c r="P38" s="9"/>
    </row>
    <row r="39" spans="1:16">
      <c r="A39" s="12"/>
      <c r="B39" s="25">
        <v>344.9</v>
      </c>
      <c r="C39" s="20" t="s">
        <v>119</v>
      </c>
      <c r="D39" s="46">
        <v>13491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13491</v>
      </c>
      <c r="O39" s="47">
        <f t="shared" si="1"/>
        <v>0.90030030030030028</v>
      </c>
      <c r="P39" s="9"/>
    </row>
    <row r="40" spans="1:16">
      <c r="A40" s="12"/>
      <c r="B40" s="25">
        <v>347.2</v>
      </c>
      <c r="C40" s="20" t="s">
        <v>40</v>
      </c>
      <c r="D40" s="46">
        <v>25471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25471</v>
      </c>
      <c r="O40" s="47">
        <f t="shared" si="1"/>
        <v>1.6997664330997664</v>
      </c>
      <c r="P40" s="9"/>
    </row>
    <row r="41" spans="1:16" ht="15.75">
      <c r="A41" s="29" t="s">
        <v>37</v>
      </c>
      <c r="B41" s="30"/>
      <c r="C41" s="31"/>
      <c r="D41" s="32">
        <f t="shared" ref="D41:M41" si="8">SUM(D42:D45)</f>
        <v>584728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0" si="9">SUM(D41:M41)</f>
        <v>584728</v>
      </c>
      <c r="O41" s="45">
        <f t="shared" si="1"/>
        <v>39.020887554220884</v>
      </c>
      <c r="P41" s="10"/>
    </row>
    <row r="42" spans="1:16">
      <c r="A42" s="13"/>
      <c r="B42" s="39">
        <v>351.1</v>
      </c>
      <c r="C42" s="21" t="s">
        <v>115</v>
      </c>
      <c r="D42" s="46">
        <v>12700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12700</v>
      </c>
      <c r="O42" s="47">
        <f t="shared" si="1"/>
        <v>0.84751418084751418</v>
      </c>
      <c r="P42" s="9"/>
    </row>
    <row r="43" spans="1:16">
      <c r="A43" s="13"/>
      <c r="B43" s="39">
        <v>351.5</v>
      </c>
      <c r="C43" s="21" t="s">
        <v>45</v>
      </c>
      <c r="D43" s="46">
        <v>271090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271090</v>
      </c>
      <c r="O43" s="47">
        <f t="shared" si="1"/>
        <v>18.090757424090757</v>
      </c>
      <c r="P43" s="9"/>
    </row>
    <row r="44" spans="1:16">
      <c r="A44" s="13"/>
      <c r="B44" s="39">
        <v>354</v>
      </c>
      <c r="C44" s="21" t="s">
        <v>46</v>
      </c>
      <c r="D44" s="46">
        <v>298294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298294</v>
      </c>
      <c r="O44" s="47">
        <f t="shared" si="1"/>
        <v>19.906172839506173</v>
      </c>
      <c r="P44" s="9"/>
    </row>
    <row r="45" spans="1:16">
      <c r="A45" s="13"/>
      <c r="B45" s="39">
        <v>358.2</v>
      </c>
      <c r="C45" s="21" t="s">
        <v>120</v>
      </c>
      <c r="D45" s="46">
        <v>2644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2644</v>
      </c>
      <c r="O45" s="47">
        <f t="shared" si="1"/>
        <v>0.17644310977644312</v>
      </c>
      <c r="P45" s="9"/>
    </row>
    <row r="46" spans="1:16" ht="15.75">
      <c r="A46" s="29" t="s">
        <v>4</v>
      </c>
      <c r="B46" s="30"/>
      <c r="C46" s="31"/>
      <c r="D46" s="32">
        <f t="shared" ref="D46:M46" si="10">SUM(D47:D49)</f>
        <v>71966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71966</v>
      </c>
      <c r="O46" s="45">
        <f t="shared" si="1"/>
        <v>4.8025358692025355</v>
      </c>
      <c r="P46" s="10"/>
    </row>
    <row r="47" spans="1:16">
      <c r="A47" s="12"/>
      <c r="B47" s="25">
        <v>361.1</v>
      </c>
      <c r="C47" s="20" t="s">
        <v>47</v>
      </c>
      <c r="D47" s="46">
        <v>58150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58150</v>
      </c>
      <c r="O47" s="47">
        <f t="shared" si="1"/>
        <v>3.880547213880547</v>
      </c>
      <c r="P47" s="9"/>
    </row>
    <row r="48" spans="1:16">
      <c r="A48" s="12"/>
      <c r="B48" s="25">
        <v>369.3</v>
      </c>
      <c r="C48" s="20" t="s">
        <v>86</v>
      </c>
      <c r="D48" s="46">
        <v>9839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9839</v>
      </c>
      <c r="O48" s="47">
        <f t="shared" si="1"/>
        <v>0.65658992325658994</v>
      </c>
      <c r="P48" s="9"/>
    </row>
    <row r="49" spans="1:119" ht="15.75" thickBot="1">
      <c r="A49" s="12"/>
      <c r="B49" s="25">
        <v>369.9</v>
      </c>
      <c r="C49" s="20" t="s">
        <v>48</v>
      </c>
      <c r="D49" s="46">
        <v>3977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3977</v>
      </c>
      <c r="O49" s="47">
        <f t="shared" si="1"/>
        <v>0.26539873206539871</v>
      </c>
      <c r="P49" s="9"/>
    </row>
    <row r="50" spans="1:119" ht="16.5" thickBot="1">
      <c r="A50" s="14" t="s">
        <v>42</v>
      </c>
      <c r="B50" s="23"/>
      <c r="C50" s="22"/>
      <c r="D50" s="15">
        <f>SUM(D5,D13,D20,D31,D41,D46)</f>
        <v>15076850</v>
      </c>
      <c r="E50" s="15">
        <f t="shared" ref="E50:M50" si="11">SUM(E5,E13,E20,E31,E41,E46)</f>
        <v>335898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9"/>
        <v>15412748</v>
      </c>
      <c r="O50" s="38">
        <f t="shared" si="1"/>
        <v>1028.5450784117452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121</v>
      </c>
      <c r="M52" s="118"/>
      <c r="N52" s="118"/>
      <c r="O52" s="43">
        <v>14985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5344660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5344660</v>
      </c>
      <c r="O5" s="33">
        <f t="shared" ref="O5:O49" si="1">(N5/O$51)</f>
        <v>358.41335836909872</v>
      </c>
      <c r="P5" s="6"/>
    </row>
    <row r="6" spans="1:133">
      <c r="A6" s="12"/>
      <c r="B6" s="25">
        <v>311</v>
      </c>
      <c r="C6" s="20" t="s">
        <v>3</v>
      </c>
      <c r="D6" s="46">
        <v>3676990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3676990</v>
      </c>
      <c r="O6" s="47">
        <f t="shared" si="1"/>
        <v>246.57926502145924</v>
      </c>
      <c r="P6" s="9"/>
    </row>
    <row r="7" spans="1:133">
      <c r="A7" s="12"/>
      <c r="B7" s="25">
        <v>312.41000000000003</v>
      </c>
      <c r="C7" s="20" t="s">
        <v>12</v>
      </c>
      <c r="D7" s="46">
        <v>156392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156392</v>
      </c>
      <c r="O7" s="47">
        <f t="shared" si="1"/>
        <v>10.487660944206009</v>
      </c>
      <c r="P7" s="9"/>
    </row>
    <row r="8" spans="1:133">
      <c r="A8" s="12"/>
      <c r="B8" s="25">
        <v>312.42</v>
      </c>
      <c r="C8" s="20" t="s">
        <v>11</v>
      </c>
      <c r="D8" s="46">
        <v>112145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112145</v>
      </c>
      <c r="O8" s="47">
        <f t="shared" si="1"/>
        <v>7.5204533261802577</v>
      </c>
      <c r="P8" s="9"/>
    </row>
    <row r="9" spans="1:133">
      <c r="A9" s="12"/>
      <c r="B9" s="25">
        <v>314.10000000000002</v>
      </c>
      <c r="C9" s="20" t="s">
        <v>13</v>
      </c>
      <c r="D9" s="46">
        <v>773263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773263</v>
      </c>
      <c r="O9" s="47">
        <f t="shared" si="1"/>
        <v>51.855083154506438</v>
      </c>
      <c r="P9" s="9"/>
    </row>
    <row r="10" spans="1:133">
      <c r="A10" s="12"/>
      <c r="B10" s="25">
        <v>314.3</v>
      </c>
      <c r="C10" s="20" t="s">
        <v>14</v>
      </c>
      <c r="D10" s="46">
        <v>183980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183980</v>
      </c>
      <c r="O10" s="47">
        <f t="shared" si="1"/>
        <v>12.337714592274677</v>
      </c>
      <c r="P10" s="9"/>
    </row>
    <row r="11" spans="1:133">
      <c r="A11" s="12"/>
      <c r="B11" s="25">
        <v>314.8</v>
      </c>
      <c r="C11" s="20" t="s">
        <v>58</v>
      </c>
      <c r="D11" s="46">
        <v>19679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19679</v>
      </c>
      <c r="O11" s="47">
        <f t="shared" si="1"/>
        <v>1.3196754291845494</v>
      </c>
      <c r="P11" s="9"/>
    </row>
    <row r="12" spans="1:133">
      <c r="A12" s="12"/>
      <c r="B12" s="25">
        <v>315</v>
      </c>
      <c r="C12" s="20" t="s">
        <v>89</v>
      </c>
      <c r="D12" s="46">
        <v>259556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259556</v>
      </c>
      <c r="O12" s="47">
        <f t="shared" si="1"/>
        <v>17.405847639484978</v>
      </c>
      <c r="P12" s="9"/>
    </row>
    <row r="13" spans="1:133">
      <c r="A13" s="12"/>
      <c r="B13" s="25">
        <v>316</v>
      </c>
      <c r="C13" s="20" t="s">
        <v>90</v>
      </c>
      <c r="D13" s="46">
        <v>162655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162655</v>
      </c>
      <c r="O13" s="47">
        <f t="shared" si="1"/>
        <v>10.907658261802576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4694208</v>
      </c>
      <c r="E14" s="32">
        <f t="shared" si="3"/>
        <v>8243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4702451</v>
      </c>
      <c r="O14" s="45">
        <f t="shared" si="1"/>
        <v>315.34676770386267</v>
      </c>
      <c r="P14" s="10"/>
    </row>
    <row r="15" spans="1:133">
      <c r="A15" s="12"/>
      <c r="B15" s="25">
        <v>322</v>
      </c>
      <c r="C15" s="20" t="s">
        <v>0</v>
      </c>
      <c r="D15" s="46">
        <v>56652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56652</v>
      </c>
      <c r="O15" s="47">
        <f t="shared" si="1"/>
        <v>3.7990879828326181</v>
      </c>
      <c r="P15" s="9"/>
    </row>
    <row r="16" spans="1:133">
      <c r="A16" s="12"/>
      <c r="B16" s="25">
        <v>323.10000000000002</v>
      </c>
      <c r="C16" s="20" t="s">
        <v>18</v>
      </c>
      <c r="D16" s="46">
        <v>556735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556735</v>
      </c>
      <c r="O16" s="47">
        <f t="shared" si="1"/>
        <v>37.334696888412019</v>
      </c>
      <c r="P16" s="9"/>
    </row>
    <row r="17" spans="1:16">
      <c r="A17" s="12"/>
      <c r="B17" s="25">
        <v>323.7</v>
      </c>
      <c r="C17" s="20" t="s">
        <v>19</v>
      </c>
      <c r="D17" s="46">
        <v>531649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531649</v>
      </c>
      <c r="O17" s="47">
        <f t="shared" si="1"/>
        <v>35.652427575107296</v>
      </c>
      <c r="P17" s="9"/>
    </row>
    <row r="18" spans="1:16">
      <c r="A18" s="12"/>
      <c r="B18" s="25">
        <v>325.2</v>
      </c>
      <c r="C18" s="20" t="s">
        <v>20</v>
      </c>
      <c r="D18" s="46">
        <v>3326858</v>
      </c>
      <c r="E18" s="46">
        <v>8243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3335101</v>
      </c>
      <c r="O18" s="47">
        <f t="shared" si="1"/>
        <v>223.65215933476395</v>
      </c>
      <c r="P18" s="9"/>
    </row>
    <row r="19" spans="1:16">
      <c r="A19" s="12"/>
      <c r="B19" s="25">
        <v>329</v>
      </c>
      <c r="C19" s="20" t="s">
        <v>21</v>
      </c>
      <c r="D19" s="46">
        <v>42314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42314</v>
      </c>
      <c r="O19" s="47">
        <f t="shared" si="1"/>
        <v>2.8375804721030042</v>
      </c>
      <c r="P19" s="9"/>
    </row>
    <row r="20" spans="1:16">
      <c r="A20" s="12"/>
      <c r="B20" s="25">
        <v>367</v>
      </c>
      <c r="C20" s="20" t="s">
        <v>113</v>
      </c>
      <c r="D20" s="46">
        <v>180000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180000</v>
      </c>
      <c r="O20" s="47">
        <f t="shared" si="1"/>
        <v>12.070815450643776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SUM(D22:D30)</f>
        <v>2765676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2765676</v>
      </c>
      <c r="O21" s="45">
        <f t="shared" si="1"/>
        <v>185.46646995708156</v>
      </c>
      <c r="P21" s="10"/>
    </row>
    <row r="22" spans="1:16">
      <c r="A22" s="12"/>
      <c r="B22" s="25">
        <v>331.2</v>
      </c>
      <c r="C22" s="20" t="s">
        <v>74</v>
      </c>
      <c r="D22" s="46">
        <v>4392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4392</v>
      </c>
      <c r="O22" s="47">
        <f t="shared" si="1"/>
        <v>0.29452789699570814</v>
      </c>
      <c r="P22" s="9"/>
    </row>
    <row r="23" spans="1:16">
      <c r="A23" s="12"/>
      <c r="B23" s="25">
        <v>331.5</v>
      </c>
      <c r="C23" s="20" t="s">
        <v>23</v>
      </c>
      <c r="D23" s="46">
        <v>3729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3729</v>
      </c>
      <c r="O23" s="47">
        <f t="shared" si="1"/>
        <v>0.2500670600858369</v>
      </c>
      <c r="P23" s="9"/>
    </row>
    <row r="24" spans="1:16">
      <c r="A24" s="12"/>
      <c r="B24" s="25">
        <v>334.49</v>
      </c>
      <c r="C24" s="20" t="s">
        <v>64</v>
      </c>
      <c r="D24" s="46">
        <v>582464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582464</v>
      </c>
      <c r="O24" s="47">
        <f t="shared" si="1"/>
        <v>39.06008583690987</v>
      </c>
      <c r="P24" s="9"/>
    </row>
    <row r="25" spans="1:16">
      <c r="A25" s="12"/>
      <c r="B25" s="25">
        <v>334.7</v>
      </c>
      <c r="C25" s="20" t="s">
        <v>76</v>
      </c>
      <c r="D25" s="46">
        <v>217715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217715</v>
      </c>
      <c r="O25" s="47">
        <f t="shared" si="1"/>
        <v>14.599986587982833</v>
      </c>
      <c r="P25" s="9"/>
    </row>
    <row r="26" spans="1:16">
      <c r="A26" s="12"/>
      <c r="B26" s="25">
        <v>335.12</v>
      </c>
      <c r="C26" s="20" t="s">
        <v>91</v>
      </c>
      <c r="D26" s="46">
        <v>497347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497347</v>
      </c>
      <c r="O26" s="47">
        <f t="shared" si="1"/>
        <v>33.352132510729611</v>
      </c>
      <c r="P26" s="9"/>
    </row>
    <row r="27" spans="1:16">
      <c r="A27" s="12"/>
      <c r="B27" s="25">
        <v>335.18</v>
      </c>
      <c r="C27" s="20" t="s">
        <v>92</v>
      </c>
      <c r="D27" s="46">
        <v>963607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963607</v>
      </c>
      <c r="O27" s="47">
        <f t="shared" si="1"/>
        <v>64.61956813304721</v>
      </c>
      <c r="P27" s="9"/>
    </row>
    <row r="28" spans="1:16">
      <c r="A28" s="12"/>
      <c r="B28" s="25">
        <v>337.4</v>
      </c>
      <c r="C28" s="20" t="s">
        <v>93</v>
      </c>
      <c r="D28" s="46">
        <v>328667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328667</v>
      </c>
      <c r="O28" s="47">
        <f t="shared" si="1"/>
        <v>22.040437231759658</v>
      </c>
      <c r="P28" s="9"/>
    </row>
    <row r="29" spans="1:16">
      <c r="A29" s="12"/>
      <c r="B29" s="25">
        <v>337.7</v>
      </c>
      <c r="C29" s="20" t="s">
        <v>29</v>
      </c>
      <c r="D29" s="46">
        <v>150000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150000</v>
      </c>
      <c r="O29" s="47">
        <f t="shared" si="1"/>
        <v>10.05901287553648</v>
      </c>
      <c r="P29" s="9"/>
    </row>
    <row r="30" spans="1:16">
      <c r="A30" s="12"/>
      <c r="B30" s="25">
        <v>338</v>
      </c>
      <c r="C30" s="20" t="s">
        <v>31</v>
      </c>
      <c r="D30" s="46">
        <v>17755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17755</v>
      </c>
      <c r="O30" s="47">
        <f t="shared" si="1"/>
        <v>1.1906518240343347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SUM(D32:D38)</f>
        <v>588191</v>
      </c>
      <c r="E31" s="32">
        <f t="shared" si="6"/>
        <v>318607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906798</v>
      </c>
      <c r="O31" s="45">
        <f t="shared" si="1"/>
        <v>60.809951716738198</v>
      </c>
      <c r="P31" s="10"/>
    </row>
    <row r="32" spans="1:16">
      <c r="A32" s="12"/>
      <c r="B32" s="25">
        <v>341.9</v>
      </c>
      <c r="C32" s="20" t="s">
        <v>104</v>
      </c>
      <c r="D32" s="46">
        <v>85837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85837</v>
      </c>
      <c r="O32" s="47">
        <f t="shared" si="1"/>
        <v>5.7562365879828326</v>
      </c>
      <c r="P32" s="9"/>
    </row>
    <row r="33" spans="1:16">
      <c r="A33" s="12"/>
      <c r="B33" s="25">
        <v>342.1</v>
      </c>
      <c r="C33" s="20" t="s">
        <v>101</v>
      </c>
      <c r="D33" s="46">
        <v>30992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30992</v>
      </c>
      <c r="O33" s="47">
        <f t="shared" si="1"/>
        <v>2.0783261802575108</v>
      </c>
      <c r="P33" s="9"/>
    </row>
    <row r="34" spans="1:16">
      <c r="A34" s="12"/>
      <c r="B34" s="25">
        <v>342.2</v>
      </c>
      <c r="C34" s="20" t="s">
        <v>114</v>
      </c>
      <c r="D34" s="46">
        <v>94631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94631</v>
      </c>
      <c r="O34" s="47">
        <f t="shared" si="1"/>
        <v>6.3459629828326181</v>
      </c>
      <c r="P34" s="9"/>
    </row>
    <row r="35" spans="1:16">
      <c r="A35" s="12"/>
      <c r="B35" s="25">
        <v>342.6</v>
      </c>
      <c r="C35" s="20" t="s">
        <v>39</v>
      </c>
      <c r="D35" s="46">
        <v>308400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308400</v>
      </c>
      <c r="O35" s="47">
        <f t="shared" si="1"/>
        <v>20.681330472103003</v>
      </c>
      <c r="P35" s="9"/>
    </row>
    <row r="36" spans="1:16">
      <c r="A36" s="12"/>
      <c r="B36" s="25">
        <v>343.4</v>
      </c>
      <c r="C36" s="20" t="s">
        <v>61</v>
      </c>
      <c r="D36" s="46">
        <v>30432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30432</v>
      </c>
      <c r="O36" s="47">
        <f t="shared" si="1"/>
        <v>2.040772532188841</v>
      </c>
      <c r="P36" s="9"/>
    </row>
    <row r="37" spans="1:16">
      <c r="A37" s="12"/>
      <c r="B37" s="25">
        <v>343.7</v>
      </c>
      <c r="C37" s="20" t="s">
        <v>67</v>
      </c>
      <c r="D37" s="46">
        <v>0</v>
      </c>
      <c r="E37" s="46">
        <v>318607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318607</v>
      </c>
      <c r="O37" s="47">
        <f t="shared" si="1"/>
        <v>21.365812768240342</v>
      </c>
      <c r="P37" s="9"/>
    </row>
    <row r="38" spans="1:16">
      <c r="A38" s="12"/>
      <c r="B38" s="25">
        <v>347.2</v>
      </c>
      <c r="C38" s="20" t="s">
        <v>40</v>
      </c>
      <c r="D38" s="46">
        <v>37899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37899</v>
      </c>
      <c r="O38" s="47">
        <f t="shared" si="1"/>
        <v>2.541510193133047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SUM(D40:D43)</f>
        <v>525885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9" si="9">SUM(D39:M39)</f>
        <v>525885</v>
      </c>
      <c r="O39" s="45">
        <f t="shared" si="1"/>
        <v>35.265893240343345</v>
      </c>
      <c r="P39" s="10"/>
    </row>
    <row r="40" spans="1:16">
      <c r="A40" s="13"/>
      <c r="B40" s="39">
        <v>351.1</v>
      </c>
      <c r="C40" s="21" t="s">
        <v>115</v>
      </c>
      <c r="D40" s="46">
        <v>30716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30716</v>
      </c>
      <c r="O40" s="47">
        <f t="shared" si="1"/>
        <v>2.0598175965665235</v>
      </c>
      <c r="P40" s="9"/>
    </row>
    <row r="41" spans="1:16">
      <c r="A41" s="13"/>
      <c r="B41" s="39">
        <v>351.5</v>
      </c>
      <c r="C41" s="21" t="s">
        <v>45</v>
      </c>
      <c r="D41" s="46">
        <v>323505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323505</v>
      </c>
      <c r="O41" s="47">
        <f t="shared" si="1"/>
        <v>21.694273068669528</v>
      </c>
      <c r="P41" s="9"/>
    </row>
    <row r="42" spans="1:16">
      <c r="A42" s="13"/>
      <c r="B42" s="39">
        <v>354</v>
      </c>
      <c r="C42" s="21" t="s">
        <v>46</v>
      </c>
      <c r="D42" s="46">
        <v>150941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150941</v>
      </c>
      <c r="O42" s="47">
        <f t="shared" si="1"/>
        <v>10.122116416309012</v>
      </c>
      <c r="P42" s="9"/>
    </row>
    <row r="43" spans="1:16">
      <c r="A43" s="13"/>
      <c r="B43" s="39">
        <v>356</v>
      </c>
      <c r="C43" s="21" t="s">
        <v>95</v>
      </c>
      <c r="D43" s="46">
        <v>20723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20723</v>
      </c>
      <c r="O43" s="47">
        <f t="shared" si="1"/>
        <v>1.3896861587982832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SUM(D45:D48)</f>
        <v>298460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298460</v>
      </c>
      <c r="O44" s="45">
        <f t="shared" si="1"/>
        <v>20.01475321888412</v>
      </c>
      <c r="P44" s="10"/>
    </row>
    <row r="45" spans="1:16">
      <c r="A45" s="12"/>
      <c r="B45" s="25">
        <v>361.1</v>
      </c>
      <c r="C45" s="20" t="s">
        <v>47</v>
      </c>
      <c r="D45" s="46">
        <v>27602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27602</v>
      </c>
      <c r="O45" s="47">
        <f t="shared" si="1"/>
        <v>1.8509924892703862</v>
      </c>
      <c r="P45" s="9"/>
    </row>
    <row r="46" spans="1:16">
      <c r="A46" s="12"/>
      <c r="B46" s="25">
        <v>361.3</v>
      </c>
      <c r="C46" s="20" t="s">
        <v>110</v>
      </c>
      <c r="D46" s="46">
        <v>232320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232320</v>
      </c>
      <c r="O46" s="47">
        <f t="shared" si="1"/>
        <v>15.579399141630901</v>
      </c>
      <c r="P46" s="9"/>
    </row>
    <row r="47" spans="1:16">
      <c r="A47" s="12"/>
      <c r="B47" s="25">
        <v>366</v>
      </c>
      <c r="C47" s="20" t="s">
        <v>70</v>
      </c>
      <c r="D47" s="46">
        <v>5000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5000</v>
      </c>
      <c r="O47" s="47">
        <f t="shared" si="1"/>
        <v>0.33530042918454933</v>
      </c>
      <c r="P47" s="9"/>
    </row>
    <row r="48" spans="1:16" ht="15.75" thickBot="1">
      <c r="A48" s="12"/>
      <c r="B48" s="25">
        <v>369.9</v>
      </c>
      <c r="C48" s="20" t="s">
        <v>48</v>
      </c>
      <c r="D48" s="46">
        <v>33538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33538</v>
      </c>
      <c r="O48" s="47">
        <f t="shared" si="1"/>
        <v>2.2490611587982832</v>
      </c>
      <c r="P48" s="9"/>
    </row>
    <row r="49" spans="1:119" ht="16.5" thickBot="1">
      <c r="A49" s="14" t="s">
        <v>42</v>
      </c>
      <c r="B49" s="23"/>
      <c r="C49" s="22"/>
      <c r="D49" s="15">
        <f>SUM(D5,D14,D21,D31,D39,D44)</f>
        <v>14217080</v>
      </c>
      <c r="E49" s="15">
        <f t="shared" ref="E49:M49" si="11">SUM(E5,E14,E21,E31,E39,E44)</f>
        <v>326850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0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9"/>
        <v>14543930</v>
      </c>
      <c r="O49" s="38">
        <f t="shared" si="1"/>
        <v>975.31719420600859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116</v>
      </c>
      <c r="M51" s="118"/>
      <c r="N51" s="118"/>
      <c r="O51" s="43">
        <v>14912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72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4976103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4976103</v>
      </c>
      <c r="O5" s="33">
        <f t="shared" ref="O5:O51" si="1">(N5/O$53)</f>
        <v>336.95171993499457</v>
      </c>
      <c r="P5" s="6"/>
    </row>
    <row r="6" spans="1:133">
      <c r="A6" s="12"/>
      <c r="B6" s="25">
        <v>311</v>
      </c>
      <c r="C6" s="20" t="s">
        <v>3</v>
      </c>
      <c r="D6" s="46">
        <v>3374665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3374665</v>
      </c>
      <c r="O6" s="47">
        <f t="shared" si="1"/>
        <v>228.51198537378116</v>
      </c>
      <c r="P6" s="9"/>
    </row>
    <row r="7" spans="1:133">
      <c r="A7" s="12"/>
      <c r="B7" s="25">
        <v>312.41000000000003</v>
      </c>
      <c r="C7" s="20" t="s">
        <v>12</v>
      </c>
      <c r="D7" s="46">
        <v>148976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148976</v>
      </c>
      <c r="O7" s="47">
        <f t="shared" si="1"/>
        <v>10.087757313109426</v>
      </c>
      <c r="P7" s="9"/>
    </row>
    <row r="8" spans="1:133">
      <c r="A8" s="12"/>
      <c r="B8" s="25">
        <v>312.42</v>
      </c>
      <c r="C8" s="20" t="s">
        <v>11</v>
      </c>
      <c r="D8" s="46">
        <v>108121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108121</v>
      </c>
      <c r="O8" s="47">
        <f t="shared" si="1"/>
        <v>7.3213028169014081</v>
      </c>
      <c r="P8" s="9"/>
    </row>
    <row r="9" spans="1:133">
      <c r="A9" s="12"/>
      <c r="B9" s="25">
        <v>314.10000000000002</v>
      </c>
      <c r="C9" s="20" t="s">
        <v>13</v>
      </c>
      <c r="D9" s="46">
        <v>759687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759687</v>
      </c>
      <c r="O9" s="47">
        <f t="shared" si="1"/>
        <v>51.44142741061755</v>
      </c>
      <c r="P9" s="9"/>
    </row>
    <row r="10" spans="1:133">
      <c r="A10" s="12"/>
      <c r="B10" s="25">
        <v>314.3</v>
      </c>
      <c r="C10" s="20" t="s">
        <v>14</v>
      </c>
      <c r="D10" s="46">
        <v>176288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176288</v>
      </c>
      <c r="O10" s="47">
        <f t="shared" si="1"/>
        <v>11.937161430119177</v>
      </c>
      <c r="P10" s="9"/>
    </row>
    <row r="11" spans="1:133">
      <c r="A11" s="12"/>
      <c r="B11" s="25">
        <v>314.8</v>
      </c>
      <c r="C11" s="20" t="s">
        <v>58</v>
      </c>
      <c r="D11" s="46">
        <v>10583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10583</v>
      </c>
      <c r="O11" s="47">
        <f t="shared" si="1"/>
        <v>0.71661700975081255</v>
      </c>
      <c r="P11" s="9"/>
    </row>
    <row r="12" spans="1:133">
      <c r="A12" s="12"/>
      <c r="B12" s="25">
        <v>315</v>
      </c>
      <c r="C12" s="20" t="s">
        <v>89</v>
      </c>
      <c r="D12" s="46">
        <v>275737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275737</v>
      </c>
      <c r="O12" s="47">
        <f t="shared" si="1"/>
        <v>18.671248645720478</v>
      </c>
      <c r="P12" s="9"/>
    </row>
    <row r="13" spans="1:133">
      <c r="A13" s="12"/>
      <c r="B13" s="25">
        <v>316</v>
      </c>
      <c r="C13" s="20" t="s">
        <v>90</v>
      </c>
      <c r="D13" s="46">
        <v>122046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122046</v>
      </c>
      <c r="O13" s="47">
        <f t="shared" si="1"/>
        <v>8.2642199349945837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4643058</v>
      </c>
      <c r="E14" s="32">
        <f t="shared" si="3"/>
        <v>8213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4651271</v>
      </c>
      <c r="O14" s="45">
        <f t="shared" si="1"/>
        <v>314.95605362946912</v>
      </c>
      <c r="P14" s="10"/>
    </row>
    <row r="15" spans="1:133">
      <c r="A15" s="12"/>
      <c r="B15" s="25">
        <v>322</v>
      </c>
      <c r="C15" s="20" t="s">
        <v>0</v>
      </c>
      <c r="D15" s="46">
        <v>26384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26384</v>
      </c>
      <c r="O15" s="47">
        <f t="shared" si="1"/>
        <v>1.7865655471289275</v>
      </c>
      <c r="P15" s="9"/>
    </row>
    <row r="16" spans="1:133">
      <c r="A16" s="12"/>
      <c r="B16" s="25">
        <v>323.10000000000002</v>
      </c>
      <c r="C16" s="20" t="s">
        <v>18</v>
      </c>
      <c r="D16" s="46">
        <v>533015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533015</v>
      </c>
      <c r="O16" s="47">
        <f t="shared" si="1"/>
        <v>36.092565005417121</v>
      </c>
      <c r="P16" s="9"/>
    </row>
    <row r="17" spans="1:16">
      <c r="A17" s="12"/>
      <c r="B17" s="25">
        <v>323.7</v>
      </c>
      <c r="C17" s="20" t="s">
        <v>19</v>
      </c>
      <c r="D17" s="46">
        <v>535838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535838</v>
      </c>
      <c r="O17" s="47">
        <f t="shared" si="1"/>
        <v>36.283721560130012</v>
      </c>
      <c r="P17" s="9"/>
    </row>
    <row r="18" spans="1:16">
      <c r="A18" s="12"/>
      <c r="B18" s="25">
        <v>325.2</v>
      </c>
      <c r="C18" s="20" t="s">
        <v>20</v>
      </c>
      <c r="D18" s="46">
        <v>3354546</v>
      </c>
      <c r="E18" s="46">
        <v>8213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3362759</v>
      </c>
      <c r="O18" s="47">
        <f t="shared" si="1"/>
        <v>227.70578277356447</v>
      </c>
      <c r="P18" s="9"/>
    </row>
    <row r="19" spans="1:16">
      <c r="A19" s="12"/>
      <c r="B19" s="25">
        <v>329</v>
      </c>
      <c r="C19" s="20" t="s">
        <v>21</v>
      </c>
      <c r="D19" s="46">
        <v>193275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193275</v>
      </c>
      <c r="O19" s="47">
        <f t="shared" si="1"/>
        <v>13.087418743228602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1758829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1758829</v>
      </c>
      <c r="O20" s="45">
        <f t="shared" si="1"/>
        <v>119.09730498374864</v>
      </c>
      <c r="P20" s="10"/>
    </row>
    <row r="21" spans="1:16">
      <c r="A21" s="12"/>
      <c r="B21" s="25">
        <v>331.5</v>
      </c>
      <c r="C21" s="20" t="s">
        <v>23</v>
      </c>
      <c r="D21" s="46">
        <v>163997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163997</v>
      </c>
      <c r="O21" s="47">
        <f t="shared" si="1"/>
        <v>11.10488894907909</v>
      </c>
      <c r="P21" s="9"/>
    </row>
    <row r="22" spans="1:16">
      <c r="A22" s="12"/>
      <c r="B22" s="25">
        <v>334.49</v>
      </c>
      <c r="C22" s="20" t="s">
        <v>64</v>
      </c>
      <c r="D22" s="46">
        <v>16739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16739</v>
      </c>
      <c r="O22" s="47">
        <f t="shared" si="1"/>
        <v>1.1334642470205851</v>
      </c>
      <c r="P22" s="9"/>
    </row>
    <row r="23" spans="1:16">
      <c r="A23" s="12"/>
      <c r="B23" s="25">
        <v>334.7</v>
      </c>
      <c r="C23" s="20" t="s">
        <v>76</v>
      </c>
      <c r="D23" s="46">
        <v>12886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12886</v>
      </c>
      <c r="O23" s="47">
        <f t="shared" si="1"/>
        <v>0.87256229685807152</v>
      </c>
      <c r="P23" s="9"/>
    </row>
    <row r="24" spans="1:16">
      <c r="A24" s="12"/>
      <c r="B24" s="25">
        <v>335.12</v>
      </c>
      <c r="C24" s="20" t="s">
        <v>91</v>
      </c>
      <c r="D24" s="46">
        <v>485821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485821</v>
      </c>
      <c r="O24" s="47">
        <f t="shared" si="1"/>
        <v>32.89687161430119</v>
      </c>
      <c r="P24" s="9"/>
    </row>
    <row r="25" spans="1:16">
      <c r="A25" s="12"/>
      <c r="B25" s="25">
        <v>335.18</v>
      </c>
      <c r="C25" s="20" t="s">
        <v>92</v>
      </c>
      <c r="D25" s="46">
        <v>943422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943422</v>
      </c>
      <c r="O25" s="47">
        <f t="shared" si="1"/>
        <v>63.8828548212351</v>
      </c>
      <c r="P25" s="9"/>
    </row>
    <row r="26" spans="1:16">
      <c r="A26" s="12"/>
      <c r="B26" s="25">
        <v>337.3</v>
      </c>
      <c r="C26" s="20" t="s">
        <v>28</v>
      </c>
      <c r="D26" s="46">
        <v>40997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40997</v>
      </c>
      <c r="O26" s="47">
        <f t="shared" si="1"/>
        <v>2.7760698808234019</v>
      </c>
      <c r="P26" s="9"/>
    </row>
    <row r="27" spans="1:16">
      <c r="A27" s="12"/>
      <c r="B27" s="25">
        <v>337.4</v>
      </c>
      <c r="C27" s="20" t="s">
        <v>93</v>
      </c>
      <c r="D27" s="46">
        <v>5070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5070</v>
      </c>
      <c r="O27" s="47">
        <f t="shared" si="1"/>
        <v>0.34330985915492956</v>
      </c>
      <c r="P27" s="9"/>
    </row>
    <row r="28" spans="1:16">
      <c r="A28" s="12"/>
      <c r="B28" s="25">
        <v>337.7</v>
      </c>
      <c r="C28" s="20" t="s">
        <v>29</v>
      </c>
      <c r="D28" s="46">
        <v>62366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62366</v>
      </c>
      <c r="O28" s="47">
        <f t="shared" si="1"/>
        <v>4.2230498374864576</v>
      </c>
      <c r="P28" s="9"/>
    </row>
    <row r="29" spans="1:16">
      <c r="A29" s="12"/>
      <c r="B29" s="25">
        <v>337.9</v>
      </c>
      <c r="C29" s="20" t="s">
        <v>30</v>
      </c>
      <c r="D29" s="46">
        <v>12000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12000</v>
      </c>
      <c r="O29" s="47">
        <f t="shared" si="1"/>
        <v>0.81256771397616467</v>
      </c>
      <c r="P29" s="9"/>
    </row>
    <row r="30" spans="1:16">
      <c r="A30" s="12"/>
      <c r="B30" s="25">
        <v>338</v>
      </c>
      <c r="C30" s="20" t="s">
        <v>31</v>
      </c>
      <c r="D30" s="46">
        <v>15531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15531</v>
      </c>
      <c r="O30" s="47">
        <f t="shared" si="1"/>
        <v>1.0516657638136511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SUM(D32:D38)</f>
        <v>632543</v>
      </c>
      <c r="E31" s="32">
        <f t="shared" si="6"/>
        <v>316728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949271</v>
      </c>
      <c r="O31" s="45">
        <f t="shared" si="1"/>
        <v>64.278913867822325</v>
      </c>
      <c r="P31" s="10"/>
    </row>
    <row r="32" spans="1:16">
      <c r="A32" s="12"/>
      <c r="B32" s="25">
        <v>341.9</v>
      </c>
      <c r="C32" s="20" t="s">
        <v>104</v>
      </c>
      <c r="D32" s="46">
        <v>87043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87043</v>
      </c>
      <c r="O32" s="47">
        <f t="shared" si="1"/>
        <v>5.8940276273022754</v>
      </c>
      <c r="P32" s="9"/>
    </row>
    <row r="33" spans="1:16">
      <c r="A33" s="12"/>
      <c r="B33" s="25">
        <v>342.1</v>
      </c>
      <c r="C33" s="20" t="s">
        <v>101</v>
      </c>
      <c r="D33" s="46">
        <v>36514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36514</v>
      </c>
      <c r="O33" s="47">
        <f t="shared" si="1"/>
        <v>2.4725081256771397</v>
      </c>
      <c r="P33" s="9"/>
    </row>
    <row r="34" spans="1:16">
      <c r="A34" s="12"/>
      <c r="B34" s="25">
        <v>342.5</v>
      </c>
      <c r="C34" s="20" t="s">
        <v>38</v>
      </c>
      <c r="D34" s="46">
        <v>127625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127625</v>
      </c>
      <c r="O34" s="47">
        <f t="shared" si="1"/>
        <v>8.6419962080173356</v>
      </c>
      <c r="P34" s="9"/>
    </row>
    <row r="35" spans="1:16">
      <c r="A35" s="12"/>
      <c r="B35" s="25">
        <v>342.6</v>
      </c>
      <c r="C35" s="20" t="s">
        <v>39</v>
      </c>
      <c r="D35" s="46">
        <v>292015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292015</v>
      </c>
      <c r="O35" s="47">
        <f t="shared" si="1"/>
        <v>19.773496749729144</v>
      </c>
      <c r="P35" s="9"/>
    </row>
    <row r="36" spans="1:16">
      <c r="A36" s="12"/>
      <c r="B36" s="25">
        <v>343.4</v>
      </c>
      <c r="C36" s="20" t="s">
        <v>61</v>
      </c>
      <c r="D36" s="46">
        <v>51634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51634</v>
      </c>
      <c r="O36" s="47">
        <f t="shared" si="1"/>
        <v>3.4963434452871072</v>
      </c>
      <c r="P36" s="9"/>
    </row>
    <row r="37" spans="1:16">
      <c r="A37" s="12"/>
      <c r="B37" s="25">
        <v>343.7</v>
      </c>
      <c r="C37" s="20" t="s">
        <v>67</v>
      </c>
      <c r="D37" s="46">
        <v>0</v>
      </c>
      <c r="E37" s="46">
        <v>316728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316728</v>
      </c>
      <c r="O37" s="47">
        <f t="shared" si="1"/>
        <v>21.446912242686892</v>
      </c>
      <c r="P37" s="9"/>
    </row>
    <row r="38" spans="1:16">
      <c r="A38" s="12"/>
      <c r="B38" s="25">
        <v>347.2</v>
      </c>
      <c r="C38" s="20" t="s">
        <v>40</v>
      </c>
      <c r="D38" s="46">
        <v>37712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37712</v>
      </c>
      <c r="O38" s="47">
        <f t="shared" si="1"/>
        <v>2.5536294691224271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SUM(D40:D43)</f>
        <v>550331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550331</v>
      </c>
      <c r="O39" s="45">
        <f t="shared" si="1"/>
        <v>37.265100216684722</v>
      </c>
      <c r="P39" s="10"/>
    </row>
    <row r="40" spans="1:16">
      <c r="A40" s="13"/>
      <c r="B40" s="39">
        <v>351.5</v>
      </c>
      <c r="C40" s="21" t="s">
        <v>45</v>
      </c>
      <c r="D40" s="46">
        <v>201681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201681</v>
      </c>
      <c r="O40" s="47">
        <f t="shared" si="1"/>
        <v>13.656622426868905</v>
      </c>
      <c r="P40" s="9"/>
    </row>
    <row r="41" spans="1:16">
      <c r="A41" s="13"/>
      <c r="B41" s="39">
        <v>354</v>
      </c>
      <c r="C41" s="21" t="s">
        <v>46</v>
      </c>
      <c r="D41" s="46">
        <v>342775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342775</v>
      </c>
      <c r="O41" s="47">
        <f t="shared" si="1"/>
        <v>23.21065817984832</v>
      </c>
      <c r="P41" s="9"/>
    </row>
    <row r="42" spans="1:16">
      <c r="A42" s="13"/>
      <c r="B42" s="39">
        <v>355</v>
      </c>
      <c r="C42" s="21" t="s">
        <v>69</v>
      </c>
      <c r="D42" s="46">
        <v>1410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1410</v>
      </c>
      <c r="O42" s="47">
        <f t="shared" si="1"/>
        <v>9.5476706392199351E-2</v>
      </c>
      <c r="P42" s="9"/>
    </row>
    <row r="43" spans="1:16">
      <c r="A43" s="13"/>
      <c r="B43" s="39">
        <v>356</v>
      </c>
      <c r="C43" s="21" t="s">
        <v>95</v>
      </c>
      <c r="D43" s="46">
        <v>4465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4465</v>
      </c>
      <c r="O43" s="47">
        <f t="shared" si="1"/>
        <v>0.30234290357529792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SUM(D45:D50)</f>
        <v>134344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134344</v>
      </c>
      <c r="O44" s="45">
        <f t="shared" si="1"/>
        <v>9.0969664138678219</v>
      </c>
      <c r="P44" s="10"/>
    </row>
    <row r="45" spans="1:16">
      <c r="A45" s="12"/>
      <c r="B45" s="25">
        <v>361.1</v>
      </c>
      <c r="C45" s="20" t="s">
        <v>47</v>
      </c>
      <c r="D45" s="46">
        <v>14435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14435</v>
      </c>
      <c r="O45" s="47">
        <f t="shared" si="1"/>
        <v>0.97745124593716148</v>
      </c>
      <c r="P45" s="9"/>
    </row>
    <row r="46" spans="1:16">
      <c r="A46" s="12"/>
      <c r="B46" s="25">
        <v>361.3</v>
      </c>
      <c r="C46" s="20" t="s">
        <v>110</v>
      </c>
      <c r="D46" s="46">
        <v>82650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82650</v>
      </c>
      <c r="O46" s="47">
        <f t="shared" si="1"/>
        <v>5.5965601300108343</v>
      </c>
      <c r="P46" s="9"/>
    </row>
    <row r="47" spans="1:16">
      <c r="A47" s="12"/>
      <c r="B47" s="25">
        <v>365</v>
      </c>
      <c r="C47" s="20" t="s">
        <v>105</v>
      </c>
      <c r="D47" s="46">
        <v>667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667</v>
      </c>
      <c r="O47" s="47">
        <f t="shared" si="1"/>
        <v>4.5165222101841818E-2</v>
      </c>
      <c r="P47" s="9"/>
    </row>
    <row r="48" spans="1:16">
      <c r="A48" s="12"/>
      <c r="B48" s="25">
        <v>366</v>
      </c>
      <c r="C48" s="20" t="s">
        <v>70</v>
      </c>
      <c r="D48" s="46">
        <v>10690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10690</v>
      </c>
      <c r="O48" s="47">
        <f t="shared" si="1"/>
        <v>0.72386240520043332</v>
      </c>
      <c r="P48" s="9"/>
    </row>
    <row r="49" spans="1:119">
      <c r="A49" s="12"/>
      <c r="B49" s="25">
        <v>369.3</v>
      </c>
      <c r="C49" s="20" t="s">
        <v>86</v>
      </c>
      <c r="D49" s="46">
        <v>8944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8944</v>
      </c>
      <c r="O49" s="47">
        <f t="shared" si="1"/>
        <v>0.60563380281690138</v>
      </c>
      <c r="P49" s="9"/>
    </row>
    <row r="50" spans="1:119" ht="15.75" thickBot="1">
      <c r="A50" s="12"/>
      <c r="B50" s="25">
        <v>369.9</v>
      </c>
      <c r="C50" s="20" t="s">
        <v>48</v>
      </c>
      <c r="D50" s="46">
        <v>16958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16958</v>
      </c>
      <c r="O50" s="47">
        <f t="shared" si="1"/>
        <v>1.14829360780065</v>
      </c>
      <c r="P50" s="9"/>
    </row>
    <row r="51" spans="1:119" ht="16.5" thickBot="1">
      <c r="A51" s="14" t="s">
        <v>42</v>
      </c>
      <c r="B51" s="23"/>
      <c r="C51" s="22"/>
      <c r="D51" s="15">
        <f>SUM(D5,D14,D20,D31,D39,D44)</f>
        <v>12695208</v>
      </c>
      <c r="E51" s="15">
        <f t="shared" ref="E51:M51" si="11">SUM(E5,E14,E20,E31,E39,E44)</f>
        <v>324941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9"/>
        <v>13020149</v>
      </c>
      <c r="O51" s="38">
        <f t="shared" si="1"/>
        <v>881.6460590465872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111</v>
      </c>
      <c r="M53" s="118"/>
      <c r="N53" s="118"/>
      <c r="O53" s="43">
        <v>14768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4831665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4831665</v>
      </c>
      <c r="O5" s="33">
        <f t="shared" ref="O5:O52" si="1">(N5/O$54)</f>
        <v>333.24125801779434</v>
      </c>
      <c r="P5" s="6"/>
    </row>
    <row r="6" spans="1:133">
      <c r="A6" s="12"/>
      <c r="B6" s="25">
        <v>311</v>
      </c>
      <c r="C6" s="20" t="s">
        <v>3</v>
      </c>
      <c r="D6" s="46">
        <v>3213422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3213422</v>
      </c>
      <c r="O6" s="47">
        <f t="shared" si="1"/>
        <v>221.63059521346301</v>
      </c>
      <c r="P6" s="9"/>
    </row>
    <row r="7" spans="1:133">
      <c r="A7" s="12"/>
      <c r="B7" s="25">
        <v>312.41000000000003</v>
      </c>
      <c r="C7" s="20" t="s">
        <v>12</v>
      </c>
      <c r="D7" s="46">
        <v>148340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148340</v>
      </c>
      <c r="O7" s="47">
        <f t="shared" si="1"/>
        <v>10.231050417270156</v>
      </c>
      <c r="P7" s="9"/>
    </row>
    <row r="8" spans="1:133">
      <c r="A8" s="12"/>
      <c r="B8" s="25">
        <v>312.42</v>
      </c>
      <c r="C8" s="20" t="s">
        <v>11</v>
      </c>
      <c r="D8" s="46">
        <v>106684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106684</v>
      </c>
      <c r="O8" s="47">
        <f t="shared" si="1"/>
        <v>7.3580246913580245</v>
      </c>
      <c r="P8" s="9"/>
    </row>
    <row r="9" spans="1:133">
      <c r="A9" s="12"/>
      <c r="B9" s="25">
        <v>314.10000000000002</v>
      </c>
      <c r="C9" s="20" t="s">
        <v>13</v>
      </c>
      <c r="D9" s="46">
        <v>749757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749757</v>
      </c>
      <c r="O9" s="47">
        <f t="shared" si="1"/>
        <v>51.710945582453959</v>
      </c>
      <c r="P9" s="9"/>
    </row>
    <row r="10" spans="1:133">
      <c r="A10" s="12"/>
      <c r="B10" s="25">
        <v>314.3</v>
      </c>
      <c r="C10" s="20" t="s">
        <v>14</v>
      </c>
      <c r="D10" s="46">
        <v>173256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173256</v>
      </c>
      <c r="O10" s="47">
        <f t="shared" si="1"/>
        <v>11.949513759569626</v>
      </c>
      <c r="P10" s="9"/>
    </row>
    <row r="11" spans="1:133">
      <c r="A11" s="12"/>
      <c r="B11" s="25">
        <v>314.8</v>
      </c>
      <c r="C11" s="20" t="s">
        <v>58</v>
      </c>
      <c r="D11" s="46">
        <v>9107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9107</v>
      </c>
      <c r="O11" s="47">
        <f t="shared" si="1"/>
        <v>0.62811228360576588</v>
      </c>
      <c r="P11" s="9"/>
    </row>
    <row r="12" spans="1:133">
      <c r="A12" s="12"/>
      <c r="B12" s="25">
        <v>315</v>
      </c>
      <c r="C12" s="20" t="s">
        <v>89</v>
      </c>
      <c r="D12" s="46">
        <v>325411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325411</v>
      </c>
      <c r="O12" s="47">
        <f t="shared" si="1"/>
        <v>22.443685771432513</v>
      </c>
      <c r="P12" s="9"/>
    </row>
    <row r="13" spans="1:133">
      <c r="A13" s="12"/>
      <c r="B13" s="25">
        <v>316</v>
      </c>
      <c r="C13" s="20" t="s">
        <v>90</v>
      </c>
      <c r="D13" s="46">
        <v>105688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105688</v>
      </c>
      <c r="O13" s="47">
        <f t="shared" si="1"/>
        <v>7.2893302986412856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4648237</v>
      </c>
      <c r="E14" s="32">
        <f t="shared" si="3"/>
        <v>8048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8048</v>
      </c>
      <c r="N14" s="44">
        <f t="shared" ref="N14:N30" si="4">SUM(D14:M14)</f>
        <v>4664333</v>
      </c>
      <c r="O14" s="45">
        <f t="shared" si="1"/>
        <v>321.70032416028693</v>
      </c>
      <c r="P14" s="10"/>
    </row>
    <row r="15" spans="1:133">
      <c r="A15" s="12"/>
      <c r="B15" s="25">
        <v>322</v>
      </c>
      <c r="C15" s="20" t="s">
        <v>0</v>
      </c>
      <c r="D15" s="46">
        <v>21151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21151</v>
      </c>
      <c r="O15" s="47">
        <f t="shared" si="1"/>
        <v>1.4587902613973378</v>
      </c>
      <c r="P15" s="9"/>
    </row>
    <row r="16" spans="1:133">
      <c r="A16" s="12"/>
      <c r="B16" s="25">
        <v>323.10000000000002</v>
      </c>
      <c r="C16" s="20" t="s">
        <v>18</v>
      </c>
      <c r="D16" s="46">
        <v>524775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524775</v>
      </c>
      <c r="O16" s="47">
        <f t="shared" si="1"/>
        <v>36.193875439685499</v>
      </c>
      <c r="P16" s="9"/>
    </row>
    <row r="17" spans="1:16">
      <c r="A17" s="12"/>
      <c r="B17" s="25">
        <v>323.7</v>
      </c>
      <c r="C17" s="20" t="s">
        <v>19</v>
      </c>
      <c r="D17" s="46">
        <v>545635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545635</v>
      </c>
      <c r="O17" s="47">
        <f t="shared" si="1"/>
        <v>37.632595351403545</v>
      </c>
      <c r="P17" s="9"/>
    </row>
    <row r="18" spans="1:16">
      <c r="A18" s="12"/>
      <c r="B18" s="25">
        <v>325.2</v>
      </c>
      <c r="C18" s="20" t="s">
        <v>20</v>
      </c>
      <c r="D18" s="46">
        <v>3324719</v>
      </c>
      <c r="E18" s="46">
        <v>8048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8048</v>
      </c>
      <c r="N18" s="46">
        <f t="shared" si="4"/>
        <v>3340815</v>
      </c>
      <c r="O18" s="47">
        <f t="shared" si="1"/>
        <v>230.41692530519347</v>
      </c>
      <c r="P18" s="9"/>
    </row>
    <row r="19" spans="1:16">
      <c r="A19" s="12"/>
      <c r="B19" s="25">
        <v>329</v>
      </c>
      <c r="C19" s="20" t="s">
        <v>21</v>
      </c>
      <c r="D19" s="46">
        <v>231957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231957</v>
      </c>
      <c r="O19" s="47">
        <f t="shared" si="1"/>
        <v>15.998137802607076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SUM(D21:D29)</f>
        <v>1951520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1951520</v>
      </c>
      <c r="O20" s="45">
        <f t="shared" si="1"/>
        <v>134.59686874956893</v>
      </c>
      <c r="P20" s="10"/>
    </row>
    <row r="21" spans="1:16">
      <c r="A21" s="12"/>
      <c r="B21" s="25">
        <v>331.5</v>
      </c>
      <c r="C21" s="20" t="s">
        <v>23</v>
      </c>
      <c r="D21" s="46">
        <v>9960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9960</v>
      </c>
      <c r="O21" s="47">
        <f t="shared" si="1"/>
        <v>0.68694392716739083</v>
      </c>
      <c r="P21" s="9"/>
    </row>
    <row r="22" spans="1:16">
      <c r="A22" s="12"/>
      <c r="B22" s="25">
        <v>334.39</v>
      </c>
      <c r="C22" s="20" t="s">
        <v>60</v>
      </c>
      <c r="D22" s="46">
        <v>16252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16252</v>
      </c>
      <c r="O22" s="47">
        <f t="shared" si="1"/>
        <v>1.1209048899924132</v>
      </c>
      <c r="P22" s="9"/>
    </row>
    <row r="23" spans="1:16">
      <c r="A23" s="12"/>
      <c r="B23" s="25">
        <v>334.49</v>
      </c>
      <c r="C23" s="20" t="s">
        <v>64</v>
      </c>
      <c r="D23" s="46">
        <v>108113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108113</v>
      </c>
      <c r="O23" s="47">
        <f t="shared" si="1"/>
        <v>7.456583212635354</v>
      </c>
      <c r="P23" s="9"/>
    </row>
    <row r="24" spans="1:16">
      <c r="A24" s="12"/>
      <c r="B24" s="25">
        <v>334.7</v>
      </c>
      <c r="C24" s="20" t="s">
        <v>76</v>
      </c>
      <c r="D24" s="46">
        <v>98696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98696</v>
      </c>
      <c r="O24" s="47">
        <f t="shared" si="1"/>
        <v>6.8070901441478719</v>
      </c>
      <c r="P24" s="9"/>
    </row>
    <row r="25" spans="1:16">
      <c r="A25" s="12"/>
      <c r="B25" s="25">
        <v>335.12</v>
      </c>
      <c r="C25" s="20" t="s">
        <v>91</v>
      </c>
      <c r="D25" s="46">
        <v>498030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498030</v>
      </c>
      <c r="O25" s="47">
        <f t="shared" si="1"/>
        <v>34.349265466583901</v>
      </c>
      <c r="P25" s="9"/>
    </row>
    <row r="26" spans="1:16">
      <c r="A26" s="12"/>
      <c r="B26" s="25">
        <v>335.18</v>
      </c>
      <c r="C26" s="20" t="s">
        <v>92</v>
      </c>
      <c r="D26" s="46">
        <v>918283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918283</v>
      </c>
      <c r="O26" s="47">
        <f t="shared" si="1"/>
        <v>63.33422994689289</v>
      </c>
      <c r="P26" s="9"/>
    </row>
    <row r="27" spans="1:16">
      <c r="A27" s="12"/>
      <c r="B27" s="25">
        <v>337.1</v>
      </c>
      <c r="C27" s="20" t="s">
        <v>83</v>
      </c>
      <c r="D27" s="46">
        <v>5434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5434</v>
      </c>
      <c r="O27" s="47">
        <f t="shared" si="1"/>
        <v>0.37478446789433756</v>
      </c>
      <c r="P27" s="9"/>
    </row>
    <row r="28" spans="1:16">
      <c r="A28" s="12"/>
      <c r="B28" s="25">
        <v>337.4</v>
      </c>
      <c r="C28" s="20" t="s">
        <v>93</v>
      </c>
      <c r="D28" s="46">
        <v>87417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87417</v>
      </c>
      <c r="O28" s="47">
        <f t="shared" si="1"/>
        <v>6.0291744258224709</v>
      </c>
      <c r="P28" s="9"/>
    </row>
    <row r="29" spans="1:16">
      <c r="A29" s="12"/>
      <c r="B29" s="25">
        <v>338</v>
      </c>
      <c r="C29" s="20" t="s">
        <v>31</v>
      </c>
      <c r="D29" s="46">
        <v>209335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209335</v>
      </c>
      <c r="O29" s="47">
        <f t="shared" si="1"/>
        <v>14.437892268432305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SUM(D31:D37)</f>
        <v>611684</v>
      </c>
      <c r="E30" s="32">
        <f t="shared" si="6"/>
        <v>319964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931648</v>
      </c>
      <c r="O30" s="45">
        <f t="shared" si="1"/>
        <v>64.2560176563901</v>
      </c>
      <c r="P30" s="10"/>
    </row>
    <row r="31" spans="1:16">
      <c r="A31" s="12"/>
      <c r="B31" s="25">
        <v>341.9</v>
      </c>
      <c r="C31" s="20" t="s">
        <v>104</v>
      </c>
      <c r="D31" s="46">
        <v>19360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19360</v>
      </c>
      <c r="O31" s="47">
        <f t="shared" si="1"/>
        <v>1.335264501000069</v>
      </c>
      <c r="P31" s="9"/>
    </row>
    <row r="32" spans="1:16">
      <c r="A32" s="12"/>
      <c r="B32" s="25">
        <v>342.1</v>
      </c>
      <c r="C32" s="20" t="s">
        <v>101</v>
      </c>
      <c r="D32" s="46">
        <v>3605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3605</v>
      </c>
      <c r="O32" s="47">
        <f t="shared" si="1"/>
        <v>0.24863783709221327</v>
      </c>
      <c r="P32" s="9"/>
    </row>
    <row r="33" spans="1:16">
      <c r="A33" s="12"/>
      <c r="B33" s="25">
        <v>342.5</v>
      </c>
      <c r="C33" s="20" t="s">
        <v>38</v>
      </c>
      <c r="D33" s="46">
        <v>109225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109225</v>
      </c>
      <c r="O33" s="47">
        <f t="shared" si="1"/>
        <v>7.5332781571142835</v>
      </c>
      <c r="P33" s="9"/>
    </row>
    <row r="34" spans="1:16">
      <c r="A34" s="12"/>
      <c r="B34" s="25">
        <v>342.6</v>
      </c>
      <c r="C34" s="20" t="s">
        <v>39</v>
      </c>
      <c r="D34" s="46">
        <v>335317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335317</v>
      </c>
      <c r="O34" s="47">
        <f t="shared" si="1"/>
        <v>23.126905303814056</v>
      </c>
      <c r="P34" s="9"/>
    </row>
    <row r="35" spans="1:16">
      <c r="A35" s="12"/>
      <c r="B35" s="25">
        <v>343.4</v>
      </c>
      <c r="C35" s="20" t="s">
        <v>61</v>
      </c>
      <c r="D35" s="46">
        <v>75695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75695</v>
      </c>
      <c r="O35" s="47">
        <f t="shared" si="1"/>
        <v>5.2207048761983588</v>
      </c>
      <c r="P35" s="9"/>
    </row>
    <row r="36" spans="1:16">
      <c r="A36" s="12"/>
      <c r="B36" s="25">
        <v>343.7</v>
      </c>
      <c r="C36" s="20" t="s">
        <v>67</v>
      </c>
      <c r="D36" s="46">
        <v>0</v>
      </c>
      <c r="E36" s="46">
        <v>319964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319964</v>
      </c>
      <c r="O36" s="47">
        <f t="shared" si="1"/>
        <v>22.068004689978618</v>
      </c>
      <c r="P36" s="9"/>
    </row>
    <row r="37" spans="1:16">
      <c r="A37" s="12"/>
      <c r="B37" s="25">
        <v>347.2</v>
      </c>
      <c r="C37" s="20" t="s">
        <v>40</v>
      </c>
      <c r="D37" s="46">
        <v>68482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68482</v>
      </c>
      <c r="O37" s="47">
        <f t="shared" si="1"/>
        <v>4.7232222911924957</v>
      </c>
      <c r="P37" s="9"/>
    </row>
    <row r="38" spans="1:16" ht="15.75">
      <c r="A38" s="29" t="s">
        <v>37</v>
      </c>
      <c r="B38" s="30"/>
      <c r="C38" s="31"/>
      <c r="D38" s="32">
        <f t="shared" ref="D38:M38" si="8">SUM(D39:D43)</f>
        <v>436958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2" si="9">SUM(D38:M38)</f>
        <v>436958</v>
      </c>
      <c r="O38" s="45">
        <f t="shared" si="1"/>
        <v>30.137112904338231</v>
      </c>
      <c r="P38" s="10"/>
    </row>
    <row r="39" spans="1:16">
      <c r="A39" s="13"/>
      <c r="B39" s="39">
        <v>351.5</v>
      </c>
      <c r="C39" s="21" t="s">
        <v>45</v>
      </c>
      <c r="D39" s="46">
        <v>147738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147738</v>
      </c>
      <c r="O39" s="47">
        <f t="shared" si="1"/>
        <v>10.189530312435341</v>
      </c>
      <c r="P39" s="9"/>
    </row>
    <row r="40" spans="1:16">
      <c r="A40" s="13"/>
      <c r="B40" s="39">
        <v>354</v>
      </c>
      <c r="C40" s="21" t="s">
        <v>46</v>
      </c>
      <c r="D40" s="46">
        <v>232083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232083</v>
      </c>
      <c r="O40" s="47">
        <f t="shared" si="1"/>
        <v>16.006828057107388</v>
      </c>
      <c r="P40" s="9"/>
    </row>
    <row r="41" spans="1:16">
      <c r="A41" s="13"/>
      <c r="B41" s="39">
        <v>355</v>
      </c>
      <c r="C41" s="21" t="s">
        <v>69</v>
      </c>
      <c r="D41" s="46">
        <v>27993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27993</v>
      </c>
      <c r="O41" s="47">
        <f t="shared" si="1"/>
        <v>1.9306848748189531</v>
      </c>
      <c r="P41" s="9"/>
    </row>
    <row r="42" spans="1:16">
      <c r="A42" s="13"/>
      <c r="B42" s="39">
        <v>356</v>
      </c>
      <c r="C42" s="21" t="s">
        <v>95</v>
      </c>
      <c r="D42" s="46">
        <v>25081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25081</v>
      </c>
      <c r="O42" s="47">
        <f t="shared" si="1"/>
        <v>1.7298434374784468</v>
      </c>
      <c r="P42" s="9"/>
    </row>
    <row r="43" spans="1:16">
      <c r="A43" s="13"/>
      <c r="B43" s="39">
        <v>359</v>
      </c>
      <c r="C43" s="21" t="s">
        <v>85</v>
      </c>
      <c r="D43" s="46">
        <v>4063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4063</v>
      </c>
      <c r="O43" s="47">
        <f t="shared" si="1"/>
        <v>0.28022622249810331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SUM(D45:D49)</f>
        <v>57088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57088</v>
      </c>
      <c r="O44" s="45">
        <f t="shared" si="1"/>
        <v>3.9373749913787157</v>
      </c>
      <c r="P44" s="10"/>
    </row>
    <row r="45" spans="1:16">
      <c r="A45" s="12"/>
      <c r="B45" s="25">
        <v>361.1</v>
      </c>
      <c r="C45" s="20" t="s">
        <v>47</v>
      </c>
      <c r="D45" s="46">
        <v>10560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10560</v>
      </c>
      <c r="O45" s="47">
        <f t="shared" si="1"/>
        <v>0.72832609145458305</v>
      </c>
      <c r="P45" s="9"/>
    </row>
    <row r="46" spans="1:16">
      <c r="A46" s="12"/>
      <c r="B46" s="25">
        <v>365</v>
      </c>
      <c r="C46" s="20" t="s">
        <v>105</v>
      </c>
      <c r="D46" s="46">
        <v>6802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6802</v>
      </c>
      <c r="O46" s="47">
        <f t="shared" si="1"/>
        <v>0.46913580246913578</v>
      </c>
      <c r="P46" s="9"/>
    </row>
    <row r="47" spans="1:16">
      <c r="A47" s="12"/>
      <c r="B47" s="25">
        <v>366</v>
      </c>
      <c r="C47" s="20" t="s">
        <v>70</v>
      </c>
      <c r="D47" s="46">
        <v>3806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3806</v>
      </c>
      <c r="O47" s="47">
        <f t="shared" si="1"/>
        <v>0.26250086212842266</v>
      </c>
      <c r="P47" s="9"/>
    </row>
    <row r="48" spans="1:16">
      <c r="A48" s="12"/>
      <c r="B48" s="25">
        <v>369.3</v>
      </c>
      <c r="C48" s="20" t="s">
        <v>86</v>
      </c>
      <c r="D48" s="46">
        <v>11355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11355</v>
      </c>
      <c r="O48" s="47">
        <f t="shared" si="1"/>
        <v>0.78315745913511281</v>
      </c>
      <c r="P48" s="9"/>
    </row>
    <row r="49" spans="1:119">
      <c r="A49" s="12"/>
      <c r="B49" s="25">
        <v>369.9</v>
      </c>
      <c r="C49" s="20" t="s">
        <v>48</v>
      </c>
      <c r="D49" s="46">
        <v>24565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24565</v>
      </c>
      <c r="O49" s="47">
        <f t="shared" si="1"/>
        <v>1.6942547761914615</v>
      </c>
      <c r="P49" s="9"/>
    </row>
    <row r="50" spans="1:119" ht="15.75">
      <c r="A50" s="29" t="s">
        <v>106</v>
      </c>
      <c r="B50" s="30"/>
      <c r="C50" s="31"/>
      <c r="D50" s="32">
        <f t="shared" ref="D50:M50" si="11">SUM(D51:D51)</f>
        <v>400000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9"/>
        <v>400000</v>
      </c>
      <c r="O50" s="45">
        <f t="shared" si="1"/>
        <v>27.588109524794813</v>
      </c>
      <c r="P50" s="9"/>
    </row>
    <row r="51" spans="1:119" ht="15.75" thickBot="1">
      <c r="A51" s="12"/>
      <c r="B51" s="25">
        <v>384</v>
      </c>
      <c r="C51" s="20" t="s">
        <v>107</v>
      </c>
      <c r="D51" s="46">
        <v>400000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400000</v>
      </c>
      <c r="O51" s="47">
        <f t="shared" si="1"/>
        <v>27.588109524794813</v>
      </c>
      <c r="P51" s="9"/>
    </row>
    <row r="52" spans="1:119" ht="16.5" thickBot="1">
      <c r="A52" s="14" t="s">
        <v>42</v>
      </c>
      <c r="B52" s="23"/>
      <c r="C52" s="22"/>
      <c r="D52" s="15">
        <f t="shared" ref="D52:M52" si="12">SUM(D5,D14,D20,D30,D38,D44,D50)</f>
        <v>12937152</v>
      </c>
      <c r="E52" s="15">
        <f t="shared" si="12"/>
        <v>328012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0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8048</v>
      </c>
      <c r="N52" s="15">
        <f t="shared" si="9"/>
        <v>13273212</v>
      </c>
      <c r="O52" s="38">
        <f t="shared" si="1"/>
        <v>915.45706600455208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108</v>
      </c>
      <c r="M54" s="118"/>
      <c r="N54" s="118"/>
      <c r="O54" s="43">
        <v>14499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72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2025-04-17T15:55:58Z</cp:lastPrinted>
  <dcterms:created xsi:type="dcterms:W3CDTF">2000-08-31T21:26:31Z</dcterms:created>
  <dcterms:modified xsi:type="dcterms:W3CDTF">2025-04-17T15:57:29Z</dcterms:modified>
</cp:coreProperties>
</file>