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7" documentId="11_846D741FB971C179B65DC5A5C62EEAFF592BF97C" xr6:coauthVersionLast="47" xr6:coauthVersionMax="47" xr10:uidLastSave="{F8311F47-EC59-4F4D-AE62-9B3CD8B6BCD1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7" r:id="rId4"/>
    <sheet name="2019" sheetId="46" r:id="rId5"/>
    <sheet name="2018" sheetId="44" r:id="rId6"/>
    <sheet name="2017" sheetId="42" r:id="rId7"/>
    <sheet name="2016" sheetId="43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'2007'!$A$1:$O$23</definedName>
    <definedName name="_xlnm.Print_Area" localSheetId="15">'2008'!$A$1:$O$23</definedName>
    <definedName name="_xlnm.Print_Area" localSheetId="14">'2009'!$A$1:$O$23</definedName>
    <definedName name="_xlnm.Print_Area" localSheetId="13">'2010'!$A$1:$O$23</definedName>
    <definedName name="_xlnm.Print_Area" localSheetId="12">'2011'!$A$1:$O$25</definedName>
    <definedName name="_xlnm.Print_Area" localSheetId="11">'2012'!$A$1:$O$27</definedName>
    <definedName name="_xlnm.Print_Area" localSheetId="10">'2013'!$A$1:$O$27</definedName>
    <definedName name="_xlnm.Print_Area" localSheetId="9">'2014'!$A$1:$O$26</definedName>
    <definedName name="_xlnm.Print_Area" localSheetId="8">'2015'!$A$1:$O$25</definedName>
    <definedName name="_xlnm.Print_Area" localSheetId="7">'2016'!$A$1:$O$26</definedName>
    <definedName name="_xlnm.Print_Area" localSheetId="6">'2017'!$A$1:$O$26</definedName>
    <definedName name="_xlnm.Print_Area" localSheetId="5">'2018'!$A$1:$O$27</definedName>
    <definedName name="_xlnm.Print_Area" localSheetId="4">'2019'!$A$1:$O$28</definedName>
    <definedName name="_xlnm.Print_Area" localSheetId="3">'2020'!$A$1:$O$30</definedName>
    <definedName name="_xlnm.Print_Area" localSheetId="2">'2021'!$A$1:$P$28</definedName>
    <definedName name="_xlnm.Print_Area" localSheetId="1">'2022'!$A$1:$P$37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50" l="1"/>
  <c r="F26" i="50"/>
  <c r="G26" i="50"/>
  <c r="H26" i="50"/>
  <c r="I26" i="50"/>
  <c r="J26" i="50"/>
  <c r="K26" i="50"/>
  <c r="L26" i="50"/>
  <c r="M26" i="50"/>
  <c r="N26" i="50"/>
  <c r="D26" i="50"/>
  <c r="O25" i="50"/>
  <c r="P25" i="50" s="1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O18" i="50"/>
  <c r="P18" i="50" s="1"/>
  <c r="N17" i="50"/>
  <c r="M17" i="50"/>
  <c r="L17" i="50"/>
  <c r="K17" i="50"/>
  <c r="J17" i="50"/>
  <c r="I17" i="50"/>
  <c r="H17" i="50"/>
  <c r="G17" i="50"/>
  <c r="F17" i="50"/>
  <c r="E17" i="50"/>
  <c r="D17" i="50"/>
  <c r="O16" i="50"/>
  <c r="P16" i="50" s="1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2" i="50" l="1"/>
  <c r="P22" i="50" s="1"/>
  <c r="O24" i="50"/>
  <c r="P24" i="50" s="1"/>
  <c r="O17" i="50"/>
  <c r="P17" i="50" s="1"/>
  <c r="O5" i="50"/>
  <c r="P5" i="50" s="1"/>
  <c r="O12" i="50"/>
  <c r="P12" i="50" s="1"/>
  <c r="O20" i="50"/>
  <c r="P20" i="50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M33" i="49" s="1"/>
  <c r="L5" i="49"/>
  <c r="L33" i="49" s="1"/>
  <c r="K5" i="49"/>
  <c r="J5" i="49"/>
  <c r="I5" i="49"/>
  <c r="H5" i="49"/>
  <c r="G5" i="49"/>
  <c r="F5" i="49"/>
  <c r="E5" i="49"/>
  <c r="D5" i="49"/>
  <c r="O26" i="50" l="1"/>
  <c r="P26" i="50" s="1"/>
  <c r="N33" i="49"/>
  <c r="D33" i="49"/>
  <c r="H33" i="49"/>
  <c r="F33" i="49"/>
  <c r="I33" i="49"/>
  <c r="E33" i="49"/>
  <c r="J33" i="49"/>
  <c r="G33" i="49"/>
  <c r="K33" i="49"/>
  <c r="O31" i="49"/>
  <c r="P31" i="49" s="1"/>
  <c r="O29" i="49"/>
  <c r="P29" i="49" s="1"/>
  <c r="O25" i="49"/>
  <c r="P25" i="49" s="1"/>
  <c r="O23" i="49"/>
  <c r="P23" i="49" s="1"/>
  <c r="O21" i="49"/>
  <c r="P21" i="49" s="1"/>
  <c r="O18" i="49"/>
  <c r="P18" i="49" s="1"/>
  <c r="O13" i="49"/>
  <c r="P13" i="49" s="1"/>
  <c r="O5" i="49"/>
  <c r="P5" i="49" s="1"/>
  <c r="F24" i="48"/>
  <c r="H24" i="48"/>
  <c r="O23" i="48"/>
  <c r="P23" i="48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G24" i="48" s="1"/>
  <c r="F17" i="48"/>
  <c r="E17" i="48"/>
  <c r="E24" i="48" s="1"/>
  <c r="D17" i="48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N25" i="47"/>
  <c r="O25" i="47" s="1"/>
  <c r="M24" i="47"/>
  <c r="L24" i="47"/>
  <c r="K24" i="47"/>
  <c r="J24" i="47"/>
  <c r="I24" i="47"/>
  <c r="H24" i="47"/>
  <c r="G24" i="47"/>
  <c r="F24" i="47"/>
  <c r="E24" i="47"/>
  <c r="D24" i="47"/>
  <c r="N23" i="47"/>
  <c r="O23" i="47" s="1"/>
  <c r="M22" i="47"/>
  <c r="L22" i="47"/>
  <c r="K22" i="47"/>
  <c r="J22" i="47"/>
  <c r="I22" i="47"/>
  <c r="H22" i="47"/>
  <c r="G22" i="47"/>
  <c r="F22" i="47"/>
  <c r="E22" i="47"/>
  <c r="D22" i="47"/>
  <c r="N21" i="47"/>
  <c r="O21" i="47" s="1"/>
  <c r="M20" i="47"/>
  <c r="L20" i="47"/>
  <c r="K20" i="47"/>
  <c r="J20" i="47"/>
  <c r="I20" i="47"/>
  <c r="H20" i="47"/>
  <c r="G20" i="47"/>
  <c r="F20" i="47"/>
  <c r="E20" i="47"/>
  <c r="D20" i="47"/>
  <c r="N19" i="47"/>
  <c r="O19" i="47" s="1"/>
  <c r="N18" i="47"/>
  <c r="O18" i="47" s="1"/>
  <c r="M17" i="47"/>
  <c r="L17" i="47"/>
  <c r="K17" i="47"/>
  <c r="J17" i="47"/>
  <c r="I17" i="47"/>
  <c r="H17" i="47"/>
  <c r="H26" i="47" s="1"/>
  <c r="G17" i="47"/>
  <c r="G26" i="47" s="1"/>
  <c r="F17" i="47"/>
  <c r="E17" i="47"/>
  <c r="D17" i="47"/>
  <c r="N16" i="47"/>
  <c r="O16" i="47" s="1"/>
  <c r="N15" i="47"/>
  <c r="O15" i="47"/>
  <c r="N14" i="47"/>
  <c r="O14" i="47" s="1"/>
  <c r="N13" i="47"/>
  <c r="O13" i="47" s="1"/>
  <c r="M12" i="47"/>
  <c r="L12" i="47"/>
  <c r="K12" i="47"/>
  <c r="J12" i="47"/>
  <c r="I12" i="47"/>
  <c r="H12" i="47"/>
  <c r="G12" i="47"/>
  <c r="F12" i="47"/>
  <c r="E12" i="47"/>
  <c r="D12" i="47"/>
  <c r="N11" i="47"/>
  <c r="O11" i="47" s="1"/>
  <c r="N10" i="47"/>
  <c r="O10" i="47" s="1"/>
  <c r="N9" i="47"/>
  <c r="O9" i="47" s="1"/>
  <c r="N8" i="47"/>
  <c r="O8" i="47" s="1"/>
  <c r="N7" i="47"/>
  <c r="O7" i="47"/>
  <c r="N6" i="47"/>
  <c r="O6" i="47" s="1"/>
  <c r="M5" i="47"/>
  <c r="L5" i="47"/>
  <c r="K5" i="47"/>
  <c r="J5" i="47"/>
  <c r="I5" i="47"/>
  <c r="H5" i="47"/>
  <c r="G5" i="47"/>
  <c r="F5" i="47"/>
  <c r="E5" i="47"/>
  <c r="D5" i="47"/>
  <c r="N5" i="47" s="1"/>
  <c r="O5" i="47" s="1"/>
  <c r="N23" i="46"/>
  <c r="O23" i="46"/>
  <c r="M22" i="46"/>
  <c r="L22" i="46"/>
  <c r="K22" i="46"/>
  <c r="J22" i="46"/>
  <c r="I22" i="46"/>
  <c r="H22" i="46"/>
  <c r="G22" i="46"/>
  <c r="N22" i="46" s="1"/>
  <c r="O22" i="46" s="1"/>
  <c r="F22" i="46"/>
  <c r="E22" i="46"/>
  <c r="D22" i="46"/>
  <c r="N21" i="46"/>
  <c r="O21" i="46"/>
  <c r="M20" i="46"/>
  <c r="L20" i="46"/>
  <c r="K20" i="46"/>
  <c r="J20" i="46"/>
  <c r="I20" i="46"/>
  <c r="H20" i="46"/>
  <c r="G20" i="46"/>
  <c r="F20" i="46"/>
  <c r="E20" i="46"/>
  <c r="D20" i="46"/>
  <c r="N19" i="46"/>
  <c r="O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 s="1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D24" i="46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 s="1"/>
  <c r="M12" i="44"/>
  <c r="M23" i="44" s="1"/>
  <c r="L12" i="44"/>
  <c r="L23" i="44" s="1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I23" i="44" s="1"/>
  <c r="H5" i="44"/>
  <c r="H23" i="44" s="1"/>
  <c r="G5" i="44"/>
  <c r="G23" i="44" s="1"/>
  <c r="F5" i="44"/>
  <c r="E5" i="44"/>
  <c r="D5" i="44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M16" i="42"/>
  <c r="M22" i="42" s="1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L22" i="42" s="1"/>
  <c r="K5" i="42"/>
  <c r="J5" i="42"/>
  <c r="I5" i="42"/>
  <c r="I22" i="42" s="1"/>
  <c r="H5" i="42"/>
  <c r="G5" i="42"/>
  <c r="F5" i="42"/>
  <c r="E5" i="42"/>
  <c r="D5" i="42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D22" i="43" s="1"/>
  <c r="N20" i="41"/>
  <c r="O20" i="41" s="1"/>
  <c r="M19" i="41"/>
  <c r="L19" i="41"/>
  <c r="L21" i="41" s="1"/>
  <c r="K19" i="41"/>
  <c r="J19" i="41"/>
  <c r="I19" i="41"/>
  <c r="H19" i="41"/>
  <c r="G19" i="41"/>
  <c r="F19" i="41"/>
  <c r="E19" i="41"/>
  <c r="D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M15" i="41"/>
  <c r="M21" i="41" s="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M12" i="41"/>
  <c r="L12" i="41"/>
  <c r="K12" i="41"/>
  <c r="J12" i="41"/>
  <c r="J21" i="41" s="1"/>
  <c r="I12" i="41"/>
  <c r="H12" i="41"/>
  <c r="G12" i="41"/>
  <c r="F12" i="41"/>
  <c r="E12" i="41"/>
  <c r="N12" i="41" s="1"/>
  <c r="O12" i="41" s="1"/>
  <c r="D12" i="4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M15" i="40"/>
  <c r="L15" i="40"/>
  <c r="K15" i="40"/>
  <c r="J15" i="40"/>
  <c r="I15" i="40"/>
  <c r="I19" i="40" s="1"/>
  <c r="H15" i="40"/>
  <c r="G15" i="40"/>
  <c r="F15" i="40"/>
  <c r="E15" i="40"/>
  <c r="D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H19" i="40" s="1"/>
  <c r="G5" i="40"/>
  <c r="F5" i="40"/>
  <c r="E5" i="40"/>
  <c r="D5" i="40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/>
  <c r="M18" i="39"/>
  <c r="L18" i="39"/>
  <c r="K18" i="39"/>
  <c r="J18" i="39"/>
  <c r="I18" i="39"/>
  <c r="H18" i="39"/>
  <c r="G18" i="39"/>
  <c r="F18" i="39"/>
  <c r="E18" i="39"/>
  <c r="D18" i="39"/>
  <c r="D22" i="39" s="1"/>
  <c r="N18" i="39"/>
  <c r="O18" i="39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M12" i="39"/>
  <c r="L12" i="39"/>
  <c r="K12" i="39"/>
  <c r="J12" i="39"/>
  <c r="I12" i="39"/>
  <c r="H12" i="39"/>
  <c r="G12" i="39"/>
  <c r="G22" i="39" s="1"/>
  <c r="F12" i="39"/>
  <c r="F22" i="39" s="1"/>
  <c r="E12" i="39"/>
  <c r="D12" i="39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L22" i="39" s="1"/>
  <c r="K5" i="39"/>
  <c r="J5" i="39"/>
  <c r="I5" i="39"/>
  <c r="H5" i="39"/>
  <c r="G5" i="39"/>
  <c r="F5" i="39"/>
  <c r="E5" i="39"/>
  <c r="E22" i="39" s="1"/>
  <c r="D5" i="39"/>
  <c r="N22" i="38"/>
  <c r="O22" i="38" s="1"/>
  <c r="M21" i="38"/>
  <c r="L21" i="38"/>
  <c r="K21" i="38"/>
  <c r="J21" i="38"/>
  <c r="I21" i="38"/>
  <c r="H21" i="38"/>
  <c r="G21" i="38"/>
  <c r="F21" i="38"/>
  <c r="E21" i="38"/>
  <c r="N21" i="38" s="1"/>
  <c r="O21" i="38" s="1"/>
  <c r="D21" i="38"/>
  <c r="N20" i="38"/>
  <c r="O20" i="38" s="1"/>
  <c r="M19" i="38"/>
  <c r="L19" i="38"/>
  <c r="K19" i="38"/>
  <c r="J19" i="38"/>
  <c r="I19" i="38"/>
  <c r="H19" i="38"/>
  <c r="G19" i="38"/>
  <c r="N19" i="38" s="1"/>
  <c r="O19" i="38" s="1"/>
  <c r="F19" i="38"/>
  <c r="E19" i="38"/>
  <c r="D19" i="38"/>
  <c r="N18" i="38"/>
  <c r="O18" i="38" s="1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5" i="38" s="1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F23" i="38" s="1"/>
  <c r="E12" i="38"/>
  <c r="D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L23" i="38"/>
  <c r="K5" i="38"/>
  <c r="K23" i="38" s="1"/>
  <c r="J5" i="38"/>
  <c r="I5" i="38"/>
  <c r="H5" i="38"/>
  <c r="G5" i="38"/>
  <c r="F5" i="38"/>
  <c r="E5" i="38"/>
  <c r="D5" i="38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M12" i="37"/>
  <c r="L12" i="37"/>
  <c r="K12" i="37"/>
  <c r="J12" i="37"/>
  <c r="I12" i="37"/>
  <c r="H12" i="37"/>
  <c r="H19" i="37" s="1"/>
  <c r="G12" i="37"/>
  <c r="F12" i="37"/>
  <c r="E12" i="37"/>
  <c r="D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F19" i="37" s="1"/>
  <c r="E5" i="37"/>
  <c r="D5" i="37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F23" i="36" s="1"/>
  <c r="E15" i="36"/>
  <c r="D15" i="36"/>
  <c r="N15" i="36" s="1"/>
  <c r="O15" i="36" s="1"/>
  <c r="N14" i="36"/>
  <c r="O14" i="36" s="1"/>
  <c r="N13" i="36"/>
  <c r="O13" i="36"/>
  <c r="M12" i="36"/>
  <c r="L12" i="36"/>
  <c r="K12" i="36"/>
  <c r="J12" i="36"/>
  <c r="I12" i="36"/>
  <c r="H12" i="36"/>
  <c r="H23" i="36" s="1"/>
  <c r="G12" i="36"/>
  <c r="F12" i="36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M23" i="36" s="1"/>
  <c r="L5" i="36"/>
  <c r="K5" i="36"/>
  <c r="J5" i="36"/>
  <c r="I5" i="36"/>
  <c r="H5" i="36"/>
  <c r="G5" i="36"/>
  <c r="F5" i="36"/>
  <c r="E5" i="36"/>
  <c r="D5" i="36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F21" i="35" s="1"/>
  <c r="E11" i="35"/>
  <c r="D11" i="35"/>
  <c r="N10" i="35"/>
  <c r="O10" i="35" s="1"/>
  <c r="N9" i="35"/>
  <c r="O9" i="35" s="1"/>
  <c r="N8" i="35"/>
  <c r="O8" i="35"/>
  <c r="N7" i="35"/>
  <c r="O7" i="35" s="1"/>
  <c r="N6" i="35"/>
  <c r="O6" i="35" s="1"/>
  <c r="M5" i="35"/>
  <c r="M21" i="35" s="1"/>
  <c r="L5" i="35"/>
  <c r="K5" i="35"/>
  <c r="J5" i="35"/>
  <c r="I5" i="35"/>
  <c r="H5" i="35"/>
  <c r="G5" i="35"/>
  <c r="F5" i="35"/>
  <c r="E5" i="35"/>
  <c r="D5" i="35"/>
  <c r="N5" i="35" s="1"/>
  <c r="O5" i="35" s="1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M15" i="34"/>
  <c r="L15" i="34"/>
  <c r="K15" i="34"/>
  <c r="J15" i="34"/>
  <c r="J19" i="34" s="1"/>
  <c r="I15" i="34"/>
  <c r="H15" i="34"/>
  <c r="G15" i="34"/>
  <c r="F15" i="34"/>
  <c r="E15" i="34"/>
  <c r="D15" i="34"/>
  <c r="D19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K19" i="34" s="1"/>
  <c r="J5" i="34"/>
  <c r="I5" i="34"/>
  <c r="H5" i="34"/>
  <c r="G5" i="34"/>
  <c r="F5" i="34"/>
  <c r="E5" i="34"/>
  <c r="E19" i="34" s="1"/>
  <c r="D5" i="34"/>
  <c r="N5" i="34" s="1"/>
  <c r="O5" i="34" s="1"/>
  <c r="E17" i="33"/>
  <c r="F17" i="33"/>
  <c r="G17" i="33"/>
  <c r="H17" i="33"/>
  <c r="I17" i="33"/>
  <c r="J17" i="33"/>
  <c r="K17" i="33"/>
  <c r="L17" i="33"/>
  <c r="M17" i="33"/>
  <c r="E15" i="33"/>
  <c r="F15" i="33"/>
  <c r="G15" i="33"/>
  <c r="H15" i="33"/>
  <c r="I15" i="33"/>
  <c r="J15" i="33"/>
  <c r="K15" i="33"/>
  <c r="L15" i="33"/>
  <c r="M15" i="33"/>
  <c r="E12" i="33"/>
  <c r="F12" i="33"/>
  <c r="G12" i="33"/>
  <c r="H12" i="33"/>
  <c r="I12" i="33"/>
  <c r="J12" i="33"/>
  <c r="K12" i="33"/>
  <c r="L12" i="33"/>
  <c r="M12" i="33"/>
  <c r="M19" i="33" s="1"/>
  <c r="E5" i="33"/>
  <c r="F5" i="33"/>
  <c r="G5" i="33"/>
  <c r="H5" i="33"/>
  <c r="I5" i="33"/>
  <c r="J5" i="33"/>
  <c r="K5" i="33"/>
  <c r="L5" i="33"/>
  <c r="M5" i="33"/>
  <c r="D17" i="33"/>
  <c r="D15" i="33"/>
  <c r="D12" i="33"/>
  <c r="D5" i="33"/>
  <c r="D19" i="33" s="1"/>
  <c r="N18" i="33"/>
  <c r="O18" i="33" s="1"/>
  <c r="N16" i="33"/>
  <c r="O16" i="33" s="1"/>
  <c r="N14" i="33"/>
  <c r="O14" i="33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/>
  <c r="N13" i="33"/>
  <c r="O13" i="33" s="1"/>
  <c r="N20" i="46"/>
  <c r="O20" i="46" s="1"/>
  <c r="N17" i="37" l="1"/>
  <c r="O17" i="37" s="1"/>
  <c r="M23" i="38"/>
  <c r="N5" i="44"/>
  <c r="O5" i="44" s="1"/>
  <c r="K21" i="41"/>
  <c r="K21" i="35"/>
  <c r="J26" i="47"/>
  <c r="N15" i="33"/>
  <c r="O15" i="33" s="1"/>
  <c r="I21" i="35"/>
  <c r="L19" i="37"/>
  <c r="E22" i="43"/>
  <c r="K24" i="46"/>
  <c r="N12" i="47"/>
  <c r="O12" i="47" s="1"/>
  <c r="K26" i="47"/>
  <c r="D24" i="48"/>
  <c r="N11" i="35"/>
  <c r="O11" i="35" s="1"/>
  <c r="N15" i="34"/>
  <c r="O15" i="34" s="1"/>
  <c r="N20" i="43"/>
  <c r="O20" i="43" s="1"/>
  <c r="G21" i="41"/>
  <c r="H21" i="35"/>
  <c r="F22" i="43"/>
  <c r="G19" i="40"/>
  <c r="G22" i="43"/>
  <c r="D22" i="42"/>
  <c r="M24" i="46"/>
  <c r="E26" i="47"/>
  <c r="N22" i="47"/>
  <c r="O22" i="47" s="1"/>
  <c r="N15" i="43"/>
  <c r="O15" i="43" s="1"/>
  <c r="F24" i="46"/>
  <c r="H22" i="39"/>
  <c r="H24" i="46"/>
  <c r="J22" i="39"/>
  <c r="I24" i="46"/>
  <c r="G19" i="34"/>
  <c r="N19" i="34" s="1"/>
  <c r="O19" i="34" s="1"/>
  <c r="L21" i="35"/>
  <c r="E23" i="36"/>
  <c r="N23" i="36" s="1"/>
  <c r="O23" i="36" s="1"/>
  <c r="N15" i="39"/>
  <c r="O15" i="39" s="1"/>
  <c r="N17" i="40"/>
  <c r="O17" i="40" s="1"/>
  <c r="H22" i="43"/>
  <c r="E22" i="42"/>
  <c r="N22" i="42" s="1"/>
  <c r="O22" i="42" s="1"/>
  <c r="N16" i="44"/>
  <c r="O16" i="44" s="1"/>
  <c r="F26" i="47"/>
  <c r="E21" i="35"/>
  <c r="L24" i="46"/>
  <c r="N17" i="47"/>
  <c r="O17" i="47" s="1"/>
  <c r="L19" i="33"/>
  <c r="H19" i="34"/>
  <c r="N17" i="34"/>
  <c r="O17" i="34" s="1"/>
  <c r="N12" i="38"/>
  <c r="O12" i="38" s="1"/>
  <c r="N5" i="40"/>
  <c r="O5" i="40" s="1"/>
  <c r="E19" i="40"/>
  <c r="I22" i="43"/>
  <c r="L22" i="43"/>
  <c r="N18" i="43"/>
  <c r="O18" i="43" s="1"/>
  <c r="F22" i="42"/>
  <c r="N21" i="44"/>
  <c r="O21" i="44" s="1"/>
  <c r="N17" i="46"/>
  <c r="O17" i="46" s="1"/>
  <c r="N20" i="42"/>
  <c r="O20" i="42" s="1"/>
  <c r="I22" i="39"/>
  <c r="N22" i="39" s="1"/>
  <c r="O22" i="39" s="1"/>
  <c r="N5" i="41"/>
  <c r="O5" i="41" s="1"/>
  <c r="G23" i="36"/>
  <c r="N15" i="37"/>
  <c r="O15" i="37" s="1"/>
  <c r="E23" i="38"/>
  <c r="M22" i="39"/>
  <c r="J19" i="40"/>
  <c r="N5" i="43"/>
  <c r="O5" i="43" s="1"/>
  <c r="M22" i="43"/>
  <c r="G22" i="42"/>
  <c r="J22" i="42"/>
  <c r="N18" i="42"/>
  <c r="O18" i="42" s="1"/>
  <c r="E24" i="46"/>
  <c r="I24" i="48"/>
  <c r="N12" i="33"/>
  <c r="O12" i="33" s="1"/>
  <c r="K22" i="39"/>
  <c r="M19" i="37"/>
  <c r="K19" i="33"/>
  <c r="N5" i="42"/>
  <c r="O5" i="42" s="1"/>
  <c r="K22" i="42"/>
  <c r="J24" i="48"/>
  <c r="O24" i="48" s="1"/>
  <c r="P24" i="48" s="1"/>
  <c r="O20" i="48"/>
  <c r="P20" i="48" s="1"/>
  <c r="E21" i="41"/>
  <c r="G24" i="46"/>
  <c r="F19" i="34"/>
  <c r="F19" i="40"/>
  <c r="N14" i="35"/>
  <c r="O14" i="35" s="1"/>
  <c r="N12" i="36"/>
  <c r="O12" i="36" s="1"/>
  <c r="D23" i="36"/>
  <c r="I19" i="33"/>
  <c r="I19" i="37"/>
  <c r="N15" i="41"/>
  <c r="O15" i="41" s="1"/>
  <c r="K24" i="48"/>
  <c r="O12" i="48"/>
  <c r="P12" i="48" s="1"/>
  <c r="N24" i="47"/>
  <c r="O24" i="47" s="1"/>
  <c r="N15" i="40"/>
  <c r="O15" i="40" s="1"/>
  <c r="N16" i="42"/>
  <c r="O16" i="42" s="1"/>
  <c r="O17" i="48"/>
  <c r="P17" i="48" s="1"/>
  <c r="J24" i="46"/>
  <c r="N24" i="46" s="1"/>
  <c r="O24" i="46" s="1"/>
  <c r="K19" i="40"/>
  <c r="K22" i="43"/>
  <c r="H19" i="33"/>
  <c r="N12" i="34"/>
  <c r="O12" i="34" s="1"/>
  <c r="G21" i="35"/>
  <c r="I23" i="36"/>
  <c r="N19" i="36"/>
  <c r="O19" i="36" s="1"/>
  <c r="J19" i="37"/>
  <c r="G23" i="38"/>
  <c r="N20" i="39"/>
  <c r="O20" i="39" s="1"/>
  <c r="L19" i="40"/>
  <c r="I21" i="41"/>
  <c r="O5" i="48"/>
  <c r="P5" i="48" s="1"/>
  <c r="N17" i="41"/>
  <c r="O17" i="41" s="1"/>
  <c r="J23" i="36"/>
  <c r="D19" i="37"/>
  <c r="K19" i="37"/>
  <c r="H23" i="38"/>
  <c r="J23" i="38"/>
  <c r="M19" i="40"/>
  <c r="N19" i="41"/>
  <c r="O19" i="41" s="1"/>
  <c r="L26" i="47"/>
  <c r="M24" i="48"/>
  <c r="O22" i="48"/>
  <c r="P22" i="48" s="1"/>
  <c r="G19" i="37"/>
  <c r="D21" i="41"/>
  <c r="F21" i="41"/>
  <c r="N17" i="33"/>
  <c r="O17" i="33" s="1"/>
  <c r="J19" i="33"/>
  <c r="L19" i="34"/>
  <c r="F19" i="33"/>
  <c r="M19" i="34"/>
  <c r="I23" i="38"/>
  <c r="E23" i="44"/>
  <c r="M26" i="47"/>
  <c r="I26" i="47"/>
  <c r="N24" i="48"/>
  <c r="N19" i="44"/>
  <c r="O19" i="44" s="1"/>
  <c r="K23" i="44"/>
  <c r="N23" i="44" s="1"/>
  <c r="O23" i="44" s="1"/>
  <c r="J21" i="35"/>
  <c r="I19" i="34"/>
  <c r="G19" i="33"/>
  <c r="N19" i="33" s="1"/>
  <c r="O19" i="33" s="1"/>
  <c r="K23" i="36"/>
  <c r="E19" i="37"/>
  <c r="N19" i="37" s="1"/>
  <c r="O19" i="37" s="1"/>
  <c r="E19" i="33"/>
  <c r="L23" i="36"/>
  <c r="N5" i="39"/>
  <c r="O5" i="39" s="1"/>
  <c r="N12" i="39"/>
  <c r="O12" i="39" s="1"/>
  <c r="F23" i="44"/>
  <c r="D23" i="44"/>
  <c r="N20" i="47"/>
  <c r="O20" i="47" s="1"/>
  <c r="O33" i="49"/>
  <c r="P33" i="49" s="1"/>
  <c r="N22" i="43"/>
  <c r="O22" i="43" s="1"/>
  <c r="N5" i="38"/>
  <c r="O5" i="38" s="1"/>
  <c r="H21" i="41"/>
  <c r="N21" i="41" s="1"/>
  <c r="O21" i="41" s="1"/>
  <c r="J22" i="43"/>
  <c r="H22" i="42"/>
  <c r="J23" i="44"/>
  <c r="N12" i="46"/>
  <c r="O12" i="46" s="1"/>
  <c r="N12" i="44"/>
  <c r="O12" i="44" s="1"/>
  <c r="N12" i="42"/>
  <c r="O12" i="42" s="1"/>
  <c r="N12" i="43"/>
  <c r="O12" i="43" s="1"/>
  <c r="N12" i="37"/>
  <c r="O12" i="37" s="1"/>
  <c r="D21" i="35"/>
  <c r="N5" i="37"/>
  <c r="O5" i="37" s="1"/>
  <c r="D19" i="40"/>
  <c r="N5" i="46"/>
  <c r="O5" i="46" s="1"/>
  <c r="N5" i="36"/>
  <c r="O5" i="36" s="1"/>
  <c r="D26" i="47"/>
  <c r="L24" i="48"/>
  <c r="N5" i="33"/>
  <c r="O5" i="33" s="1"/>
  <c r="D23" i="38"/>
  <c r="N23" i="38" s="1"/>
  <c r="O23" i="38" s="1"/>
  <c r="N19" i="40" l="1"/>
  <c r="O19" i="40" s="1"/>
  <c r="N26" i="47"/>
  <c r="O26" i="47" s="1"/>
  <c r="N21" i="35"/>
  <c r="O21" i="35" s="1"/>
</calcChain>
</file>

<file path=xl/sharedStrings.xml><?xml version="1.0" encoding="utf-8"?>
<sst xmlns="http://schemas.openxmlformats.org/spreadsheetml/2006/main" count="661" uniqueCount="94">
  <si>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</si>
  <si>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</si>
  <si>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</si>
  <si>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</si>
  <si>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</si>
  <si>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</si>
  <si>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</si>
  <si>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</si>
  <si>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</si>
  <si>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</si>
  <si>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</si>
  <si>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</si>
  <si>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</si>
  <si>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</si>
  <si>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</si>
  <si>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</si>
  <si>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</si>
  <si>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</si>
  <si>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</si>
  <si>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</si>
  <si>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</si>
  <si>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</si>
  <si>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</si>
  <si>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</si>
  <si>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</si>
  <si>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</si>
  <si>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</si>
  <si>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</si>
  <si>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Transportation</t>
  </si>
  <si>
    <t>Road and Street Facilities</t>
  </si>
  <si>
    <t>Culture / Recreation</t>
  </si>
  <si>
    <t>Parks and Recreation</t>
  </si>
  <si>
    <t>2009 Municipal Population:</t>
  </si>
  <si>
    <t>West Park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</si>
  <si>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</si>
  <si>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</si>
  <si>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</si>
  <si>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</si>
  <si>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Physical Environment</t>
  </si>
  <si>
    <t>Conservation and Resource Management</t>
  </si>
  <si>
    <t>Flood Control / Stormwater Management</t>
  </si>
  <si>
    <t>2011 Municipal Population:</t>
  </si>
  <si>
    <t>Local Fiscal Year Ended September 30, 2012</t>
  </si>
  <si>
    <t>Garbage / Solid Waste Control Services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</si>
  <si>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</si>
  <si>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</si>
  <si>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</si>
  <si>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</si>
  <si>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</si>
  <si>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</si>
  <si>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</si>
  <si>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</si>
  <si>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</si>
  <si>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</si>
  <si>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</si>
  <si>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</si>
  <si>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</si>
  <si>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</si>
  <si>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</si>
  <si>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</si>
  <si>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</si>
  <si>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Protective Inspections</t>
  </si>
  <si>
    <t>Conservation / Resource Management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</si>
  <si>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</si>
  <si>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</si>
  <si>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</si>
  <si>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</si>
  <si>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</si>
  <si>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</si>
  <si>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Other Public Safety</t>
  </si>
  <si>
    <t>2019 Municipal Population:</t>
  </si>
  <si>
    <t>Local Fiscal Year Ended September 30, 2020</t>
  </si>
  <si>
    <t>Other Uses</t>
  </si>
  <si>
    <t>Interfund Transfers Out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</si>
  <si>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</si>
  <si>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</si>
  <si>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</si>
  <si>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</si>
  <si>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</si>
  <si>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</si>
  <si>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</si>
  <si>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Debt Service Payments</t>
  </si>
  <si>
    <t>Other Physical Environment</t>
  </si>
  <si>
    <t>Economic Environment</t>
  </si>
  <si>
    <t>Industry Development</t>
  </si>
  <si>
    <t>Human Services</t>
  </si>
  <si>
    <t>Health Services</t>
  </si>
  <si>
    <t>Mental Health Services</t>
  </si>
  <si>
    <t>Public Assistance Services</t>
  </si>
  <si>
    <t>Other Uses and Non-Operating</t>
  </si>
  <si>
    <t>Inter-fund Group Transfers Out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</si>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</sst>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2A8A3-A43A-45A8-8128-A1B1F8220624}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92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76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77</v>
      </c>
      <c r="N4" s="98" t="s">
        <v>5</v>
      </c>
      <c r="O4" s="98" t="s">
        <v>78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2717431</v>
      </c>
      <c r="E5" s="103">
        <f>SUM(E6:E11)</f>
        <v>1622494</v>
      </c>
      <c r="F5" s="103">
        <f>SUM(F6:F11)</f>
        <v>0</v>
      </c>
      <c r="G5" s="103">
        <f>SUM(G6:G11)</f>
        <v>0</v>
      </c>
      <c r="H5" s="103">
        <f>SUM(H6:H11)</f>
        <v>0</v>
      </c>
      <c r="I5" s="103">
        <f>SUM(I6:I11)</f>
        <v>0</v>
      </c>
      <c r="J5" s="103">
        <f>SUM(J6:J11)</f>
        <v>0</v>
      </c>
      <c r="K5" s="103">
        <f>SUM(K6:K11)</f>
        <v>0</v>
      </c>
      <c r="L5" s="103">
        <f>SUM(L6:L11)</f>
        <v>0</v>
      </c>
      <c r="M5" s="103">
        <f>SUM(M6:M11)</f>
        <v>0</v>
      </c>
      <c r="N5" s="103">
        <f>SUM(N6:N11)</f>
        <v>0</v>
      </c>
      <c r="O5" s="104">
        <f>SUM(D5:N5)</f>
        <v>4339925</v>
      </c>
      <c r="P5" s="105">
        <f>(O5/P$28)</f>
        <v>284.60390845301333</v>
      </c>
      <c r="Q5" s="106"/>
    </row>
    <row r="6" spans="1:134">
      <c r="A6" s="108"/>
      <c r="B6" s="109">
        <v>511</v>
      </c>
      <c r="C6" s="110" t="s">
        <v>19</v>
      </c>
      <c r="D6" s="111">
        <v>143769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143769</v>
      </c>
      <c r="P6" s="112">
        <f>(O6/P$28)</f>
        <v>9.4280936454849495</v>
      </c>
      <c r="Q6" s="113"/>
    </row>
    <row r="7" spans="1:134">
      <c r="A7" s="108"/>
      <c r="B7" s="109">
        <v>512</v>
      </c>
      <c r="C7" s="110" t="s">
        <v>20</v>
      </c>
      <c r="D7" s="111">
        <v>514274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514274</v>
      </c>
      <c r="P7" s="112">
        <f>(O7/P$28)</f>
        <v>33.725096727654275</v>
      </c>
      <c r="Q7" s="113"/>
    </row>
    <row r="8" spans="1:134">
      <c r="A8" s="108"/>
      <c r="B8" s="109">
        <v>513</v>
      </c>
      <c r="C8" s="110" t="s">
        <v>21</v>
      </c>
      <c r="D8" s="111">
        <v>391749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391749</v>
      </c>
      <c r="P8" s="112">
        <f>(O8/P$28)</f>
        <v>25.690143615974819</v>
      </c>
      <c r="Q8" s="113"/>
    </row>
    <row r="9" spans="1:134">
      <c r="A9" s="108"/>
      <c r="B9" s="109">
        <v>514</v>
      </c>
      <c r="C9" s="110" t="s">
        <v>22</v>
      </c>
      <c r="D9" s="111">
        <v>124911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124911</v>
      </c>
      <c r="P9" s="112">
        <f>(O9/P$28)</f>
        <v>8.1914223883533346</v>
      </c>
      <c r="Q9" s="113"/>
    </row>
    <row r="10" spans="1:134">
      <c r="A10" s="108"/>
      <c r="B10" s="109">
        <v>515</v>
      </c>
      <c r="C10" s="110" t="s">
        <v>23</v>
      </c>
      <c r="D10" s="111">
        <v>530797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530797</v>
      </c>
      <c r="P10" s="112">
        <f>(O10/P$28)</f>
        <v>34.808643189717358</v>
      </c>
      <c r="Q10" s="113"/>
    </row>
    <row r="11" spans="1:134">
      <c r="A11" s="108"/>
      <c r="B11" s="109">
        <v>519</v>
      </c>
      <c r="C11" s="110" t="s">
        <v>24</v>
      </c>
      <c r="D11" s="111">
        <v>1011931</v>
      </c>
      <c r="E11" s="111">
        <v>1622494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2634425</v>
      </c>
      <c r="P11" s="112">
        <f>(O11/P$28)</f>
        <v>172.76050888582859</v>
      </c>
      <c r="Q11" s="113"/>
    </row>
    <row r="12" spans="1:134" ht="15.75">
      <c r="A12" s="114" t="s">
        <v>25</v>
      </c>
      <c r="B12" s="115"/>
      <c r="C12" s="116"/>
      <c r="D12" s="117">
        <f>SUM(D13:D16)</f>
        <v>11060092</v>
      </c>
      <c r="E12" s="117">
        <f>SUM(E13:E16)</f>
        <v>0</v>
      </c>
      <c r="F12" s="117">
        <f>SUM(F13:F16)</f>
        <v>0</v>
      </c>
      <c r="G12" s="117">
        <f>SUM(G13:G16)</f>
        <v>0</v>
      </c>
      <c r="H12" s="117">
        <f>SUM(H13:H16)</f>
        <v>0</v>
      </c>
      <c r="I12" s="117">
        <f>SUM(I13:I16)</f>
        <v>0</v>
      </c>
      <c r="J12" s="117">
        <f>SUM(J13:J16)</f>
        <v>0</v>
      </c>
      <c r="K12" s="117">
        <f>SUM(K13:K16)</f>
        <v>0</v>
      </c>
      <c r="L12" s="117">
        <f>SUM(L13:L16)</f>
        <v>0</v>
      </c>
      <c r="M12" s="117">
        <f>SUM(M13:M16)</f>
        <v>0</v>
      </c>
      <c r="N12" s="117">
        <f>SUM(N13:N16)</f>
        <v>0</v>
      </c>
      <c r="O12" s="118">
        <f>SUM(D12:N12)</f>
        <v>11060092</v>
      </c>
      <c r="P12" s="119">
        <f>(O12/P$28)</f>
        <v>725.29949504885565</v>
      </c>
      <c r="Q12" s="120"/>
    </row>
    <row r="13" spans="1:134">
      <c r="A13" s="108"/>
      <c r="B13" s="109">
        <v>521</v>
      </c>
      <c r="C13" s="110" t="s">
        <v>26</v>
      </c>
      <c r="D13" s="111">
        <v>6250787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>SUM(D13:N13)</f>
        <v>6250787</v>
      </c>
      <c r="P13" s="112">
        <f>(O13/P$28)</f>
        <v>409.91455177388679</v>
      </c>
      <c r="Q13" s="113"/>
    </row>
    <row r="14" spans="1:134">
      <c r="A14" s="108"/>
      <c r="B14" s="109">
        <v>522</v>
      </c>
      <c r="C14" s="110" t="s">
        <v>27</v>
      </c>
      <c r="D14" s="111">
        <v>3847980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:O16" si="1">SUM(D14:N14)</f>
        <v>3847980</v>
      </c>
      <c r="P14" s="112">
        <f>(O14/P$28)</f>
        <v>252.34310446586662</v>
      </c>
      <c r="Q14" s="113"/>
    </row>
    <row r="15" spans="1:134">
      <c r="A15" s="108"/>
      <c r="B15" s="109">
        <v>524</v>
      </c>
      <c r="C15" s="110" t="s">
        <v>61</v>
      </c>
      <c r="D15" s="111">
        <v>718877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1"/>
        <v>718877</v>
      </c>
      <c r="P15" s="112">
        <f>(O15/P$28)</f>
        <v>47.142566725686933</v>
      </c>
      <c r="Q15" s="113"/>
    </row>
    <row r="16" spans="1:134">
      <c r="A16" s="108"/>
      <c r="B16" s="109">
        <v>529</v>
      </c>
      <c r="C16" s="110" t="s">
        <v>69</v>
      </c>
      <c r="D16" s="111">
        <v>242448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242448</v>
      </c>
      <c r="P16" s="112">
        <f>(O16/P$28)</f>
        <v>15.899272083415307</v>
      </c>
      <c r="Q16" s="113"/>
    </row>
    <row r="17" spans="1:120" ht="15.75">
      <c r="A17" s="114" t="s">
        <v>38</v>
      </c>
      <c r="B17" s="115"/>
      <c r="C17" s="116"/>
      <c r="D17" s="117">
        <f>SUM(D18:D19)</f>
        <v>0</v>
      </c>
      <c r="E17" s="117">
        <f>SUM(E18:E19)</f>
        <v>279790</v>
      </c>
      <c r="F17" s="117">
        <f>SUM(F18:F19)</f>
        <v>0</v>
      </c>
      <c r="G17" s="117">
        <f>SUM(G18:G19)</f>
        <v>0</v>
      </c>
      <c r="H17" s="117">
        <f>SUM(H18:H19)</f>
        <v>0</v>
      </c>
      <c r="I17" s="117">
        <f>SUM(I18:I19)</f>
        <v>0</v>
      </c>
      <c r="J17" s="117">
        <f>SUM(J18:J19)</f>
        <v>0</v>
      </c>
      <c r="K17" s="117">
        <f>SUM(K18:K19)</f>
        <v>0</v>
      </c>
      <c r="L17" s="117">
        <f>SUM(L18:L19)</f>
        <v>0</v>
      </c>
      <c r="M17" s="117">
        <f>SUM(M18:M19)</f>
        <v>0</v>
      </c>
      <c r="N17" s="117">
        <f>SUM(N18:N19)</f>
        <v>0</v>
      </c>
      <c r="O17" s="118">
        <f>SUM(D17:N17)</f>
        <v>279790</v>
      </c>
      <c r="P17" s="119">
        <f>(O17/P$28)</f>
        <v>18.348088399239295</v>
      </c>
      <c r="Q17" s="120"/>
    </row>
    <row r="18" spans="1:120">
      <c r="A18" s="108"/>
      <c r="B18" s="109">
        <v>537</v>
      </c>
      <c r="C18" s="110" t="s">
        <v>39</v>
      </c>
      <c r="D18" s="111">
        <v>0</v>
      </c>
      <c r="E18" s="111">
        <v>13899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ref="O18:O23" si="2">SUM(D18:N18)</f>
        <v>13899</v>
      </c>
      <c r="P18" s="112">
        <f>(O18/P$28)</f>
        <v>0.91146960456423376</v>
      </c>
      <c r="Q18" s="113"/>
    </row>
    <row r="19" spans="1:120">
      <c r="A19" s="108"/>
      <c r="B19" s="109">
        <v>538</v>
      </c>
      <c r="C19" s="110" t="s">
        <v>40</v>
      </c>
      <c r="D19" s="111">
        <v>0</v>
      </c>
      <c r="E19" s="111">
        <v>265891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265891</v>
      </c>
      <c r="P19" s="112">
        <f>(O19/P$28)</f>
        <v>17.436618794675059</v>
      </c>
      <c r="Q19" s="113"/>
    </row>
    <row r="20" spans="1:120" ht="15.75">
      <c r="A20" s="114" t="s">
        <v>28</v>
      </c>
      <c r="B20" s="115"/>
      <c r="C20" s="116"/>
      <c r="D20" s="117">
        <f>SUM(D21:D21)</f>
        <v>2606724</v>
      </c>
      <c r="E20" s="117">
        <f>SUM(E21:E21)</f>
        <v>775585</v>
      </c>
      <c r="F20" s="117">
        <f>SUM(F21:F21)</f>
        <v>0</v>
      </c>
      <c r="G20" s="117">
        <f>SUM(G21:G21)</f>
        <v>1909462</v>
      </c>
      <c r="H20" s="117">
        <f>SUM(H21:H21)</f>
        <v>0</v>
      </c>
      <c r="I20" s="117">
        <f>SUM(I21:I21)</f>
        <v>0</v>
      </c>
      <c r="J20" s="117">
        <f>SUM(J21:J21)</f>
        <v>0</v>
      </c>
      <c r="K20" s="117">
        <f>SUM(K21:K21)</f>
        <v>0</v>
      </c>
      <c r="L20" s="117">
        <f>SUM(L21:L21)</f>
        <v>0</v>
      </c>
      <c r="M20" s="117">
        <f>SUM(M21:M21)</f>
        <v>0</v>
      </c>
      <c r="N20" s="117">
        <f>SUM(N21:N21)</f>
        <v>0</v>
      </c>
      <c r="O20" s="117">
        <f t="shared" si="2"/>
        <v>5291771</v>
      </c>
      <c r="P20" s="119">
        <f>(O20/P$28)</f>
        <v>347.02413273001508</v>
      </c>
      <c r="Q20" s="120"/>
    </row>
    <row r="21" spans="1:120">
      <c r="A21" s="108"/>
      <c r="B21" s="109">
        <v>541</v>
      </c>
      <c r="C21" s="110" t="s">
        <v>29</v>
      </c>
      <c r="D21" s="111">
        <v>2606724</v>
      </c>
      <c r="E21" s="111">
        <v>775585</v>
      </c>
      <c r="F21" s="111">
        <v>0</v>
      </c>
      <c r="G21" s="111">
        <v>1909462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5291771</v>
      </c>
      <c r="P21" s="112">
        <f>(O21/P$28)</f>
        <v>347.02413273001508</v>
      </c>
      <c r="Q21" s="113"/>
    </row>
    <row r="22" spans="1:120" ht="15.75">
      <c r="A22" s="114" t="s">
        <v>30</v>
      </c>
      <c r="B22" s="115"/>
      <c r="C22" s="116"/>
      <c r="D22" s="117">
        <f>SUM(D23:D23)</f>
        <v>1539714</v>
      </c>
      <c r="E22" s="117">
        <f>SUM(E23:E23)</f>
        <v>40239</v>
      </c>
      <c r="F22" s="117">
        <f>SUM(F23:F23)</f>
        <v>0</v>
      </c>
      <c r="G22" s="117">
        <f>SUM(G23:G23)</f>
        <v>0</v>
      </c>
      <c r="H22" s="117">
        <f>SUM(H23:H23)</f>
        <v>0</v>
      </c>
      <c r="I22" s="117">
        <f>SUM(I23:I23)</f>
        <v>0</v>
      </c>
      <c r="J22" s="117">
        <f>SUM(J23:J23)</f>
        <v>0</v>
      </c>
      <c r="K22" s="117">
        <f>SUM(K23:K23)</f>
        <v>0</v>
      </c>
      <c r="L22" s="117">
        <f>SUM(L23:L23)</f>
        <v>0</v>
      </c>
      <c r="M22" s="117">
        <f>SUM(M23:M23)</f>
        <v>0</v>
      </c>
      <c r="N22" s="117">
        <f>SUM(N23:N23)</f>
        <v>0</v>
      </c>
      <c r="O22" s="117">
        <f>SUM(D22:N22)</f>
        <v>1579953</v>
      </c>
      <c r="P22" s="119">
        <f>(O22/P$28)</f>
        <v>103.61026952587055</v>
      </c>
      <c r="Q22" s="113"/>
    </row>
    <row r="23" spans="1:120">
      <c r="A23" s="108"/>
      <c r="B23" s="109">
        <v>572</v>
      </c>
      <c r="C23" s="110" t="s">
        <v>31</v>
      </c>
      <c r="D23" s="111">
        <v>1539714</v>
      </c>
      <c r="E23" s="111">
        <v>40239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1579953</v>
      </c>
      <c r="P23" s="112">
        <f>(O23/P$28)</f>
        <v>103.61026952587055</v>
      </c>
      <c r="Q23" s="113"/>
    </row>
    <row r="24" spans="1:120" ht="15.75">
      <c r="A24" s="114" t="s">
        <v>89</v>
      </c>
      <c r="B24" s="115"/>
      <c r="C24" s="116"/>
      <c r="D24" s="117">
        <f>SUM(D25:D25)</f>
        <v>0</v>
      </c>
      <c r="E24" s="117">
        <f>SUM(E25:E25)</f>
        <v>13787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>SUM(D24:N24)</f>
        <v>13787</v>
      </c>
      <c r="P24" s="119">
        <f>(O24/P$28)</f>
        <v>0.9041248606465998</v>
      </c>
      <c r="Q24" s="113"/>
    </row>
    <row r="25" spans="1:120" ht="15.75" thickBot="1">
      <c r="A25" s="108"/>
      <c r="B25" s="109">
        <v>581</v>
      </c>
      <c r="C25" s="110" t="s">
        <v>90</v>
      </c>
      <c r="D25" s="111">
        <v>0</v>
      </c>
      <c r="E25" s="111">
        <v>13787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>SUM(D25:N25)</f>
        <v>13787</v>
      </c>
      <c r="P25" s="112">
        <f>(O25/P$28)</f>
        <v>0.9041248606465998</v>
      </c>
      <c r="Q25" s="113"/>
    </row>
    <row r="26" spans="1:120" ht="16.5" thickBot="1">
      <c r="A26" s="121" t="s">
        <v>10</v>
      </c>
      <c r="B26" s="122"/>
      <c r="C26" s="123"/>
      <c r="D26" s="124">
        <f>SUM(D5,D12,D17,D20,D22,D24)</f>
        <v>17923961</v>
      </c>
      <c r="E26" s="124">
        <f t="shared" ref="E26:N26" si="3">SUM(E5,E12,E17,E20,E22,E24)</f>
        <v>2731895</v>
      </c>
      <c r="F26" s="124">
        <f t="shared" si="3"/>
        <v>0</v>
      </c>
      <c r="G26" s="124">
        <f t="shared" si="3"/>
        <v>1909462</v>
      </c>
      <c r="H26" s="124">
        <f t="shared" si="3"/>
        <v>0</v>
      </c>
      <c r="I26" s="124">
        <f t="shared" si="3"/>
        <v>0</v>
      </c>
      <c r="J26" s="124">
        <f t="shared" si="3"/>
        <v>0</v>
      </c>
      <c r="K26" s="124">
        <f t="shared" si="3"/>
        <v>0</v>
      </c>
      <c r="L26" s="124">
        <f t="shared" si="3"/>
        <v>0</v>
      </c>
      <c r="M26" s="124">
        <f t="shared" si="3"/>
        <v>0</v>
      </c>
      <c r="N26" s="124">
        <f t="shared" si="3"/>
        <v>0</v>
      </c>
      <c r="O26" s="124">
        <f>SUM(D26:N26)</f>
        <v>22565318</v>
      </c>
      <c r="P26" s="125">
        <f>(O26/P$28)</f>
        <v>1479.7900190176406</v>
      </c>
      <c r="Q26" s="106"/>
      <c r="R26" s="12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</row>
    <row r="27" spans="1:120">
      <c r="A27" s="127"/>
      <c r="B27" s="128"/>
      <c r="C27" s="128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30"/>
    </row>
    <row r="28" spans="1:120">
      <c r="A28" s="131"/>
      <c r="B28" s="132"/>
      <c r="C28" s="132"/>
      <c r="D28" s="133"/>
      <c r="E28" s="133"/>
      <c r="F28" s="133"/>
      <c r="G28" s="133"/>
      <c r="H28" s="133"/>
      <c r="I28" s="133"/>
      <c r="J28" s="133"/>
      <c r="K28" s="133"/>
      <c r="L28" s="133"/>
      <c r="M28" s="136" t="s">
        <v>93</v>
      </c>
      <c r="N28" s="136"/>
      <c r="O28" s="136"/>
      <c r="P28" s="134">
        <v>15249</v>
      </c>
    </row>
    <row r="29" spans="1:120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9"/>
    </row>
    <row r="30" spans="1:120" ht="15.75" customHeight="1" thickBot="1">
      <c r="A30" s="140" t="s">
        <v>36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2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1" t="s">
        <v>33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5"/>
      <c r="Q1" s="46"/>
    </row>
    <row r="2" spans="1:133" ht="24" thickBot="1">
      <c r="A2" s="184" t="s">
        <v>49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5"/>
      <c r="Q2" s="46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47"/>
      <c r="N3" s="48"/>
      <c r="O3" s="196" t="s">
        <v>17</v>
      </c>
      <c r="P3" s="49"/>
      <c r="Q3" s="46"/>
    </row>
    <row r="4" spans="1:133" ht="32.25" customHeight="1" thickBot="1">
      <c r="A4" s="190"/>
      <c r="B4" s="191"/>
      <c r="C4" s="19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2002878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2" si="1">SUM(D5:M5)</f>
        <v>2002878</v>
      </c>
      <c r="O5" s="58">
        <f t="shared" ref="O5:O22" si="2">(N5/O$24)</f>
        <v>139.89508975343998</v>
      </c>
      <c r="P5" s="59"/>
    </row>
    <row r="6" spans="1:133">
      <c r="A6" s="61"/>
      <c r="B6" s="62">
        <v>511</v>
      </c>
      <c r="C6" s="63" t="s">
        <v>19</v>
      </c>
      <c r="D6" s="64">
        <v>111309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111309</v>
      </c>
      <c r="O6" s="65">
        <f t="shared" si="2"/>
        <v>7.7746036180764131</v>
      </c>
      <c r="P6" s="66"/>
    </row>
    <row r="7" spans="1:133">
      <c r="A7" s="61"/>
      <c r="B7" s="62">
        <v>512</v>
      </c>
      <c r="C7" s="63" t="s">
        <v>20</v>
      </c>
      <c r="D7" s="64">
        <v>407402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407402</v>
      </c>
      <c r="O7" s="65">
        <f t="shared" si="2"/>
        <v>28.455821750366695</v>
      </c>
      <c r="P7" s="66"/>
    </row>
    <row r="8" spans="1:133">
      <c r="A8" s="61"/>
      <c r="B8" s="62">
        <v>513</v>
      </c>
      <c r="C8" s="63" t="s">
        <v>21</v>
      </c>
      <c r="D8" s="64">
        <v>234627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234627</v>
      </c>
      <c r="O8" s="65">
        <f t="shared" si="2"/>
        <v>16.388000279388141</v>
      </c>
      <c r="P8" s="66"/>
    </row>
    <row r="9" spans="1:133">
      <c r="A9" s="61"/>
      <c r="B9" s="62">
        <v>514</v>
      </c>
      <c r="C9" s="63" t="s">
        <v>22</v>
      </c>
      <c r="D9" s="64">
        <v>120000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120000</v>
      </c>
      <c r="O9" s="65">
        <f t="shared" si="2"/>
        <v>8.3816441992037429</v>
      </c>
      <c r="P9" s="66"/>
    </row>
    <row r="10" spans="1:133">
      <c r="A10" s="61"/>
      <c r="B10" s="62">
        <v>515</v>
      </c>
      <c r="C10" s="63" t="s">
        <v>23</v>
      </c>
      <c r="D10" s="64">
        <v>540360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540360</v>
      </c>
      <c r="O10" s="65">
        <f t="shared" si="2"/>
        <v>37.742543829014458</v>
      </c>
      <c r="P10" s="66"/>
    </row>
    <row r="11" spans="1:133">
      <c r="A11" s="61"/>
      <c r="B11" s="62">
        <v>519</v>
      </c>
      <c r="C11" s="63" t="s">
        <v>50</v>
      </c>
      <c r="D11" s="64">
        <v>589180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589180</v>
      </c>
      <c r="O11" s="65">
        <f t="shared" si="2"/>
        <v>41.152476077390517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SUM(D13:D14)</f>
        <v>6889005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6889005</v>
      </c>
      <c r="O12" s="72">
        <f t="shared" si="2"/>
        <v>481.1765733044632</v>
      </c>
      <c r="P12" s="73"/>
    </row>
    <row r="13" spans="1:133">
      <c r="A13" s="61"/>
      <c r="B13" s="62">
        <v>521</v>
      </c>
      <c r="C13" s="63" t="s">
        <v>26</v>
      </c>
      <c r="D13" s="64">
        <v>4061282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4061282</v>
      </c>
      <c r="O13" s="65">
        <f t="shared" si="2"/>
        <v>283.66850597192149</v>
      </c>
      <c r="P13" s="66"/>
    </row>
    <row r="14" spans="1:133">
      <c r="A14" s="61"/>
      <c r="B14" s="62">
        <v>522</v>
      </c>
      <c r="C14" s="63" t="s">
        <v>27</v>
      </c>
      <c r="D14" s="64">
        <v>2827723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2827723</v>
      </c>
      <c r="O14" s="65">
        <f t="shared" si="2"/>
        <v>197.50806733254174</v>
      </c>
      <c r="P14" s="66"/>
    </row>
    <row r="15" spans="1:133" ht="15.75">
      <c r="A15" s="67" t="s">
        <v>38</v>
      </c>
      <c r="B15" s="68"/>
      <c r="C15" s="69"/>
      <c r="D15" s="70">
        <f t="shared" ref="D15:M15" si="4">SUM(D16:D17)</f>
        <v>1313803</v>
      </c>
      <c r="E15" s="70">
        <f t="shared" si="4"/>
        <v>486740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0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1800543</v>
      </c>
      <c r="O15" s="72">
        <f t="shared" si="2"/>
        <v>125.76258992805755</v>
      </c>
      <c r="P15" s="73"/>
    </row>
    <row r="16" spans="1:133">
      <c r="A16" s="61"/>
      <c r="B16" s="62">
        <v>534</v>
      </c>
      <c r="C16" s="63" t="s">
        <v>51</v>
      </c>
      <c r="D16" s="64">
        <v>1313803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1313803</v>
      </c>
      <c r="O16" s="65">
        <f t="shared" si="2"/>
        <v>91.765244115387304</v>
      </c>
      <c r="P16" s="66"/>
    </row>
    <row r="17" spans="1:119">
      <c r="A17" s="61"/>
      <c r="B17" s="62">
        <v>538</v>
      </c>
      <c r="C17" s="63" t="s">
        <v>52</v>
      </c>
      <c r="D17" s="64">
        <v>0</v>
      </c>
      <c r="E17" s="64">
        <v>486740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486740</v>
      </c>
      <c r="O17" s="65">
        <f t="shared" si="2"/>
        <v>33.997345812670254</v>
      </c>
      <c r="P17" s="66"/>
    </row>
    <row r="18" spans="1:119" ht="15.75">
      <c r="A18" s="67" t="s">
        <v>28</v>
      </c>
      <c r="B18" s="68"/>
      <c r="C18" s="69"/>
      <c r="D18" s="70">
        <f t="shared" ref="D18:M18" si="5">SUM(D19:D19)</f>
        <v>2587132</v>
      </c>
      <c r="E18" s="70">
        <f t="shared" si="5"/>
        <v>0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1"/>
        <v>2587132</v>
      </c>
      <c r="O18" s="72">
        <f t="shared" si="2"/>
        <v>180.70349933645318</v>
      </c>
      <c r="P18" s="73"/>
    </row>
    <row r="19" spans="1:119">
      <c r="A19" s="61"/>
      <c r="B19" s="62">
        <v>541</v>
      </c>
      <c r="C19" s="63" t="s">
        <v>53</v>
      </c>
      <c r="D19" s="64">
        <v>2587132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2587132</v>
      </c>
      <c r="O19" s="65">
        <f t="shared" si="2"/>
        <v>180.70349933645318</v>
      </c>
      <c r="P19" s="66"/>
    </row>
    <row r="20" spans="1:119" ht="15.75">
      <c r="A20" s="67" t="s">
        <v>30</v>
      </c>
      <c r="B20" s="68"/>
      <c r="C20" s="69"/>
      <c r="D20" s="70">
        <f t="shared" ref="D20:M20" si="6">SUM(D21:D21)</f>
        <v>891121</v>
      </c>
      <c r="E20" s="70">
        <f t="shared" si="6"/>
        <v>0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1"/>
        <v>891121</v>
      </c>
      <c r="O20" s="72">
        <f t="shared" si="2"/>
        <v>62.242159670321996</v>
      </c>
      <c r="P20" s="66"/>
    </row>
    <row r="21" spans="1:119" ht="15.75" thickBot="1">
      <c r="A21" s="61"/>
      <c r="B21" s="62">
        <v>572</v>
      </c>
      <c r="C21" s="63" t="s">
        <v>54</v>
      </c>
      <c r="D21" s="64">
        <v>891121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891121</v>
      </c>
      <c r="O21" s="65">
        <f t="shared" si="2"/>
        <v>62.242159670321996</v>
      </c>
      <c r="P21" s="66"/>
    </row>
    <row r="22" spans="1:119" ht="16.5" thickBot="1">
      <c r="A22" s="74" t="s">
        <v>10</v>
      </c>
      <c r="B22" s="75"/>
      <c r="C22" s="76"/>
      <c r="D22" s="77">
        <f>SUM(D5,D12,D15,D18,D20)</f>
        <v>13683939</v>
      </c>
      <c r="E22" s="77">
        <f t="shared" ref="E22:M22" si="7">SUM(E5,E12,E15,E18,E20)</f>
        <v>486740</v>
      </c>
      <c r="F22" s="77">
        <f t="shared" si="7"/>
        <v>0</v>
      </c>
      <c r="G22" s="77">
        <f t="shared" si="7"/>
        <v>0</v>
      </c>
      <c r="H22" s="77">
        <f t="shared" si="7"/>
        <v>0</v>
      </c>
      <c r="I22" s="77">
        <f t="shared" si="7"/>
        <v>0</v>
      </c>
      <c r="J22" s="77">
        <f t="shared" si="7"/>
        <v>0</v>
      </c>
      <c r="K22" s="77">
        <f t="shared" si="7"/>
        <v>0</v>
      </c>
      <c r="L22" s="77">
        <f t="shared" si="7"/>
        <v>0</v>
      </c>
      <c r="M22" s="77">
        <f t="shared" si="7"/>
        <v>0</v>
      </c>
      <c r="N22" s="77">
        <f t="shared" si="1"/>
        <v>14170679</v>
      </c>
      <c r="O22" s="78">
        <f t="shared" si="2"/>
        <v>989.77991199273595</v>
      </c>
      <c r="P22" s="59"/>
      <c r="Q22" s="79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</row>
    <row r="23" spans="1:119">
      <c r="A23" s="81"/>
      <c r="B23" s="82"/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4"/>
    </row>
    <row r="24" spans="1:119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174" t="s">
        <v>55</v>
      </c>
      <c r="M24" s="174"/>
      <c r="N24" s="174"/>
      <c r="O24" s="88">
        <v>14317</v>
      </c>
    </row>
    <row r="25" spans="1:119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7"/>
    </row>
    <row r="26" spans="1:119" ht="15.75" customHeight="1" thickBot="1">
      <c r="A26" s="178" t="s">
        <v>36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80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1748478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1748478</v>
      </c>
      <c r="O5" s="30">
        <f t="shared" ref="O5:O23" si="2">(N5/O$25)</f>
        <v>122.3910121797564</v>
      </c>
      <c r="P5" s="6"/>
    </row>
    <row r="6" spans="1:133">
      <c r="A6" s="12"/>
      <c r="B6" s="42">
        <v>511</v>
      </c>
      <c r="C6" s="19" t="s">
        <v>19</v>
      </c>
      <c r="D6" s="43">
        <v>96404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96404</v>
      </c>
      <c r="O6" s="44">
        <f t="shared" si="2"/>
        <v>6.7481450370992579</v>
      </c>
      <c r="P6" s="9"/>
    </row>
    <row r="7" spans="1:133">
      <c r="A7" s="12"/>
      <c r="B7" s="42">
        <v>512</v>
      </c>
      <c r="C7" s="19" t="s">
        <v>20</v>
      </c>
      <c r="D7" s="43">
        <v>326693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326693</v>
      </c>
      <c r="O7" s="44">
        <f t="shared" si="2"/>
        <v>22.868052638947223</v>
      </c>
      <c r="P7" s="9"/>
    </row>
    <row r="8" spans="1:133">
      <c r="A8" s="12"/>
      <c r="B8" s="42">
        <v>513</v>
      </c>
      <c r="C8" s="19" t="s">
        <v>21</v>
      </c>
      <c r="D8" s="43">
        <v>210963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210963</v>
      </c>
      <c r="O8" s="44">
        <f t="shared" si="2"/>
        <v>14.767114657706847</v>
      </c>
      <c r="P8" s="9"/>
    </row>
    <row r="9" spans="1:133">
      <c r="A9" s="12"/>
      <c r="B9" s="42">
        <v>514</v>
      </c>
      <c r="C9" s="19" t="s">
        <v>22</v>
      </c>
      <c r="D9" s="43">
        <v>120000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120000</v>
      </c>
      <c r="O9" s="44">
        <f t="shared" si="2"/>
        <v>8.3998320033599327</v>
      </c>
      <c r="P9" s="9"/>
    </row>
    <row r="10" spans="1:133">
      <c r="A10" s="12"/>
      <c r="B10" s="42">
        <v>515</v>
      </c>
      <c r="C10" s="19" t="s">
        <v>23</v>
      </c>
      <c r="D10" s="43">
        <v>504579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504579</v>
      </c>
      <c r="O10" s="44">
        <f t="shared" si="2"/>
        <v>35.319823603527929</v>
      </c>
      <c r="P10" s="9"/>
    </row>
    <row r="11" spans="1:133">
      <c r="A11" s="12"/>
      <c r="B11" s="42">
        <v>519</v>
      </c>
      <c r="C11" s="19" t="s">
        <v>24</v>
      </c>
      <c r="D11" s="43">
        <v>489839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489839</v>
      </c>
      <c r="O11" s="44">
        <f t="shared" si="2"/>
        <v>34.288044239115216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6854695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6854695</v>
      </c>
      <c r="O12" s="41">
        <f t="shared" si="2"/>
        <v>479.81905361892763</v>
      </c>
      <c r="P12" s="10"/>
    </row>
    <row r="13" spans="1:133">
      <c r="A13" s="12"/>
      <c r="B13" s="42">
        <v>521</v>
      </c>
      <c r="C13" s="19" t="s">
        <v>26</v>
      </c>
      <c r="D13" s="43">
        <v>4078981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4078981</v>
      </c>
      <c r="O13" s="44">
        <f t="shared" si="2"/>
        <v>285.52295954080921</v>
      </c>
      <c r="P13" s="9"/>
    </row>
    <row r="14" spans="1:133">
      <c r="A14" s="12"/>
      <c r="B14" s="42">
        <v>522</v>
      </c>
      <c r="C14" s="19" t="s">
        <v>27</v>
      </c>
      <c r="D14" s="43">
        <v>2775714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2775714</v>
      </c>
      <c r="O14" s="44">
        <f t="shared" si="2"/>
        <v>194.29609407811844</v>
      </c>
      <c r="P14" s="9"/>
    </row>
    <row r="15" spans="1:133" ht="15.75">
      <c r="A15" s="26" t="s">
        <v>38</v>
      </c>
      <c r="B15" s="27"/>
      <c r="C15" s="28"/>
      <c r="D15" s="29">
        <f t="shared" ref="D15:M15" si="4">SUM(D16:D18)</f>
        <v>1393274</v>
      </c>
      <c r="E15" s="29">
        <f t="shared" si="4"/>
        <v>186199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1579473</v>
      </c>
      <c r="O15" s="41">
        <f t="shared" si="2"/>
        <v>110.56089878202435</v>
      </c>
      <c r="P15" s="10"/>
    </row>
    <row r="16" spans="1:133">
      <c r="A16" s="12"/>
      <c r="B16" s="42">
        <v>534</v>
      </c>
      <c r="C16" s="19" t="s">
        <v>43</v>
      </c>
      <c r="D16" s="43">
        <v>1393274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1393274</v>
      </c>
      <c r="O16" s="44">
        <f t="shared" si="2"/>
        <v>97.52722945541089</v>
      </c>
      <c r="P16" s="9"/>
    </row>
    <row r="17" spans="1:119">
      <c r="A17" s="12"/>
      <c r="B17" s="42">
        <v>537</v>
      </c>
      <c r="C17" s="19" t="s">
        <v>39</v>
      </c>
      <c r="D17" s="43">
        <v>0</v>
      </c>
      <c r="E17" s="43">
        <v>7545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7545</v>
      </c>
      <c r="O17" s="44">
        <f t="shared" si="2"/>
        <v>0.52813943721125578</v>
      </c>
      <c r="P17" s="9"/>
    </row>
    <row r="18" spans="1:119">
      <c r="A18" s="12"/>
      <c r="B18" s="42">
        <v>538</v>
      </c>
      <c r="C18" s="19" t="s">
        <v>40</v>
      </c>
      <c r="D18" s="43">
        <v>0</v>
      </c>
      <c r="E18" s="43">
        <v>178654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178654</v>
      </c>
      <c r="O18" s="44">
        <f t="shared" si="2"/>
        <v>12.505529889402212</v>
      </c>
      <c r="P18" s="9"/>
    </row>
    <row r="19" spans="1:119" ht="15.75">
      <c r="A19" s="26" t="s">
        <v>28</v>
      </c>
      <c r="B19" s="27"/>
      <c r="C19" s="28"/>
      <c r="D19" s="29">
        <f t="shared" ref="D19:M19" si="5">SUM(D20:D20)</f>
        <v>579668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579668</v>
      </c>
      <c r="O19" s="41">
        <f t="shared" si="2"/>
        <v>40.57594848103038</v>
      </c>
      <c r="P19" s="10"/>
    </row>
    <row r="20" spans="1:119">
      <c r="A20" s="12"/>
      <c r="B20" s="42">
        <v>541</v>
      </c>
      <c r="C20" s="19" t="s">
        <v>29</v>
      </c>
      <c r="D20" s="43">
        <v>579668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579668</v>
      </c>
      <c r="O20" s="44">
        <f t="shared" si="2"/>
        <v>40.57594848103038</v>
      </c>
      <c r="P20" s="9"/>
    </row>
    <row r="21" spans="1:119" ht="15.75">
      <c r="A21" s="26" t="s">
        <v>30</v>
      </c>
      <c r="B21" s="27"/>
      <c r="C21" s="28"/>
      <c r="D21" s="29">
        <f t="shared" ref="D21:M21" si="6">SUM(D22:D22)</f>
        <v>830777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830777</v>
      </c>
      <c r="O21" s="41">
        <f t="shared" si="2"/>
        <v>58.153226935461291</v>
      </c>
      <c r="P21" s="9"/>
    </row>
    <row r="22" spans="1:119" ht="15.75" thickBot="1">
      <c r="A22" s="12"/>
      <c r="B22" s="42">
        <v>572</v>
      </c>
      <c r="C22" s="19" t="s">
        <v>31</v>
      </c>
      <c r="D22" s="43">
        <v>830777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830777</v>
      </c>
      <c r="O22" s="44">
        <f t="shared" si="2"/>
        <v>58.153226935461291</v>
      </c>
      <c r="P22" s="9"/>
    </row>
    <row r="23" spans="1:119" ht="16.5" thickBot="1">
      <c r="A23" s="13" t="s">
        <v>10</v>
      </c>
      <c r="B23" s="21"/>
      <c r="C23" s="20"/>
      <c r="D23" s="14">
        <f>SUM(D5,D12,D15,D19,D21)</f>
        <v>11406892</v>
      </c>
      <c r="E23" s="14">
        <f t="shared" ref="E23:M23" si="7">SUM(E5,E12,E15,E19,E21)</f>
        <v>186199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11593091</v>
      </c>
      <c r="O23" s="35">
        <f t="shared" si="2"/>
        <v>811.50013999720011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48</v>
      </c>
      <c r="M25" s="160"/>
      <c r="N25" s="160"/>
      <c r="O25" s="39">
        <v>14286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36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1781999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1781999</v>
      </c>
      <c r="O5" s="30">
        <f t="shared" ref="O5:O23" si="2">(N5/O$25)</f>
        <v>125.80296505471232</v>
      </c>
      <c r="P5" s="6"/>
    </row>
    <row r="6" spans="1:133">
      <c r="A6" s="12"/>
      <c r="B6" s="42">
        <v>511</v>
      </c>
      <c r="C6" s="19" t="s">
        <v>19</v>
      </c>
      <c r="D6" s="43">
        <v>89296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89296</v>
      </c>
      <c r="O6" s="44">
        <f t="shared" si="2"/>
        <v>6.3039887045534773</v>
      </c>
      <c r="P6" s="9"/>
    </row>
    <row r="7" spans="1:133">
      <c r="A7" s="12"/>
      <c r="B7" s="42">
        <v>512</v>
      </c>
      <c r="C7" s="19" t="s">
        <v>20</v>
      </c>
      <c r="D7" s="43">
        <v>335362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335362</v>
      </c>
      <c r="O7" s="44">
        <f t="shared" si="2"/>
        <v>23.67539710554183</v>
      </c>
      <c r="P7" s="9"/>
    </row>
    <row r="8" spans="1:133">
      <c r="A8" s="12"/>
      <c r="B8" s="42">
        <v>513</v>
      </c>
      <c r="C8" s="19" t="s">
        <v>21</v>
      </c>
      <c r="D8" s="43">
        <v>233863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233863</v>
      </c>
      <c r="O8" s="44">
        <f t="shared" si="2"/>
        <v>16.509918813978114</v>
      </c>
      <c r="P8" s="9"/>
    </row>
    <row r="9" spans="1:133">
      <c r="A9" s="12"/>
      <c r="B9" s="42">
        <v>514</v>
      </c>
      <c r="C9" s="19" t="s">
        <v>22</v>
      </c>
      <c r="D9" s="43">
        <v>120000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120000</v>
      </c>
      <c r="O9" s="44">
        <f t="shared" si="2"/>
        <v>8.4715848923402746</v>
      </c>
      <c r="P9" s="9"/>
    </row>
    <row r="10" spans="1:133">
      <c r="A10" s="12"/>
      <c r="B10" s="42">
        <v>515</v>
      </c>
      <c r="C10" s="19" t="s">
        <v>23</v>
      </c>
      <c r="D10" s="43">
        <v>429041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429041</v>
      </c>
      <c r="O10" s="44">
        <f t="shared" si="2"/>
        <v>30.288810448288032</v>
      </c>
      <c r="P10" s="9"/>
    </row>
    <row r="11" spans="1:133">
      <c r="A11" s="12"/>
      <c r="B11" s="42">
        <v>519</v>
      </c>
      <c r="C11" s="19" t="s">
        <v>24</v>
      </c>
      <c r="D11" s="43">
        <v>574437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574437</v>
      </c>
      <c r="O11" s="44">
        <f t="shared" si="2"/>
        <v>40.553265090010591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6665726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6665726</v>
      </c>
      <c r="O12" s="41">
        <f t="shared" si="2"/>
        <v>470.57719731733147</v>
      </c>
      <c r="P12" s="10"/>
    </row>
    <row r="13" spans="1:133">
      <c r="A13" s="12"/>
      <c r="B13" s="42">
        <v>521</v>
      </c>
      <c r="C13" s="19" t="s">
        <v>26</v>
      </c>
      <c r="D13" s="43">
        <v>3945046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3945046</v>
      </c>
      <c r="O13" s="44">
        <f t="shared" si="2"/>
        <v>278.50660077656192</v>
      </c>
      <c r="P13" s="9"/>
    </row>
    <row r="14" spans="1:133">
      <c r="A14" s="12"/>
      <c r="B14" s="42">
        <v>522</v>
      </c>
      <c r="C14" s="19" t="s">
        <v>27</v>
      </c>
      <c r="D14" s="43">
        <v>2720680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2720680</v>
      </c>
      <c r="O14" s="44">
        <f t="shared" si="2"/>
        <v>192.07059654076951</v>
      </c>
      <c r="P14" s="9"/>
    </row>
    <row r="15" spans="1:133" ht="15.75">
      <c r="A15" s="26" t="s">
        <v>38</v>
      </c>
      <c r="B15" s="27"/>
      <c r="C15" s="28"/>
      <c r="D15" s="29">
        <f t="shared" ref="D15:M15" si="4">SUM(D16:D18)</f>
        <v>1452941</v>
      </c>
      <c r="E15" s="29">
        <f t="shared" si="4"/>
        <v>306094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1759035</v>
      </c>
      <c r="O15" s="41">
        <f t="shared" si="2"/>
        <v>124.18178609248147</v>
      </c>
      <c r="P15" s="10"/>
    </row>
    <row r="16" spans="1:133">
      <c r="A16" s="12"/>
      <c r="B16" s="42">
        <v>534</v>
      </c>
      <c r="C16" s="19" t="s">
        <v>43</v>
      </c>
      <c r="D16" s="43">
        <v>1452941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1452941</v>
      </c>
      <c r="O16" s="44">
        <f t="shared" si="2"/>
        <v>102.57260854218143</v>
      </c>
      <c r="P16" s="9"/>
    </row>
    <row r="17" spans="1:119">
      <c r="A17" s="12"/>
      <c r="B17" s="42">
        <v>537</v>
      </c>
      <c r="C17" s="19" t="s">
        <v>39</v>
      </c>
      <c r="D17" s="43">
        <v>0</v>
      </c>
      <c r="E17" s="43">
        <v>209883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209883</v>
      </c>
      <c r="O17" s="44">
        <f t="shared" si="2"/>
        <v>14.81701376632545</v>
      </c>
      <c r="P17" s="9"/>
    </row>
    <row r="18" spans="1:119">
      <c r="A18" s="12"/>
      <c r="B18" s="42">
        <v>538</v>
      </c>
      <c r="C18" s="19" t="s">
        <v>40</v>
      </c>
      <c r="D18" s="43">
        <v>0</v>
      </c>
      <c r="E18" s="43">
        <v>96211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96211</v>
      </c>
      <c r="O18" s="44">
        <f t="shared" si="2"/>
        <v>6.7921637839745852</v>
      </c>
      <c r="P18" s="9"/>
    </row>
    <row r="19" spans="1:119" ht="15.75">
      <c r="A19" s="26" t="s">
        <v>28</v>
      </c>
      <c r="B19" s="27"/>
      <c r="C19" s="28"/>
      <c r="D19" s="29">
        <f t="shared" ref="D19:M19" si="5">SUM(D20:D20)</f>
        <v>483139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483139</v>
      </c>
      <c r="O19" s="41">
        <f t="shared" si="2"/>
        <v>34.107942110836568</v>
      </c>
      <c r="P19" s="10"/>
    </row>
    <row r="20" spans="1:119">
      <c r="A20" s="12"/>
      <c r="B20" s="42">
        <v>541</v>
      </c>
      <c r="C20" s="19" t="s">
        <v>29</v>
      </c>
      <c r="D20" s="43">
        <v>483139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483139</v>
      </c>
      <c r="O20" s="44">
        <f t="shared" si="2"/>
        <v>34.107942110836568</v>
      </c>
      <c r="P20" s="9"/>
    </row>
    <row r="21" spans="1:119" ht="15.75">
      <c r="A21" s="26" t="s">
        <v>30</v>
      </c>
      <c r="B21" s="27"/>
      <c r="C21" s="28"/>
      <c r="D21" s="29">
        <f t="shared" ref="D21:M21" si="6">SUM(D22:D22)</f>
        <v>872176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872176</v>
      </c>
      <c r="O21" s="41">
        <f t="shared" si="2"/>
        <v>61.572608542181435</v>
      </c>
      <c r="P21" s="9"/>
    </row>
    <row r="22" spans="1:119" ht="15.75" thickBot="1">
      <c r="A22" s="12"/>
      <c r="B22" s="42">
        <v>572</v>
      </c>
      <c r="C22" s="19" t="s">
        <v>31</v>
      </c>
      <c r="D22" s="43">
        <v>872176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872176</v>
      </c>
      <c r="O22" s="44">
        <f t="shared" si="2"/>
        <v>61.572608542181435</v>
      </c>
      <c r="P22" s="9"/>
    </row>
    <row r="23" spans="1:119" ht="16.5" thickBot="1">
      <c r="A23" s="13" t="s">
        <v>10</v>
      </c>
      <c r="B23" s="21"/>
      <c r="C23" s="20"/>
      <c r="D23" s="14">
        <f>SUM(D5,D12,D15,D19,D21)</f>
        <v>11255981</v>
      </c>
      <c r="E23" s="14">
        <f t="shared" ref="E23:M23" si="7">SUM(E5,E12,E15,E19,E21)</f>
        <v>306094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11562075</v>
      </c>
      <c r="O23" s="35">
        <f t="shared" si="2"/>
        <v>816.24249911754328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44</v>
      </c>
      <c r="M25" s="160"/>
      <c r="N25" s="160"/>
      <c r="O25" s="39">
        <v>14165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36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1619405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1619405</v>
      </c>
      <c r="O5" s="30">
        <f t="shared" ref="O5:O21" si="2">(N5/O$23)</f>
        <v>115.03089927546526</v>
      </c>
      <c r="P5" s="6"/>
    </row>
    <row r="6" spans="1:133">
      <c r="A6" s="12"/>
      <c r="B6" s="42">
        <v>511</v>
      </c>
      <c r="C6" s="19" t="s">
        <v>19</v>
      </c>
      <c r="D6" s="43">
        <v>104946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104946</v>
      </c>
      <c r="O6" s="44">
        <f t="shared" si="2"/>
        <v>7.4546100298337832</v>
      </c>
      <c r="P6" s="9"/>
    </row>
    <row r="7" spans="1:133">
      <c r="A7" s="12"/>
      <c r="B7" s="42">
        <v>512</v>
      </c>
      <c r="C7" s="19" t="s">
        <v>20</v>
      </c>
      <c r="D7" s="43">
        <v>328072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328072</v>
      </c>
      <c r="O7" s="44">
        <f t="shared" si="2"/>
        <v>23.303878391817019</v>
      </c>
      <c r="P7" s="9"/>
    </row>
    <row r="8" spans="1:133">
      <c r="A8" s="12"/>
      <c r="B8" s="42">
        <v>513</v>
      </c>
      <c r="C8" s="19" t="s">
        <v>21</v>
      </c>
      <c r="D8" s="43">
        <v>206486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206486</v>
      </c>
      <c r="O8" s="44">
        <f t="shared" si="2"/>
        <v>14.6672822844154</v>
      </c>
      <c r="P8" s="9"/>
    </row>
    <row r="9" spans="1:133">
      <c r="A9" s="12"/>
      <c r="B9" s="42">
        <v>515</v>
      </c>
      <c r="C9" s="19" t="s">
        <v>23</v>
      </c>
      <c r="D9" s="43">
        <v>524880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524880</v>
      </c>
      <c r="O9" s="44">
        <f t="shared" si="2"/>
        <v>37.283705071743142</v>
      </c>
      <c r="P9" s="9"/>
    </row>
    <row r="10" spans="1:133">
      <c r="A10" s="12"/>
      <c r="B10" s="42">
        <v>519</v>
      </c>
      <c r="C10" s="19" t="s">
        <v>24</v>
      </c>
      <c r="D10" s="43">
        <v>455021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455021</v>
      </c>
      <c r="O10" s="44">
        <f t="shared" si="2"/>
        <v>32.321423497655914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6589486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6589486</v>
      </c>
      <c r="O11" s="41">
        <f t="shared" si="2"/>
        <v>468.06975422645263</v>
      </c>
      <c r="P11" s="10"/>
    </row>
    <row r="12" spans="1:133">
      <c r="A12" s="12"/>
      <c r="B12" s="42">
        <v>521</v>
      </c>
      <c r="C12" s="19" t="s">
        <v>26</v>
      </c>
      <c r="D12" s="43">
        <v>3897323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3897323</v>
      </c>
      <c r="O12" s="44">
        <f t="shared" si="2"/>
        <v>276.83783207842021</v>
      </c>
      <c r="P12" s="9"/>
    </row>
    <row r="13" spans="1:133">
      <c r="A13" s="12"/>
      <c r="B13" s="42">
        <v>522</v>
      </c>
      <c r="C13" s="19" t="s">
        <v>27</v>
      </c>
      <c r="D13" s="43">
        <v>2692163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2692163</v>
      </c>
      <c r="O13" s="44">
        <f t="shared" si="2"/>
        <v>191.2319221480324</v>
      </c>
      <c r="P13" s="9"/>
    </row>
    <row r="14" spans="1:133" ht="15.75">
      <c r="A14" s="26" t="s">
        <v>38</v>
      </c>
      <c r="B14" s="27"/>
      <c r="C14" s="28"/>
      <c r="D14" s="29">
        <f t="shared" ref="D14:M14" si="4">SUM(D15:D16)</f>
        <v>0</v>
      </c>
      <c r="E14" s="29">
        <f t="shared" si="4"/>
        <v>111436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111436</v>
      </c>
      <c r="O14" s="41">
        <f t="shared" si="2"/>
        <v>7.9156130132121039</v>
      </c>
      <c r="P14" s="10"/>
    </row>
    <row r="15" spans="1:133">
      <c r="A15" s="12"/>
      <c r="B15" s="42">
        <v>537</v>
      </c>
      <c r="C15" s="19" t="s">
        <v>39</v>
      </c>
      <c r="D15" s="43">
        <v>0</v>
      </c>
      <c r="E15" s="43">
        <v>4375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4375</v>
      </c>
      <c r="O15" s="44">
        <f t="shared" si="2"/>
        <v>0.31076857508168776</v>
      </c>
      <c r="P15" s="9"/>
    </row>
    <row r="16" spans="1:133">
      <c r="A16" s="12"/>
      <c r="B16" s="42">
        <v>538</v>
      </c>
      <c r="C16" s="19" t="s">
        <v>40</v>
      </c>
      <c r="D16" s="43">
        <v>0</v>
      </c>
      <c r="E16" s="43">
        <v>107061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107061</v>
      </c>
      <c r="O16" s="44">
        <f t="shared" si="2"/>
        <v>7.6048444381304163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SUM(D18:D18)</f>
        <v>2045168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2045168</v>
      </c>
      <c r="O17" s="41">
        <f t="shared" si="2"/>
        <v>145.27404460860919</v>
      </c>
      <c r="P17" s="10"/>
    </row>
    <row r="18" spans="1:119">
      <c r="A18" s="12"/>
      <c r="B18" s="42">
        <v>541</v>
      </c>
      <c r="C18" s="19" t="s">
        <v>29</v>
      </c>
      <c r="D18" s="43">
        <v>2045168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2045168</v>
      </c>
      <c r="O18" s="44">
        <f t="shared" si="2"/>
        <v>145.27404460860919</v>
      </c>
      <c r="P18" s="9"/>
    </row>
    <row r="19" spans="1:119" ht="15.75">
      <c r="A19" s="26" t="s">
        <v>30</v>
      </c>
      <c r="B19" s="27"/>
      <c r="C19" s="28"/>
      <c r="D19" s="29">
        <f t="shared" ref="D19:M19" si="6">SUM(D20:D20)</f>
        <v>762402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762402</v>
      </c>
      <c r="O19" s="41">
        <f t="shared" si="2"/>
        <v>54.15556186958375</v>
      </c>
      <c r="P19" s="9"/>
    </row>
    <row r="20" spans="1:119" ht="15.75" thickBot="1">
      <c r="A20" s="12"/>
      <c r="B20" s="42">
        <v>572</v>
      </c>
      <c r="C20" s="19" t="s">
        <v>31</v>
      </c>
      <c r="D20" s="43">
        <v>762402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762402</v>
      </c>
      <c r="O20" s="44">
        <f t="shared" si="2"/>
        <v>54.15556186958375</v>
      </c>
      <c r="P20" s="9"/>
    </row>
    <row r="21" spans="1:119" ht="16.5" thickBot="1">
      <c r="A21" s="13" t="s">
        <v>10</v>
      </c>
      <c r="B21" s="21"/>
      <c r="C21" s="20"/>
      <c r="D21" s="14">
        <f>SUM(D5,D11,D14,D17,D19)</f>
        <v>11016461</v>
      </c>
      <c r="E21" s="14">
        <f t="shared" ref="E21:M21" si="7">SUM(E5,E11,E14,E17,E19)</f>
        <v>111436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11127897</v>
      </c>
      <c r="O21" s="35">
        <f t="shared" si="2"/>
        <v>790.44587299332295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41</v>
      </c>
      <c r="M23" s="160"/>
      <c r="N23" s="160"/>
      <c r="O23" s="39">
        <v>14078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36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1285122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1285122</v>
      </c>
      <c r="O5" s="30">
        <f t="shared" ref="O5:O19" si="2">(N5/O$21)</f>
        <v>90.782848262220966</v>
      </c>
      <c r="P5" s="6"/>
    </row>
    <row r="6" spans="1:133">
      <c r="A6" s="12"/>
      <c r="B6" s="42">
        <v>511</v>
      </c>
      <c r="C6" s="19" t="s">
        <v>19</v>
      </c>
      <c r="D6" s="43">
        <v>101312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101312</v>
      </c>
      <c r="O6" s="44">
        <f t="shared" si="2"/>
        <v>7.1568239615710656</v>
      </c>
      <c r="P6" s="9"/>
    </row>
    <row r="7" spans="1:133">
      <c r="A7" s="12"/>
      <c r="B7" s="42">
        <v>512</v>
      </c>
      <c r="C7" s="19" t="s">
        <v>20</v>
      </c>
      <c r="D7" s="43">
        <v>333175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333175</v>
      </c>
      <c r="O7" s="44">
        <f t="shared" si="2"/>
        <v>23.535956484882735</v>
      </c>
      <c r="P7" s="9"/>
    </row>
    <row r="8" spans="1:133">
      <c r="A8" s="12"/>
      <c r="B8" s="42">
        <v>513</v>
      </c>
      <c r="C8" s="19" t="s">
        <v>21</v>
      </c>
      <c r="D8" s="43">
        <v>158141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158141</v>
      </c>
      <c r="O8" s="44">
        <f t="shared" si="2"/>
        <v>11.171305453517943</v>
      </c>
      <c r="P8" s="9"/>
    </row>
    <row r="9" spans="1:133">
      <c r="A9" s="12"/>
      <c r="B9" s="42">
        <v>514</v>
      </c>
      <c r="C9" s="19" t="s">
        <v>22</v>
      </c>
      <c r="D9" s="43">
        <v>118821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118821</v>
      </c>
      <c r="O9" s="44">
        <f t="shared" si="2"/>
        <v>8.3936846566826784</v>
      </c>
      <c r="P9" s="9"/>
    </row>
    <row r="10" spans="1:133">
      <c r="A10" s="12"/>
      <c r="B10" s="42">
        <v>515</v>
      </c>
      <c r="C10" s="19" t="s">
        <v>23</v>
      </c>
      <c r="D10" s="43">
        <v>431158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431158</v>
      </c>
      <c r="O10" s="44">
        <f t="shared" si="2"/>
        <v>30.457615145521334</v>
      </c>
      <c r="P10" s="9"/>
    </row>
    <row r="11" spans="1:133">
      <c r="A11" s="12"/>
      <c r="B11" s="42">
        <v>519</v>
      </c>
      <c r="C11" s="19" t="s">
        <v>24</v>
      </c>
      <c r="D11" s="43">
        <v>142515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142515</v>
      </c>
      <c r="O11" s="44">
        <f t="shared" si="2"/>
        <v>10.067462560045211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6892187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6892187</v>
      </c>
      <c r="O12" s="41">
        <f t="shared" si="2"/>
        <v>486.87390505792598</v>
      </c>
      <c r="P12" s="10"/>
    </row>
    <row r="13" spans="1:133">
      <c r="A13" s="12"/>
      <c r="B13" s="42">
        <v>521</v>
      </c>
      <c r="C13" s="19" t="s">
        <v>26</v>
      </c>
      <c r="D13" s="43">
        <v>3575573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3575573</v>
      </c>
      <c r="O13" s="44">
        <f t="shared" si="2"/>
        <v>252.5835688047471</v>
      </c>
      <c r="P13" s="9"/>
    </row>
    <row r="14" spans="1:133">
      <c r="A14" s="12"/>
      <c r="B14" s="42">
        <v>522</v>
      </c>
      <c r="C14" s="19" t="s">
        <v>27</v>
      </c>
      <c r="D14" s="43">
        <v>3316614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3316614</v>
      </c>
      <c r="O14" s="44">
        <f t="shared" si="2"/>
        <v>234.29033625317885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2171027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5665</v>
      </c>
      <c r="N15" s="29">
        <f t="shared" si="1"/>
        <v>2176692</v>
      </c>
      <c r="O15" s="41">
        <f t="shared" si="2"/>
        <v>153.76462277479513</v>
      </c>
      <c r="P15" s="10"/>
    </row>
    <row r="16" spans="1:133">
      <c r="A16" s="12"/>
      <c r="B16" s="42">
        <v>541</v>
      </c>
      <c r="C16" s="19" t="s">
        <v>29</v>
      </c>
      <c r="D16" s="43">
        <v>2171027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5665</v>
      </c>
      <c r="N16" s="43">
        <f t="shared" si="1"/>
        <v>2176692</v>
      </c>
      <c r="O16" s="44">
        <f t="shared" si="2"/>
        <v>153.76462277479513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633176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633176</v>
      </c>
      <c r="O17" s="41">
        <f t="shared" si="2"/>
        <v>44.728454365640012</v>
      </c>
      <c r="P17" s="9"/>
    </row>
    <row r="18" spans="1:119" ht="15.75" thickBot="1">
      <c r="A18" s="12"/>
      <c r="B18" s="42">
        <v>572</v>
      </c>
      <c r="C18" s="19" t="s">
        <v>31</v>
      </c>
      <c r="D18" s="43">
        <v>633176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633176</v>
      </c>
      <c r="O18" s="44">
        <f t="shared" si="2"/>
        <v>44.728454365640012</v>
      </c>
      <c r="P18" s="9"/>
    </row>
    <row r="19" spans="1:119" ht="16.5" thickBot="1">
      <c r="A19" s="13" t="s">
        <v>10</v>
      </c>
      <c r="B19" s="21"/>
      <c r="C19" s="20"/>
      <c r="D19" s="14">
        <f>SUM(D5,D12,D15,D17)</f>
        <v>10981512</v>
      </c>
      <c r="E19" s="14">
        <f t="shared" ref="E19:M19" si="6">SUM(E5,E12,E15,E17)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5665</v>
      </c>
      <c r="N19" s="14">
        <f t="shared" si="1"/>
        <v>10987177</v>
      </c>
      <c r="O19" s="35">
        <f t="shared" si="2"/>
        <v>776.14983046058205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35</v>
      </c>
      <c r="M21" s="160"/>
      <c r="N21" s="160"/>
      <c r="O21" s="39">
        <v>14156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thickBot="1">
      <c r="A23" s="162" t="s">
        <v>36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1250786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1250786</v>
      </c>
      <c r="O5" s="30">
        <f t="shared" ref="O5:O19" si="2">(N5/O$21)</f>
        <v>92.138931860036834</v>
      </c>
      <c r="P5" s="6"/>
    </row>
    <row r="6" spans="1:133">
      <c r="A6" s="12"/>
      <c r="B6" s="42">
        <v>511</v>
      </c>
      <c r="C6" s="19" t="s">
        <v>19</v>
      </c>
      <c r="D6" s="43">
        <v>109582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109582</v>
      </c>
      <c r="O6" s="44">
        <f t="shared" si="2"/>
        <v>8.0723388581952111</v>
      </c>
      <c r="P6" s="9"/>
    </row>
    <row r="7" spans="1:133">
      <c r="A7" s="12"/>
      <c r="B7" s="42">
        <v>512</v>
      </c>
      <c r="C7" s="19" t="s">
        <v>20</v>
      </c>
      <c r="D7" s="43">
        <v>278797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278797</v>
      </c>
      <c r="O7" s="44">
        <f t="shared" si="2"/>
        <v>20.537532228360959</v>
      </c>
      <c r="P7" s="9"/>
    </row>
    <row r="8" spans="1:133">
      <c r="A8" s="12"/>
      <c r="B8" s="42">
        <v>513</v>
      </c>
      <c r="C8" s="19" t="s">
        <v>21</v>
      </c>
      <c r="D8" s="43">
        <v>211716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211716</v>
      </c>
      <c r="O8" s="44">
        <f t="shared" si="2"/>
        <v>15.596022099447513</v>
      </c>
      <c r="P8" s="9"/>
    </row>
    <row r="9" spans="1:133">
      <c r="A9" s="12"/>
      <c r="B9" s="42">
        <v>514</v>
      </c>
      <c r="C9" s="19" t="s">
        <v>22</v>
      </c>
      <c r="D9" s="43">
        <v>115481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115481</v>
      </c>
      <c r="O9" s="44">
        <f t="shared" si="2"/>
        <v>8.5068876611418052</v>
      </c>
      <c r="P9" s="9"/>
    </row>
    <row r="10" spans="1:133">
      <c r="A10" s="12"/>
      <c r="B10" s="42">
        <v>515</v>
      </c>
      <c r="C10" s="19" t="s">
        <v>23</v>
      </c>
      <c r="D10" s="43">
        <v>443947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443947</v>
      </c>
      <c r="O10" s="44">
        <f t="shared" si="2"/>
        <v>32.703278084714547</v>
      </c>
      <c r="P10" s="9"/>
    </row>
    <row r="11" spans="1:133">
      <c r="A11" s="12"/>
      <c r="B11" s="42">
        <v>519</v>
      </c>
      <c r="C11" s="19" t="s">
        <v>24</v>
      </c>
      <c r="D11" s="43">
        <v>91263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91263</v>
      </c>
      <c r="O11" s="44">
        <f t="shared" si="2"/>
        <v>6.7228729281767956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5282148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5282148</v>
      </c>
      <c r="O12" s="41">
        <f t="shared" si="2"/>
        <v>389.10850828729281</v>
      </c>
      <c r="P12" s="10"/>
    </row>
    <row r="13" spans="1:133">
      <c r="A13" s="12"/>
      <c r="B13" s="42">
        <v>521</v>
      </c>
      <c r="C13" s="19" t="s">
        <v>26</v>
      </c>
      <c r="D13" s="43">
        <v>3081366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3081366</v>
      </c>
      <c r="O13" s="44">
        <f t="shared" si="2"/>
        <v>226.98828729281769</v>
      </c>
      <c r="P13" s="9"/>
    </row>
    <row r="14" spans="1:133">
      <c r="A14" s="12"/>
      <c r="B14" s="42">
        <v>522</v>
      </c>
      <c r="C14" s="19" t="s">
        <v>27</v>
      </c>
      <c r="D14" s="43">
        <v>2200782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2200782</v>
      </c>
      <c r="O14" s="44">
        <f t="shared" si="2"/>
        <v>162.12022099447515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2528479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1600</v>
      </c>
      <c r="N15" s="29">
        <f t="shared" si="1"/>
        <v>2530079</v>
      </c>
      <c r="O15" s="41">
        <f t="shared" si="2"/>
        <v>186.37782688766114</v>
      </c>
      <c r="P15" s="10"/>
    </row>
    <row r="16" spans="1:133">
      <c r="A16" s="12"/>
      <c r="B16" s="42">
        <v>541</v>
      </c>
      <c r="C16" s="19" t="s">
        <v>29</v>
      </c>
      <c r="D16" s="43">
        <v>2528479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1600</v>
      </c>
      <c r="N16" s="43">
        <f t="shared" si="1"/>
        <v>2530079</v>
      </c>
      <c r="O16" s="44">
        <f t="shared" si="2"/>
        <v>186.37782688766114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1557753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1557753</v>
      </c>
      <c r="O17" s="41">
        <f t="shared" si="2"/>
        <v>114.75160220994475</v>
      </c>
      <c r="P17" s="9"/>
    </row>
    <row r="18" spans="1:119" ht="15.75" thickBot="1">
      <c r="A18" s="12"/>
      <c r="B18" s="42">
        <v>572</v>
      </c>
      <c r="C18" s="19" t="s">
        <v>31</v>
      </c>
      <c r="D18" s="43">
        <v>1557753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1557753</v>
      </c>
      <c r="O18" s="44">
        <f t="shared" si="2"/>
        <v>114.75160220994475</v>
      </c>
      <c r="P18" s="9"/>
    </row>
    <row r="19" spans="1:119" ht="16.5" thickBot="1">
      <c r="A19" s="13" t="s">
        <v>10</v>
      </c>
      <c r="B19" s="21"/>
      <c r="C19" s="20"/>
      <c r="D19" s="14">
        <f>SUM(D5,D12,D15,D17)</f>
        <v>10619166</v>
      </c>
      <c r="E19" s="14">
        <f t="shared" ref="E19:M19" si="6">SUM(E5,E12,E15,E17)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1600</v>
      </c>
      <c r="N19" s="14">
        <f t="shared" si="1"/>
        <v>10620766</v>
      </c>
      <c r="O19" s="35">
        <f t="shared" si="2"/>
        <v>782.37686924493551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32</v>
      </c>
      <c r="M21" s="160"/>
      <c r="N21" s="160"/>
      <c r="O21" s="39">
        <v>13575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thickBot="1">
      <c r="A23" s="162" t="s">
        <v>36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A23:O23"/>
    <mergeCell ref="A22:O22"/>
    <mergeCell ref="L21:N2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1242325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1242325</v>
      </c>
      <c r="O5" s="30">
        <f t="shared" ref="O5:O19" si="2">(N5/O$21)</f>
        <v>89.627371762499095</v>
      </c>
      <c r="P5" s="6"/>
    </row>
    <row r="6" spans="1:133">
      <c r="A6" s="12"/>
      <c r="B6" s="42">
        <v>511</v>
      </c>
      <c r="C6" s="19" t="s">
        <v>19</v>
      </c>
      <c r="D6" s="43">
        <v>79468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79468</v>
      </c>
      <c r="O6" s="44">
        <f t="shared" si="2"/>
        <v>5.7332082822307191</v>
      </c>
      <c r="P6" s="9"/>
    </row>
    <row r="7" spans="1:133">
      <c r="A7" s="12"/>
      <c r="B7" s="42">
        <v>512</v>
      </c>
      <c r="C7" s="19" t="s">
        <v>20</v>
      </c>
      <c r="D7" s="43">
        <v>239422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239422</v>
      </c>
      <c r="O7" s="44">
        <f t="shared" si="2"/>
        <v>17.273068321188948</v>
      </c>
      <c r="P7" s="9"/>
    </row>
    <row r="8" spans="1:133">
      <c r="A8" s="12"/>
      <c r="B8" s="42">
        <v>513</v>
      </c>
      <c r="C8" s="19" t="s">
        <v>21</v>
      </c>
      <c r="D8" s="43">
        <v>190969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190969</v>
      </c>
      <c r="O8" s="44">
        <f t="shared" si="2"/>
        <v>13.777433085635957</v>
      </c>
      <c r="P8" s="9"/>
    </row>
    <row r="9" spans="1:133">
      <c r="A9" s="12"/>
      <c r="B9" s="42">
        <v>514</v>
      </c>
      <c r="C9" s="19" t="s">
        <v>22</v>
      </c>
      <c r="D9" s="43">
        <v>111046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111046</v>
      </c>
      <c r="O9" s="44">
        <f t="shared" si="2"/>
        <v>8.0113988889690493</v>
      </c>
      <c r="P9" s="9"/>
    </row>
    <row r="10" spans="1:133">
      <c r="A10" s="12"/>
      <c r="B10" s="42">
        <v>515</v>
      </c>
      <c r="C10" s="19" t="s">
        <v>23</v>
      </c>
      <c r="D10" s="43">
        <v>472708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472708</v>
      </c>
      <c r="O10" s="44">
        <f t="shared" si="2"/>
        <v>34.103455739124165</v>
      </c>
      <c r="P10" s="9"/>
    </row>
    <row r="11" spans="1:133">
      <c r="A11" s="12"/>
      <c r="B11" s="42">
        <v>519</v>
      </c>
      <c r="C11" s="19" t="s">
        <v>24</v>
      </c>
      <c r="D11" s="43">
        <v>148712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148712</v>
      </c>
      <c r="O11" s="44">
        <f t="shared" si="2"/>
        <v>10.728807445350263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4805454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4805454</v>
      </c>
      <c r="O12" s="41">
        <f t="shared" si="2"/>
        <v>346.68883918909171</v>
      </c>
      <c r="P12" s="10"/>
    </row>
    <row r="13" spans="1:133">
      <c r="A13" s="12"/>
      <c r="B13" s="42">
        <v>521</v>
      </c>
      <c r="C13" s="19" t="s">
        <v>26</v>
      </c>
      <c r="D13" s="43">
        <v>3509471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3509471</v>
      </c>
      <c r="O13" s="44">
        <f t="shared" si="2"/>
        <v>253.19031815886299</v>
      </c>
      <c r="P13" s="9"/>
    </row>
    <row r="14" spans="1:133">
      <c r="A14" s="12"/>
      <c r="B14" s="42">
        <v>522</v>
      </c>
      <c r="C14" s="19" t="s">
        <v>27</v>
      </c>
      <c r="D14" s="43">
        <v>1295983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1295983</v>
      </c>
      <c r="O14" s="44">
        <f t="shared" si="2"/>
        <v>93.498521030228702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2104783</v>
      </c>
      <c r="E15" s="29">
        <f t="shared" si="4"/>
        <v>2969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2107752</v>
      </c>
      <c r="O15" s="41">
        <f t="shared" si="2"/>
        <v>152.06348748286558</v>
      </c>
      <c r="P15" s="10"/>
    </row>
    <row r="16" spans="1:133">
      <c r="A16" s="12"/>
      <c r="B16" s="42">
        <v>541</v>
      </c>
      <c r="C16" s="19" t="s">
        <v>29</v>
      </c>
      <c r="D16" s="43">
        <v>2104783</v>
      </c>
      <c r="E16" s="43">
        <v>2969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2107752</v>
      </c>
      <c r="O16" s="44">
        <f t="shared" si="2"/>
        <v>152.06348748286558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422638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422638</v>
      </c>
      <c r="O17" s="41">
        <f t="shared" si="2"/>
        <v>30.491162253805641</v>
      </c>
      <c r="P17" s="9"/>
    </row>
    <row r="18" spans="1:119" ht="15.75" thickBot="1">
      <c r="A18" s="12"/>
      <c r="B18" s="42">
        <v>572</v>
      </c>
      <c r="C18" s="19" t="s">
        <v>31</v>
      </c>
      <c r="D18" s="43">
        <v>422638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422638</v>
      </c>
      <c r="O18" s="44">
        <f t="shared" si="2"/>
        <v>30.491162253805641</v>
      </c>
      <c r="P18" s="9"/>
    </row>
    <row r="19" spans="1:119" ht="16.5" thickBot="1">
      <c r="A19" s="13" t="s">
        <v>10</v>
      </c>
      <c r="B19" s="21"/>
      <c r="C19" s="20"/>
      <c r="D19" s="14">
        <f>SUM(D5,D12,D15,D17)</f>
        <v>8575200</v>
      </c>
      <c r="E19" s="14">
        <f t="shared" ref="E19:M19" si="6">SUM(E5,E12,E15,E17)</f>
        <v>2969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1"/>
        <v>8578169</v>
      </c>
      <c r="O19" s="35">
        <f t="shared" si="2"/>
        <v>618.87086068826204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46</v>
      </c>
      <c r="M21" s="160"/>
      <c r="N21" s="160"/>
      <c r="O21" s="39">
        <v>13861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customHeight="1" thickBot="1">
      <c r="A23" s="162" t="s">
        <v>36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1344227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1344227</v>
      </c>
      <c r="O5" s="30">
        <f t="shared" ref="O5:O19" si="2">(N5/O$21)</f>
        <v>96.498707824838476</v>
      </c>
      <c r="P5" s="6"/>
    </row>
    <row r="6" spans="1:133">
      <c r="A6" s="12"/>
      <c r="B6" s="42">
        <v>511</v>
      </c>
      <c r="C6" s="19" t="s">
        <v>19</v>
      </c>
      <c r="D6" s="43">
        <v>81755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81755</v>
      </c>
      <c r="O6" s="44">
        <f t="shared" si="2"/>
        <v>5.8689877961234744</v>
      </c>
      <c r="P6" s="9"/>
    </row>
    <row r="7" spans="1:133">
      <c r="A7" s="12"/>
      <c r="B7" s="42">
        <v>512</v>
      </c>
      <c r="C7" s="19" t="s">
        <v>20</v>
      </c>
      <c r="D7" s="43">
        <v>222389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222389</v>
      </c>
      <c r="O7" s="44">
        <f t="shared" si="2"/>
        <v>15.964752333094042</v>
      </c>
      <c r="P7" s="9"/>
    </row>
    <row r="8" spans="1:133">
      <c r="A8" s="12"/>
      <c r="B8" s="42">
        <v>513</v>
      </c>
      <c r="C8" s="19" t="s">
        <v>21</v>
      </c>
      <c r="D8" s="43">
        <v>162329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162329</v>
      </c>
      <c r="O8" s="44">
        <f t="shared" si="2"/>
        <v>11.653194544149319</v>
      </c>
      <c r="P8" s="9"/>
    </row>
    <row r="9" spans="1:133">
      <c r="A9" s="12"/>
      <c r="B9" s="42">
        <v>514</v>
      </c>
      <c r="C9" s="19" t="s">
        <v>22</v>
      </c>
      <c r="D9" s="43">
        <v>132722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132722</v>
      </c>
      <c r="O9" s="44">
        <f t="shared" si="2"/>
        <v>9.5277817659727209</v>
      </c>
      <c r="P9" s="9"/>
    </row>
    <row r="10" spans="1:133">
      <c r="A10" s="12"/>
      <c r="B10" s="42">
        <v>515</v>
      </c>
      <c r="C10" s="19" t="s">
        <v>23</v>
      </c>
      <c r="D10" s="43">
        <v>616124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616124</v>
      </c>
      <c r="O10" s="44">
        <f t="shared" si="2"/>
        <v>44.230007178750895</v>
      </c>
      <c r="P10" s="9"/>
    </row>
    <row r="11" spans="1:133">
      <c r="A11" s="12"/>
      <c r="B11" s="42">
        <v>519</v>
      </c>
      <c r="C11" s="19" t="s">
        <v>24</v>
      </c>
      <c r="D11" s="43">
        <v>128908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128908</v>
      </c>
      <c r="O11" s="44">
        <f t="shared" si="2"/>
        <v>9.2539842067480258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5397195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5397195</v>
      </c>
      <c r="O12" s="41">
        <f t="shared" si="2"/>
        <v>387.45118449389804</v>
      </c>
      <c r="P12" s="10"/>
    </row>
    <row r="13" spans="1:133">
      <c r="A13" s="12"/>
      <c r="B13" s="42">
        <v>521</v>
      </c>
      <c r="C13" s="19" t="s">
        <v>26</v>
      </c>
      <c r="D13" s="43">
        <v>2646902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2646902</v>
      </c>
      <c r="O13" s="44">
        <f t="shared" si="2"/>
        <v>190.01450107681262</v>
      </c>
      <c r="P13" s="9"/>
    </row>
    <row r="14" spans="1:133">
      <c r="A14" s="12"/>
      <c r="B14" s="42">
        <v>522</v>
      </c>
      <c r="C14" s="19" t="s">
        <v>27</v>
      </c>
      <c r="D14" s="43">
        <v>2750293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2750293</v>
      </c>
      <c r="O14" s="44">
        <f t="shared" si="2"/>
        <v>197.43668341708542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1944530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4840</v>
      </c>
      <c r="N15" s="29">
        <f t="shared" si="1"/>
        <v>1949370</v>
      </c>
      <c r="O15" s="41">
        <f t="shared" si="2"/>
        <v>139.94041636755205</v>
      </c>
      <c r="P15" s="10"/>
    </row>
    <row r="16" spans="1:133">
      <c r="A16" s="12"/>
      <c r="B16" s="42">
        <v>541</v>
      </c>
      <c r="C16" s="19" t="s">
        <v>29</v>
      </c>
      <c r="D16" s="43">
        <v>1944530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4840</v>
      </c>
      <c r="N16" s="43">
        <f t="shared" si="1"/>
        <v>1949370</v>
      </c>
      <c r="O16" s="44">
        <f t="shared" si="2"/>
        <v>139.94041636755205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337135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337135</v>
      </c>
      <c r="O17" s="41">
        <f t="shared" si="2"/>
        <v>24.202081837760229</v>
      </c>
      <c r="P17" s="9"/>
    </row>
    <row r="18" spans="1:119" ht="15.75" thickBot="1">
      <c r="A18" s="12"/>
      <c r="B18" s="42">
        <v>572</v>
      </c>
      <c r="C18" s="19" t="s">
        <v>31</v>
      </c>
      <c r="D18" s="43">
        <v>337135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337135</v>
      </c>
      <c r="O18" s="44">
        <f t="shared" si="2"/>
        <v>24.202081837760229</v>
      </c>
      <c r="P18" s="9"/>
    </row>
    <row r="19" spans="1:119" ht="16.5" thickBot="1">
      <c r="A19" s="13" t="s">
        <v>10</v>
      </c>
      <c r="B19" s="21"/>
      <c r="C19" s="20"/>
      <c r="D19" s="14">
        <f>SUM(D5,D12,D15,D17)</f>
        <v>9023087</v>
      </c>
      <c r="E19" s="14">
        <f t="shared" ref="E19:M19" si="6">SUM(E5,E12,E15,E17)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0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4840</v>
      </c>
      <c r="N19" s="14">
        <f t="shared" si="1"/>
        <v>9027927</v>
      </c>
      <c r="O19" s="35">
        <f t="shared" si="2"/>
        <v>648.09239052404882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57</v>
      </c>
      <c r="M21" s="160"/>
      <c r="N21" s="160"/>
      <c r="O21" s="39">
        <v>13930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customHeight="1" thickBot="1">
      <c r="A23" s="162" t="s">
        <v>36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76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77</v>
      </c>
      <c r="N4" s="32" t="s">
        <v>5</v>
      </c>
      <c r="O4" s="32" t="s">
        <v>78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4338862</v>
      </c>
      <c r="E5" s="24">
        <f t="shared" si="0"/>
        <v>59900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4398762</v>
      </c>
      <c r="P5" s="30">
        <f t="shared" ref="P5:P33" si="1">(O5/P$35)</f>
        <v>288.5758708915568</v>
      </c>
      <c r="Q5" s="6"/>
    </row>
    <row r="6" spans="1:134">
      <c r="A6" s="12"/>
      <c r="B6" s="42">
        <v>511</v>
      </c>
      <c r="C6" s="19" t="s">
        <v>19</v>
      </c>
      <c r="D6" s="43">
        <v>109429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109429</v>
      </c>
      <c r="P6" s="44">
        <f t="shared" si="1"/>
        <v>7.1789673948697761</v>
      </c>
      <c r="Q6" s="9"/>
    </row>
    <row r="7" spans="1:134">
      <c r="A7" s="12"/>
      <c r="B7" s="42">
        <v>512</v>
      </c>
      <c r="C7" s="19" t="s">
        <v>20</v>
      </c>
      <c r="D7" s="43">
        <v>447551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447551</v>
      </c>
      <c r="P7" s="44">
        <f t="shared" si="1"/>
        <v>29.36108377615955</v>
      </c>
      <c r="Q7" s="9"/>
    </row>
    <row r="8" spans="1:134">
      <c r="A8" s="12"/>
      <c r="B8" s="42">
        <v>513</v>
      </c>
      <c r="C8" s="19" t="s">
        <v>21</v>
      </c>
      <c r="D8" s="43">
        <v>342602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342602</v>
      </c>
      <c r="P8" s="44">
        <f t="shared" si="1"/>
        <v>22.476021780489404</v>
      </c>
      <c r="Q8" s="9"/>
    </row>
    <row r="9" spans="1:134">
      <c r="A9" s="12"/>
      <c r="B9" s="42">
        <v>514</v>
      </c>
      <c r="C9" s="19" t="s">
        <v>22</v>
      </c>
      <c r="D9" s="43">
        <v>113456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113456</v>
      </c>
      <c r="P9" s="44">
        <f t="shared" si="1"/>
        <v>7.443154234730696</v>
      </c>
      <c r="Q9" s="9"/>
    </row>
    <row r="10" spans="1:134">
      <c r="A10" s="12"/>
      <c r="B10" s="42">
        <v>515</v>
      </c>
      <c r="C10" s="19" t="s">
        <v>23</v>
      </c>
      <c r="D10" s="43">
        <v>576711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576711</v>
      </c>
      <c r="P10" s="44">
        <f t="shared" si="1"/>
        <v>37.834481401298959</v>
      </c>
      <c r="Q10" s="9"/>
    </row>
    <row r="11" spans="1:134">
      <c r="A11" s="12"/>
      <c r="B11" s="42">
        <v>517</v>
      </c>
      <c r="C11" s="19" t="s">
        <v>81</v>
      </c>
      <c r="D11" s="43">
        <v>264346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264346</v>
      </c>
      <c r="P11" s="44">
        <f t="shared" si="1"/>
        <v>17.342124253755824</v>
      </c>
      <c r="Q11" s="9"/>
    </row>
    <row r="12" spans="1:134">
      <c r="A12" s="12"/>
      <c r="B12" s="42">
        <v>519</v>
      </c>
      <c r="C12" s="19" t="s">
        <v>24</v>
      </c>
      <c r="D12" s="43">
        <v>2484767</v>
      </c>
      <c r="E12" s="43">
        <v>59900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2544667</v>
      </c>
      <c r="P12" s="44">
        <f t="shared" si="1"/>
        <v>166.94003805025258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SUM(D14:D17)</f>
        <v>9857670</v>
      </c>
      <c r="E13" s="29">
        <f t="shared" si="3"/>
        <v>3079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9860749</v>
      </c>
      <c r="P13" s="41">
        <f t="shared" si="1"/>
        <v>646.90343108312015</v>
      </c>
      <c r="Q13" s="10"/>
    </row>
    <row r="14" spans="1:134">
      <c r="A14" s="12"/>
      <c r="B14" s="42">
        <v>521</v>
      </c>
      <c r="C14" s="19" t="s">
        <v>26</v>
      </c>
      <c r="D14" s="43">
        <v>5438860</v>
      </c>
      <c r="E14" s="43">
        <v>3079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5441939</v>
      </c>
      <c r="P14" s="44">
        <f t="shared" si="1"/>
        <v>357.01233353014499</v>
      </c>
      <c r="Q14" s="9"/>
    </row>
    <row r="15" spans="1:134">
      <c r="A15" s="12"/>
      <c r="B15" s="42">
        <v>522</v>
      </c>
      <c r="C15" s="19" t="s">
        <v>27</v>
      </c>
      <c r="D15" s="43">
        <v>3652927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7" si="4">SUM(D15:N15)</f>
        <v>3652927</v>
      </c>
      <c r="P15" s="44">
        <f t="shared" si="1"/>
        <v>239.64619825493668</v>
      </c>
      <c r="Q15" s="9"/>
    </row>
    <row r="16" spans="1:134">
      <c r="A16" s="12"/>
      <c r="B16" s="42">
        <v>524</v>
      </c>
      <c r="C16" s="19" t="s">
        <v>61</v>
      </c>
      <c r="D16" s="43">
        <v>673394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673394</v>
      </c>
      <c r="P16" s="44">
        <f t="shared" si="1"/>
        <v>44.177261693892277</v>
      </c>
      <c r="Q16" s="9"/>
    </row>
    <row r="17" spans="1:17">
      <c r="A17" s="12"/>
      <c r="B17" s="42">
        <v>529</v>
      </c>
      <c r="C17" s="19" t="s">
        <v>69</v>
      </c>
      <c r="D17" s="43">
        <v>92489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92489</v>
      </c>
      <c r="P17" s="44">
        <f t="shared" si="1"/>
        <v>6.0676376041461655</v>
      </c>
      <c r="Q17" s="9"/>
    </row>
    <row r="18" spans="1:17" ht="15.75">
      <c r="A18" s="26" t="s">
        <v>38</v>
      </c>
      <c r="B18" s="27"/>
      <c r="C18" s="28"/>
      <c r="D18" s="29">
        <f t="shared" ref="D18:N18" si="5">SUM(D19:D20)</f>
        <v>0</v>
      </c>
      <c r="E18" s="29">
        <f t="shared" si="5"/>
        <v>388869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388869</v>
      </c>
      <c r="P18" s="41">
        <f t="shared" si="1"/>
        <v>25.511316669946861</v>
      </c>
      <c r="Q18" s="10"/>
    </row>
    <row r="19" spans="1:17">
      <c r="A19" s="12"/>
      <c r="B19" s="42">
        <v>538</v>
      </c>
      <c r="C19" s="19" t="s">
        <v>40</v>
      </c>
      <c r="D19" s="43">
        <v>0</v>
      </c>
      <c r="E19" s="43">
        <v>377357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30" si="6">SUM(D19:N19)</f>
        <v>377357</v>
      </c>
      <c r="P19" s="44">
        <f t="shared" si="1"/>
        <v>24.756084760217806</v>
      </c>
      <c r="Q19" s="9"/>
    </row>
    <row r="20" spans="1:17">
      <c r="A20" s="12"/>
      <c r="B20" s="42">
        <v>539</v>
      </c>
      <c r="C20" s="19" t="s">
        <v>82</v>
      </c>
      <c r="D20" s="43">
        <v>0</v>
      </c>
      <c r="E20" s="43">
        <v>11512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11512</v>
      </c>
      <c r="P20" s="44">
        <f t="shared" si="1"/>
        <v>0.75523190972905596</v>
      </c>
      <c r="Q20" s="9"/>
    </row>
    <row r="21" spans="1:17" ht="15.75">
      <c r="A21" s="26" t="s">
        <v>28</v>
      </c>
      <c r="B21" s="27"/>
      <c r="C21" s="28"/>
      <c r="D21" s="29">
        <f t="shared" ref="D21:N21" si="7">SUM(D22:D22)</f>
        <v>2473033</v>
      </c>
      <c r="E21" s="29">
        <f t="shared" si="7"/>
        <v>918399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6"/>
        <v>3391432</v>
      </c>
      <c r="P21" s="41">
        <f t="shared" si="1"/>
        <v>222.49111067375188</v>
      </c>
      <c r="Q21" s="10"/>
    </row>
    <row r="22" spans="1:17">
      <c r="A22" s="12"/>
      <c r="B22" s="42">
        <v>541</v>
      </c>
      <c r="C22" s="19" t="s">
        <v>29</v>
      </c>
      <c r="D22" s="43">
        <v>2473033</v>
      </c>
      <c r="E22" s="43">
        <v>918399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3391432</v>
      </c>
      <c r="P22" s="44">
        <f t="shared" si="1"/>
        <v>222.49111067375188</v>
      </c>
      <c r="Q22" s="9"/>
    </row>
    <row r="23" spans="1:17" ht="15.75">
      <c r="A23" s="26" t="s">
        <v>83</v>
      </c>
      <c r="B23" s="27"/>
      <c r="C23" s="28"/>
      <c r="D23" s="29">
        <f t="shared" ref="D23:N23" si="8">SUM(D24:D24)</f>
        <v>0</v>
      </c>
      <c r="E23" s="29">
        <f t="shared" si="8"/>
        <v>110000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 t="shared" si="6"/>
        <v>110000</v>
      </c>
      <c r="P23" s="41">
        <f t="shared" si="1"/>
        <v>7.2164272124909798</v>
      </c>
      <c r="Q23" s="10"/>
    </row>
    <row r="24" spans="1:17">
      <c r="A24" s="90"/>
      <c r="B24" s="91">
        <v>552</v>
      </c>
      <c r="C24" s="92" t="s">
        <v>84</v>
      </c>
      <c r="D24" s="43">
        <v>0</v>
      </c>
      <c r="E24" s="43">
        <v>110000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110000</v>
      </c>
      <c r="P24" s="44">
        <f t="shared" si="1"/>
        <v>7.2164272124909798</v>
      </c>
      <c r="Q24" s="9"/>
    </row>
    <row r="25" spans="1:17" ht="15.75">
      <c r="A25" s="26" t="s">
        <v>85</v>
      </c>
      <c r="B25" s="27"/>
      <c r="C25" s="28"/>
      <c r="D25" s="29">
        <f t="shared" ref="D25:N25" si="9">SUM(D26:D28)</f>
        <v>0</v>
      </c>
      <c r="E25" s="29">
        <f t="shared" si="9"/>
        <v>419595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9"/>
        <v>0</v>
      </c>
      <c r="O25" s="29">
        <f t="shared" si="6"/>
        <v>419595</v>
      </c>
      <c r="P25" s="41">
        <f t="shared" si="1"/>
        <v>27.527061602046842</v>
      </c>
      <c r="Q25" s="10"/>
    </row>
    <row r="26" spans="1:17">
      <c r="A26" s="12"/>
      <c r="B26" s="42">
        <v>562</v>
      </c>
      <c r="C26" s="19" t="s">
        <v>86</v>
      </c>
      <c r="D26" s="43">
        <v>0</v>
      </c>
      <c r="E26" s="43">
        <v>206779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206779</v>
      </c>
      <c r="P26" s="44">
        <f t="shared" si="1"/>
        <v>13.565505477924294</v>
      </c>
      <c r="Q26" s="9"/>
    </row>
    <row r="27" spans="1:17">
      <c r="A27" s="12"/>
      <c r="B27" s="42">
        <v>563</v>
      </c>
      <c r="C27" s="19" t="s">
        <v>87</v>
      </c>
      <c r="D27" s="43">
        <v>0</v>
      </c>
      <c r="E27" s="43">
        <v>78611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78611</v>
      </c>
      <c r="P27" s="44">
        <f t="shared" si="1"/>
        <v>5.1571869054648038</v>
      </c>
      <c r="Q27" s="9"/>
    </row>
    <row r="28" spans="1:17">
      <c r="A28" s="12"/>
      <c r="B28" s="42">
        <v>564</v>
      </c>
      <c r="C28" s="19" t="s">
        <v>88</v>
      </c>
      <c r="D28" s="43">
        <v>0</v>
      </c>
      <c r="E28" s="43">
        <v>134205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134205</v>
      </c>
      <c r="P28" s="44">
        <f t="shared" si="1"/>
        <v>8.8043692186577438</v>
      </c>
      <c r="Q28" s="9"/>
    </row>
    <row r="29" spans="1:17" ht="15.75">
      <c r="A29" s="26" t="s">
        <v>30</v>
      </c>
      <c r="B29" s="27"/>
      <c r="C29" s="28"/>
      <c r="D29" s="29">
        <f t="shared" ref="D29:N29" si="10">SUM(D30:D30)</f>
        <v>1285802</v>
      </c>
      <c r="E29" s="29">
        <f t="shared" si="10"/>
        <v>0</v>
      </c>
      <c r="F29" s="29">
        <f t="shared" si="10"/>
        <v>0</v>
      </c>
      <c r="G29" s="29">
        <f t="shared" si="10"/>
        <v>144791</v>
      </c>
      <c r="H29" s="29">
        <f t="shared" si="10"/>
        <v>0</v>
      </c>
      <c r="I29" s="29">
        <f t="shared" si="10"/>
        <v>0</v>
      </c>
      <c r="J29" s="29">
        <f t="shared" si="10"/>
        <v>0</v>
      </c>
      <c r="K29" s="29">
        <f t="shared" si="10"/>
        <v>0</v>
      </c>
      <c r="L29" s="29">
        <f t="shared" si="10"/>
        <v>0</v>
      </c>
      <c r="M29" s="29">
        <f t="shared" si="10"/>
        <v>0</v>
      </c>
      <c r="N29" s="29">
        <f t="shared" si="10"/>
        <v>0</v>
      </c>
      <c r="O29" s="29">
        <f>SUM(D29:N29)</f>
        <v>1430593</v>
      </c>
      <c r="P29" s="41">
        <f t="shared" si="1"/>
        <v>93.852456865446428</v>
      </c>
      <c r="Q29" s="9"/>
    </row>
    <row r="30" spans="1:17">
      <c r="A30" s="12"/>
      <c r="B30" s="42">
        <v>572</v>
      </c>
      <c r="C30" s="19" t="s">
        <v>31</v>
      </c>
      <c r="D30" s="43">
        <v>1285802</v>
      </c>
      <c r="E30" s="43">
        <v>0</v>
      </c>
      <c r="F30" s="43">
        <v>0</v>
      </c>
      <c r="G30" s="43">
        <v>144791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6"/>
        <v>1430593</v>
      </c>
      <c r="P30" s="44">
        <f t="shared" si="1"/>
        <v>93.852456865446428</v>
      </c>
      <c r="Q30" s="9"/>
    </row>
    <row r="31" spans="1:17" ht="15.75">
      <c r="A31" s="26" t="s">
        <v>89</v>
      </c>
      <c r="B31" s="27"/>
      <c r="C31" s="28"/>
      <c r="D31" s="29">
        <f t="shared" ref="D31:N31" si="11">SUM(D32:D32)</f>
        <v>83148</v>
      </c>
      <c r="E31" s="29">
        <f t="shared" si="11"/>
        <v>0</v>
      </c>
      <c r="F31" s="29">
        <f t="shared" si="11"/>
        <v>0</v>
      </c>
      <c r="G31" s="29">
        <f t="shared" si="11"/>
        <v>0</v>
      </c>
      <c r="H31" s="29">
        <f t="shared" si="11"/>
        <v>0</v>
      </c>
      <c r="I31" s="29">
        <f t="shared" si="11"/>
        <v>0</v>
      </c>
      <c r="J31" s="29">
        <f t="shared" si="11"/>
        <v>0</v>
      </c>
      <c r="K31" s="29">
        <f t="shared" si="11"/>
        <v>0</v>
      </c>
      <c r="L31" s="29">
        <f t="shared" si="11"/>
        <v>0</v>
      </c>
      <c r="M31" s="29">
        <f t="shared" si="11"/>
        <v>0</v>
      </c>
      <c r="N31" s="29">
        <f t="shared" si="11"/>
        <v>0</v>
      </c>
      <c r="O31" s="29">
        <f>SUM(D31:N31)</f>
        <v>83148</v>
      </c>
      <c r="P31" s="41">
        <f t="shared" si="1"/>
        <v>5.4548317260381811</v>
      </c>
      <c r="Q31" s="9"/>
    </row>
    <row r="32" spans="1:17" ht="15.75" thickBot="1">
      <c r="A32" s="12"/>
      <c r="B32" s="42">
        <v>581</v>
      </c>
      <c r="C32" s="19" t="s">
        <v>90</v>
      </c>
      <c r="D32" s="43">
        <v>83148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>SUM(D32:N32)</f>
        <v>83148</v>
      </c>
      <c r="P32" s="44">
        <f t="shared" si="1"/>
        <v>5.4548317260381811</v>
      </c>
      <c r="Q32" s="9"/>
    </row>
    <row r="33" spans="1:120" ht="16.5" thickBot="1">
      <c r="A33" s="13" t="s">
        <v>10</v>
      </c>
      <c r="B33" s="21"/>
      <c r="C33" s="20"/>
      <c r="D33" s="14">
        <f>SUM(D5,D13,D18,D21,D23,D25,D29,D31)</f>
        <v>18038515</v>
      </c>
      <c r="E33" s="14">
        <f t="shared" ref="E33:N33" si="12">SUM(E5,E13,E18,E21,E23,E25,E29,E31)</f>
        <v>1899842</v>
      </c>
      <c r="F33" s="14">
        <f t="shared" si="12"/>
        <v>0</v>
      </c>
      <c r="G33" s="14">
        <f t="shared" si="12"/>
        <v>144791</v>
      </c>
      <c r="H33" s="14">
        <f t="shared" si="12"/>
        <v>0</v>
      </c>
      <c r="I33" s="14">
        <f t="shared" si="12"/>
        <v>0</v>
      </c>
      <c r="J33" s="14">
        <f t="shared" si="12"/>
        <v>0</v>
      </c>
      <c r="K33" s="14">
        <f t="shared" si="12"/>
        <v>0</v>
      </c>
      <c r="L33" s="14">
        <f t="shared" si="12"/>
        <v>0</v>
      </c>
      <c r="M33" s="14">
        <f t="shared" si="12"/>
        <v>0</v>
      </c>
      <c r="N33" s="14">
        <f t="shared" si="12"/>
        <v>0</v>
      </c>
      <c r="O33" s="14">
        <f>SUM(D33:N33)</f>
        <v>20083148</v>
      </c>
      <c r="P33" s="35">
        <f t="shared" si="1"/>
        <v>1317.532506724398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160" t="s">
        <v>91</v>
      </c>
      <c r="N35" s="160"/>
      <c r="O35" s="160"/>
      <c r="P35" s="39">
        <v>15243</v>
      </c>
    </row>
    <row r="36" spans="1:120">
      <c r="A36" s="161"/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9"/>
    </row>
    <row r="37" spans="1:120" ht="15.75" customHeight="1" thickBot="1">
      <c r="A37" s="162" t="s">
        <v>36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2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75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76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77</v>
      </c>
      <c r="N4" s="32" t="s">
        <v>5</v>
      </c>
      <c r="O4" s="32" t="s">
        <v>78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2612823</v>
      </c>
      <c r="E5" s="24">
        <f t="shared" si="0"/>
        <v>0</v>
      </c>
      <c r="F5" s="24">
        <f t="shared" si="0"/>
        <v>0</v>
      </c>
      <c r="G5" s="24">
        <f t="shared" si="0"/>
        <v>7258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4" si="1">SUM(D5:N5)</f>
        <v>2620081</v>
      </c>
      <c r="P5" s="30">
        <f t="shared" ref="P5:P24" si="2">(O5/P$26)</f>
        <v>172.04550528596755</v>
      </c>
      <c r="Q5" s="6"/>
    </row>
    <row r="6" spans="1:134">
      <c r="A6" s="12"/>
      <c r="B6" s="42">
        <v>511</v>
      </c>
      <c r="C6" s="19" t="s">
        <v>19</v>
      </c>
      <c r="D6" s="43">
        <v>117876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117876</v>
      </c>
      <c r="P6" s="44">
        <f t="shared" si="2"/>
        <v>7.7402324512443368</v>
      </c>
      <c r="Q6" s="9"/>
    </row>
    <row r="7" spans="1:134">
      <c r="A7" s="12"/>
      <c r="B7" s="42">
        <v>512</v>
      </c>
      <c r="C7" s="19" t="s">
        <v>20</v>
      </c>
      <c r="D7" s="43">
        <v>409997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409997</v>
      </c>
      <c r="P7" s="44">
        <f t="shared" si="2"/>
        <v>26.922122266727953</v>
      </c>
      <c r="Q7" s="9"/>
    </row>
    <row r="8" spans="1:134">
      <c r="A8" s="12"/>
      <c r="B8" s="42">
        <v>513</v>
      </c>
      <c r="C8" s="19" t="s">
        <v>21</v>
      </c>
      <c r="D8" s="43">
        <v>307024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307024</v>
      </c>
      <c r="P8" s="44">
        <f t="shared" si="2"/>
        <v>20.1604832884628</v>
      </c>
      <c r="Q8" s="9"/>
    </row>
    <row r="9" spans="1:134">
      <c r="A9" s="12"/>
      <c r="B9" s="42">
        <v>514</v>
      </c>
      <c r="C9" s="19" t="s">
        <v>22</v>
      </c>
      <c r="D9" s="43">
        <v>102310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102310</v>
      </c>
      <c r="P9" s="44">
        <f t="shared" si="2"/>
        <v>6.7181036180970519</v>
      </c>
      <c r="Q9" s="9"/>
    </row>
    <row r="10" spans="1:134">
      <c r="A10" s="12"/>
      <c r="B10" s="42">
        <v>515</v>
      </c>
      <c r="C10" s="19" t="s">
        <v>23</v>
      </c>
      <c r="D10" s="43">
        <v>523085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523085</v>
      </c>
      <c r="P10" s="44">
        <f t="shared" si="2"/>
        <v>34.347954560378227</v>
      </c>
      <c r="Q10" s="9"/>
    </row>
    <row r="11" spans="1:134">
      <c r="A11" s="12"/>
      <c r="B11" s="42">
        <v>519</v>
      </c>
      <c r="C11" s="19" t="s">
        <v>24</v>
      </c>
      <c r="D11" s="43">
        <v>1152531</v>
      </c>
      <c r="E11" s="43">
        <v>0</v>
      </c>
      <c r="F11" s="43">
        <v>0</v>
      </c>
      <c r="G11" s="43">
        <v>7258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1159789</v>
      </c>
      <c r="P11" s="44">
        <f t="shared" si="2"/>
        <v>76.156609101057199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SUM(D13:D16)</f>
        <v>9383423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9383423</v>
      </c>
      <c r="P12" s="41">
        <f t="shared" si="2"/>
        <v>616.15490183203099</v>
      </c>
      <c r="Q12" s="10"/>
    </row>
    <row r="13" spans="1:134">
      <c r="A13" s="12"/>
      <c r="B13" s="42">
        <v>521</v>
      </c>
      <c r="C13" s="19" t="s">
        <v>26</v>
      </c>
      <c r="D13" s="43">
        <v>5268984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5268984</v>
      </c>
      <c r="P13" s="44">
        <f t="shared" si="2"/>
        <v>345.98358395167116</v>
      </c>
      <c r="Q13" s="9"/>
    </row>
    <row r="14" spans="1:134">
      <c r="A14" s="12"/>
      <c r="B14" s="42">
        <v>522</v>
      </c>
      <c r="C14" s="19" t="s">
        <v>27</v>
      </c>
      <c r="D14" s="43">
        <v>3468493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3468493</v>
      </c>
      <c r="P14" s="44">
        <f t="shared" si="2"/>
        <v>227.7557948650601</v>
      </c>
      <c r="Q14" s="9"/>
    </row>
    <row r="15" spans="1:134">
      <c r="A15" s="12"/>
      <c r="B15" s="42">
        <v>524</v>
      </c>
      <c r="C15" s="19" t="s">
        <v>61</v>
      </c>
      <c r="D15" s="43">
        <v>543582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543582</v>
      </c>
      <c r="P15" s="44">
        <f t="shared" si="2"/>
        <v>35.693873530763675</v>
      </c>
      <c r="Q15" s="9"/>
    </row>
    <row r="16" spans="1:134">
      <c r="A16" s="12"/>
      <c r="B16" s="42">
        <v>529</v>
      </c>
      <c r="C16" s="19" t="s">
        <v>69</v>
      </c>
      <c r="D16" s="43">
        <v>102364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102364</v>
      </c>
      <c r="P16" s="44">
        <f t="shared" si="2"/>
        <v>6.7216494845360826</v>
      </c>
      <c r="Q16" s="9"/>
    </row>
    <row r="17" spans="1:120" ht="15.75">
      <c r="A17" s="26" t="s">
        <v>38</v>
      </c>
      <c r="B17" s="27"/>
      <c r="C17" s="28"/>
      <c r="D17" s="29">
        <f t="shared" ref="D17:N17" si="4">SUM(D18:D19)</f>
        <v>0</v>
      </c>
      <c r="E17" s="29">
        <f t="shared" si="4"/>
        <v>255487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29">
        <f t="shared" si="4"/>
        <v>0</v>
      </c>
      <c r="O17" s="40">
        <f t="shared" si="1"/>
        <v>255487</v>
      </c>
      <c r="P17" s="41">
        <f t="shared" si="2"/>
        <v>16.776347757567798</v>
      </c>
      <c r="Q17" s="10"/>
    </row>
    <row r="18" spans="1:120">
      <c r="A18" s="12"/>
      <c r="B18" s="42">
        <v>537</v>
      </c>
      <c r="C18" s="19" t="s">
        <v>39</v>
      </c>
      <c r="D18" s="43">
        <v>0</v>
      </c>
      <c r="E18" s="43">
        <v>12335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12335</v>
      </c>
      <c r="P18" s="44">
        <f t="shared" si="2"/>
        <v>0.80996782454527549</v>
      </c>
      <c r="Q18" s="9"/>
    </row>
    <row r="19" spans="1:120">
      <c r="A19" s="12"/>
      <c r="B19" s="42">
        <v>538</v>
      </c>
      <c r="C19" s="19" t="s">
        <v>40</v>
      </c>
      <c r="D19" s="43">
        <v>0</v>
      </c>
      <c r="E19" s="43">
        <v>243152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243152</v>
      </c>
      <c r="P19" s="44">
        <f t="shared" si="2"/>
        <v>15.966379933022523</v>
      </c>
      <c r="Q19" s="9"/>
    </row>
    <row r="20" spans="1:120" ht="15.75">
      <c r="A20" s="26" t="s">
        <v>28</v>
      </c>
      <c r="B20" s="27"/>
      <c r="C20" s="28"/>
      <c r="D20" s="29">
        <f t="shared" ref="D20:N20" si="5">SUM(D21:D21)</f>
        <v>2290485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1"/>
        <v>2290485</v>
      </c>
      <c r="P20" s="41">
        <f t="shared" si="2"/>
        <v>150.40284982598988</v>
      </c>
      <c r="Q20" s="10"/>
    </row>
    <row r="21" spans="1:120">
      <c r="A21" s="12"/>
      <c r="B21" s="42">
        <v>541</v>
      </c>
      <c r="C21" s="19" t="s">
        <v>29</v>
      </c>
      <c r="D21" s="43">
        <v>2290485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2290485</v>
      </c>
      <c r="P21" s="44">
        <f t="shared" si="2"/>
        <v>150.40284982598988</v>
      </c>
      <c r="Q21" s="9"/>
    </row>
    <row r="22" spans="1:120" ht="15.75">
      <c r="A22" s="26" t="s">
        <v>30</v>
      </c>
      <c r="B22" s="27"/>
      <c r="C22" s="28"/>
      <c r="D22" s="29">
        <f t="shared" ref="D22:N22" si="6">SUM(D23:D23)</f>
        <v>815237</v>
      </c>
      <c r="E22" s="29">
        <f t="shared" si="6"/>
        <v>0</v>
      </c>
      <c r="F22" s="29">
        <f t="shared" si="6"/>
        <v>0</v>
      </c>
      <c r="G22" s="29">
        <f t="shared" si="6"/>
        <v>164313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1"/>
        <v>979550</v>
      </c>
      <c r="P22" s="41">
        <f t="shared" si="2"/>
        <v>64.321360562085488</v>
      </c>
      <c r="Q22" s="9"/>
    </row>
    <row r="23" spans="1:120" ht="15.75" thickBot="1">
      <c r="A23" s="12"/>
      <c r="B23" s="42">
        <v>572</v>
      </c>
      <c r="C23" s="19" t="s">
        <v>31</v>
      </c>
      <c r="D23" s="43">
        <v>815237</v>
      </c>
      <c r="E23" s="43">
        <v>0</v>
      </c>
      <c r="F23" s="43">
        <v>0</v>
      </c>
      <c r="G23" s="43">
        <v>164313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979550</v>
      </c>
      <c r="P23" s="44">
        <f t="shared" si="2"/>
        <v>64.321360562085488</v>
      </c>
      <c r="Q23" s="9"/>
    </row>
    <row r="24" spans="1:120" ht="16.5" thickBot="1">
      <c r="A24" s="13" t="s">
        <v>10</v>
      </c>
      <c r="B24" s="21"/>
      <c r="C24" s="20"/>
      <c r="D24" s="14">
        <f>SUM(D5,D12,D17,D20,D22)</f>
        <v>15101968</v>
      </c>
      <c r="E24" s="14">
        <f t="shared" ref="E24:N24" si="7">SUM(E5,E12,E17,E20,E22)</f>
        <v>255487</v>
      </c>
      <c r="F24" s="14">
        <f t="shared" si="7"/>
        <v>0</v>
      </c>
      <c r="G24" s="14">
        <f t="shared" si="7"/>
        <v>171571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7"/>
        <v>0</v>
      </c>
      <c r="O24" s="14">
        <f t="shared" si="1"/>
        <v>15529026</v>
      </c>
      <c r="P24" s="35">
        <f t="shared" si="2"/>
        <v>1019.7009652636417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160" t="s">
        <v>79</v>
      </c>
      <c r="N26" s="160"/>
      <c r="O26" s="160"/>
      <c r="P26" s="39">
        <v>15229</v>
      </c>
    </row>
    <row r="27" spans="1:120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  <row r="28" spans="1:120" ht="15.75" customHeight="1" thickBot="1">
      <c r="A28" s="162" t="s">
        <v>36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2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2204155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2204155</v>
      </c>
      <c r="O5" s="30">
        <f t="shared" ref="O5:O26" si="2">(N5/O$28)</f>
        <v>144.74356448647228</v>
      </c>
      <c r="P5" s="6"/>
    </row>
    <row r="6" spans="1:133">
      <c r="A6" s="12"/>
      <c r="B6" s="42">
        <v>511</v>
      </c>
      <c r="C6" s="19" t="s">
        <v>19</v>
      </c>
      <c r="D6" s="43">
        <v>106525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106525</v>
      </c>
      <c r="O6" s="44">
        <f t="shared" si="2"/>
        <v>6.9953375361176784</v>
      </c>
      <c r="P6" s="9"/>
    </row>
    <row r="7" spans="1:133">
      <c r="A7" s="12"/>
      <c r="B7" s="42">
        <v>512</v>
      </c>
      <c r="C7" s="19" t="s">
        <v>20</v>
      </c>
      <c r="D7" s="43">
        <v>381354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381354</v>
      </c>
      <c r="O7" s="44">
        <f t="shared" si="2"/>
        <v>25.04294720252167</v>
      </c>
      <c r="P7" s="9"/>
    </row>
    <row r="8" spans="1:133">
      <c r="A8" s="12"/>
      <c r="B8" s="42">
        <v>513</v>
      </c>
      <c r="C8" s="19" t="s">
        <v>21</v>
      </c>
      <c r="D8" s="43">
        <v>288161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288161</v>
      </c>
      <c r="O8" s="44">
        <f t="shared" si="2"/>
        <v>18.92310218019438</v>
      </c>
      <c r="P8" s="9"/>
    </row>
    <row r="9" spans="1:133">
      <c r="A9" s="12"/>
      <c r="B9" s="42">
        <v>514</v>
      </c>
      <c r="C9" s="19" t="s">
        <v>22</v>
      </c>
      <c r="D9" s="43">
        <v>122630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122630</v>
      </c>
      <c r="O9" s="44">
        <f t="shared" si="2"/>
        <v>8.052928815340163</v>
      </c>
      <c r="P9" s="9"/>
    </row>
    <row r="10" spans="1:133">
      <c r="A10" s="12"/>
      <c r="B10" s="42">
        <v>515</v>
      </c>
      <c r="C10" s="19" t="s">
        <v>23</v>
      </c>
      <c r="D10" s="43">
        <v>412836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412836</v>
      </c>
      <c r="O10" s="44">
        <f t="shared" si="2"/>
        <v>27.110323089046492</v>
      </c>
      <c r="P10" s="9"/>
    </row>
    <row r="11" spans="1:133">
      <c r="A11" s="12"/>
      <c r="B11" s="42">
        <v>519</v>
      </c>
      <c r="C11" s="19" t="s">
        <v>50</v>
      </c>
      <c r="D11" s="43">
        <v>892649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892649</v>
      </c>
      <c r="O11" s="44">
        <f t="shared" si="2"/>
        <v>58.618925663251908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9216670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9216670</v>
      </c>
      <c r="O12" s="41">
        <f t="shared" si="2"/>
        <v>605.24494352508532</v>
      </c>
      <c r="P12" s="10"/>
    </row>
    <row r="13" spans="1:133">
      <c r="A13" s="12"/>
      <c r="B13" s="42">
        <v>521</v>
      </c>
      <c r="C13" s="19" t="s">
        <v>26</v>
      </c>
      <c r="D13" s="43">
        <v>5180726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5180726</v>
      </c>
      <c r="O13" s="44">
        <f t="shared" si="2"/>
        <v>340.21053322826373</v>
      </c>
      <c r="P13" s="9"/>
    </row>
    <row r="14" spans="1:133">
      <c r="A14" s="12"/>
      <c r="B14" s="42">
        <v>522</v>
      </c>
      <c r="C14" s="19" t="s">
        <v>27</v>
      </c>
      <c r="D14" s="43">
        <v>3488396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3488396</v>
      </c>
      <c r="O14" s="44">
        <f t="shared" si="2"/>
        <v>229.07775151037563</v>
      </c>
      <c r="P14" s="9"/>
    </row>
    <row r="15" spans="1:133">
      <c r="A15" s="12"/>
      <c r="B15" s="42">
        <v>524</v>
      </c>
      <c r="C15" s="19" t="s">
        <v>61</v>
      </c>
      <c r="D15" s="43">
        <v>445241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445241</v>
      </c>
      <c r="O15" s="44">
        <f t="shared" si="2"/>
        <v>29.238311006041503</v>
      </c>
      <c r="P15" s="9"/>
    </row>
    <row r="16" spans="1:133">
      <c r="A16" s="12"/>
      <c r="B16" s="42">
        <v>529</v>
      </c>
      <c r="C16" s="19" t="s">
        <v>69</v>
      </c>
      <c r="D16" s="43">
        <v>102307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102307</v>
      </c>
      <c r="O16" s="44">
        <f t="shared" si="2"/>
        <v>6.7183477804045184</v>
      </c>
      <c r="P16" s="9"/>
    </row>
    <row r="17" spans="1:119" ht="15.75">
      <c r="A17" s="26" t="s">
        <v>38</v>
      </c>
      <c r="B17" s="27"/>
      <c r="C17" s="28"/>
      <c r="D17" s="29">
        <f t="shared" ref="D17:M17" si="4">SUM(D18:D19)</f>
        <v>0</v>
      </c>
      <c r="E17" s="29">
        <f t="shared" si="4"/>
        <v>204260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204260</v>
      </c>
      <c r="O17" s="41">
        <f t="shared" si="2"/>
        <v>13.41344890990281</v>
      </c>
      <c r="P17" s="10"/>
    </row>
    <row r="18" spans="1:119">
      <c r="A18" s="12"/>
      <c r="B18" s="42">
        <v>537</v>
      </c>
      <c r="C18" s="19" t="s">
        <v>62</v>
      </c>
      <c r="D18" s="43">
        <v>0</v>
      </c>
      <c r="E18" s="43">
        <v>10865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10865</v>
      </c>
      <c r="O18" s="44">
        <f t="shared" si="2"/>
        <v>0.71348831100604149</v>
      </c>
      <c r="P18" s="9"/>
    </row>
    <row r="19" spans="1:119">
      <c r="A19" s="12"/>
      <c r="B19" s="42">
        <v>538</v>
      </c>
      <c r="C19" s="19" t="s">
        <v>52</v>
      </c>
      <c r="D19" s="43">
        <v>0</v>
      </c>
      <c r="E19" s="43">
        <v>193395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193395</v>
      </c>
      <c r="O19" s="44">
        <f t="shared" si="2"/>
        <v>12.699960598896769</v>
      </c>
      <c r="P19" s="9"/>
    </row>
    <row r="20" spans="1:119" ht="15.75">
      <c r="A20" s="26" t="s">
        <v>28</v>
      </c>
      <c r="B20" s="27"/>
      <c r="C20" s="28"/>
      <c r="D20" s="29">
        <f t="shared" ref="D20:M20" si="5">SUM(D21:D21)</f>
        <v>2186434</v>
      </c>
      <c r="E20" s="29">
        <f t="shared" si="5"/>
        <v>0</v>
      </c>
      <c r="F20" s="29">
        <f t="shared" si="5"/>
        <v>0</v>
      </c>
      <c r="G20" s="29">
        <f t="shared" si="5"/>
        <v>130680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2317114</v>
      </c>
      <c r="O20" s="41">
        <f t="shared" si="2"/>
        <v>152.16141318623588</v>
      </c>
      <c r="P20" s="10"/>
    </row>
    <row r="21" spans="1:119">
      <c r="A21" s="12"/>
      <c r="B21" s="42">
        <v>541</v>
      </c>
      <c r="C21" s="19" t="s">
        <v>53</v>
      </c>
      <c r="D21" s="43">
        <v>2186434</v>
      </c>
      <c r="E21" s="43">
        <v>0</v>
      </c>
      <c r="F21" s="43">
        <v>0</v>
      </c>
      <c r="G21" s="43">
        <v>130680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2317114</v>
      </c>
      <c r="O21" s="44">
        <f t="shared" si="2"/>
        <v>152.16141318623588</v>
      </c>
      <c r="P21" s="9"/>
    </row>
    <row r="22" spans="1:119" ht="15.75">
      <c r="A22" s="26" t="s">
        <v>30</v>
      </c>
      <c r="B22" s="27"/>
      <c r="C22" s="28"/>
      <c r="D22" s="29">
        <f t="shared" ref="D22:M22" si="6">SUM(D23:D23)</f>
        <v>1068138</v>
      </c>
      <c r="E22" s="29">
        <f t="shared" si="6"/>
        <v>0</v>
      </c>
      <c r="F22" s="29">
        <f t="shared" si="6"/>
        <v>0</v>
      </c>
      <c r="G22" s="29">
        <f t="shared" si="6"/>
        <v>118285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1186423</v>
      </c>
      <c r="O22" s="41">
        <f t="shared" si="2"/>
        <v>77.910625164171265</v>
      </c>
      <c r="P22" s="9"/>
    </row>
    <row r="23" spans="1:119">
      <c r="A23" s="12"/>
      <c r="B23" s="42">
        <v>572</v>
      </c>
      <c r="C23" s="19" t="s">
        <v>54</v>
      </c>
      <c r="D23" s="43">
        <v>1068138</v>
      </c>
      <c r="E23" s="43">
        <v>0</v>
      </c>
      <c r="F23" s="43">
        <v>0</v>
      </c>
      <c r="G23" s="43">
        <v>118285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1186423</v>
      </c>
      <c r="O23" s="44">
        <f t="shared" si="2"/>
        <v>77.910625164171265</v>
      </c>
      <c r="P23" s="9"/>
    </row>
    <row r="24" spans="1:119" ht="15.75">
      <c r="A24" s="26" t="s">
        <v>72</v>
      </c>
      <c r="B24" s="27"/>
      <c r="C24" s="28"/>
      <c r="D24" s="29">
        <f t="shared" ref="D24:M24" si="7">SUM(D25:D25)</f>
        <v>211193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211193</v>
      </c>
      <c r="O24" s="41">
        <f t="shared" si="2"/>
        <v>13.868728657735749</v>
      </c>
      <c r="P24" s="9"/>
    </row>
    <row r="25" spans="1:119" ht="15.75" thickBot="1">
      <c r="A25" s="12"/>
      <c r="B25" s="42">
        <v>581</v>
      </c>
      <c r="C25" s="19" t="s">
        <v>73</v>
      </c>
      <c r="D25" s="43">
        <v>211193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211193</v>
      </c>
      <c r="O25" s="44">
        <f t="shared" si="2"/>
        <v>13.868728657735749</v>
      </c>
      <c r="P25" s="9"/>
    </row>
    <row r="26" spans="1:119" ht="16.5" thickBot="1">
      <c r="A26" s="13" t="s">
        <v>10</v>
      </c>
      <c r="B26" s="21"/>
      <c r="C26" s="20"/>
      <c r="D26" s="14">
        <f>SUM(D5,D12,D17,D20,D22,D24)</f>
        <v>14886590</v>
      </c>
      <c r="E26" s="14">
        <f t="shared" ref="E26:M26" si="8">SUM(E5,E12,E17,E20,E22,E24)</f>
        <v>204260</v>
      </c>
      <c r="F26" s="14">
        <f t="shared" si="8"/>
        <v>0</v>
      </c>
      <c r="G26" s="14">
        <f t="shared" si="8"/>
        <v>248965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15339815</v>
      </c>
      <c r="O26" s="35">
        <f t="shared" si="2"/>
        <v>1007.3427239296034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0" t="s">
        <v>74</v>
      </c>
      <c r="M28" s="160"/>
      <c r="N28" s="160"/>
      <c r="O28" s="39">
        <v>15228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36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2344504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2344504</v>
      </c>
      <c r="O5" s="30">
        <f t="shared" ref="O5:O24" si="2">(N5/O$26)</f>
        <v>154.27413305257616</v>
      </c>
      <c r="P5" s="6"/>
    </row>
    <row r="6" spans="1:133">
      <c r="A6" s="12"/>
      <c r="B6" s="42">
        <v>511</v>
      </c>
      <c r="C6" s="19" t="s">
        <v>19</v>
      </c>
      <c r="D6" s="43">
        <v>113158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113158</v>
      </c>
      <c r="O6" s="44">
        <f t="shared" si="2"/>
        <v>7.446074883200632</v>
      </c>
      <c r="P6" s="9"/>
    </row>
    <row r="7" spans="1:133">
      <c r="A7" s="12"/>
      <c r="B7" s="42">
        <v>512</v>
      </c>
      <c r="C7" s="19" t="s">
        <v>20</v>
      </c>
      <c r="D7" s="43">
        <v>387447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387447</v>
      </c>
      <c r="O7" s="44">
        <f t="shared" si="2"/>
        <v>25.49496611173258</v>
      </c>
      <c r="P7" s="9"/>
    </row>
    <row r="8" spans="1:133">
      <c r="A8" s="12"/>
      <c r="B8" s="42">
        <v>513</v>
      </c>
      <c r="C8" s="19" t="s">
        <v>21</v>
      </c>
      <c r="D8" s="43">
        <v>306562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306562</v>
      </c>
      <c r="O8" s="44">
        <f t="shared" si="2"/>
        <v>20.172534052773575</v>
      </c>
      <c r="P8" s="9"/>
    </row>
    <row r="9" spans="1:133">
      <c r="A9" s="12"/>
      <c r="B9" s="42">
        <v>514</v>
      </c>
      <c r="C9" s="19" t="s">
        <v>22</v>
      </c>
      <c r="D9" s="43">
        <v>129003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129003</v>
      </c>
      <c r="O9" s="44">
        <f t="shared" si="2"/>
        <v>8.4887148779364345</v>
      </c>
      <c r="P9" s="9"/>
    </row>
    <row r="10" spans="1:133">
      <c r="A10" s="12"/>
      <c r="B10" s="42">
        <v>515</v>
      </c>
      <c r="C10" s="19" t="s">
        <v>23</v>
      </c>
      <c r="D10" s="43">
        <v>474439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474439</v>
      </c>
      <c r="O10" s="44">
        <f t="shared" si="2"/>
        <v>31.219253800092122</v>
      </c>
      <c r="P10" s="9"/>
    </row>
    <row r="11" spans="1:133">
      <c r="A11" s="12"/>
      <c r="B11" s="42">
        <v>519</v>
      </c>
      <c r="C11" s="19" t="s">
        <v>50</v>
      </c>
      <c r="D11" s="43">
        <v>933895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933895</v>
      </c>
      <c r="O11" s="44">
        <f t="shared" si="2"/>
        <v>61.452589326840823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9351975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9351975</v>
      </c>
      <c r="O12" s="41">
        <f t="shared" si="2"/>
        <v>615.38297032309003</v>
      </c>
      <c r="P12" s="10"/>
    </row>
    <row r="13" spans="1:133">
      <c r="A13" s="12"/>
      <c r="B13" s="42">
        <v>521</v>
      </c>
      <c r="C13" s="19" t="s">
        <v>26</v>
      </c>
      <c r="D13" s="43">
        <v>4955863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4955863</v>
      </c>
      <c r="O13" s="44">
        <f t="shared" si="2"/>
        <v>326.10798183852074</v>
      </c>
      <c r="P13" s="9"/>
    </row>
    <row r="14" spans="1:133">
      <c r="A14" s="12"/>
      <c r="B14" s="42">
        <v>522</v>
      </c>
      <c r="C14" s="19" t="s">
        <v>27</v>
      </c>
      <c r="D14" s="43">
        <v>3790487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3790487</v>
      </c>
      <c r="O14" s="44">
        <f t="shared" si="2"/>
        <v>249.42337303415147</v>
      </c>
      <c r="P14" s="9"/>
    </row>
    <row r="15" spans="1:133">
      <c r="A15" s="12"/>
      <c r="B15" s="42">
        <v>524</v>
      </c>
      <c r="C15" s="19" t="s">
        <v>61</v>
      </c>
      <c r="D15" s="43">
        <v>512013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512013</v>
      </c>
      <c r="O15" s="44">
        <f t="shared" si="2"/>
        <v>33.691715470158584</v>
      </c>
      <c r="P15" s="9"/>
    </row>
    <row r="16" spans="1:133">
      <c r="A16" s="12"/>
      <c r="B16" s="42">
        <v>529</v>
      </c>
      <c r="C16" s="19" t="s">
        <v>69</v>
      </c>
      <c r="D16" s="43">
        <v>93612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93612</v>
      </c>
      <c r="O16" s="44">
        <f t="shared" si="2"/>
        <v>6.1598999802592616</v>
      </c>
      <c r="P16" s="9"/>
    </row>
    <row r="17" spans="1:119" ht="15.75">
      <c r="A17" s="26" t="s">
        <v>38</v>
      </c>
      <c r="B17" s="27"/>
      <c r="C17" s="28"/>
      <c r="D17" s="29">
        <f t="shared" ref="D17:M17" si="4">SUM(D18:D19)</f>
        <v>0</v>
      </c>
      <c r="E17" s="29">
        <f t="shared" si="4"/>
        <v>310564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310564</v>
      </c>
      <c r="O17" s="41">
        <f t="shared" si="2"/>
        <v>20.435875501743766</v>
      </c>
      <c r="P17" s="10"/>
    </row>
    <row r="18" spans="1:119">
      <c r="A18" s="12"/>
      <c r="B18" s="42">
        <v>537</v>
      </c>
      <c r="C18" s="19" t="s">
        <v>62</v>
      </c>
      <c r="D18" s="43">
        <v>0</v>
      </c>
      <c r="E18" s="43">
        <v>13725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13725</v>
      </c>
      <c r="O18" s="44">
        <f t="shared" si="2"/>
        <v>0.90313877739027437</v>
      </c>
      <c r="P18" s="9"/>
    </row>
    <row r="19" spans="1:119">
      <c r="A19" s="12"/>
      <c r="B19" s="42">
        <v>538</v>
      </c>
      <c r="C19" s="19" t="s">
        <v>52</v>
      </c>
      <c r="D19" s="43">
        <v>0</v>
      </c>
      <c r="E19" s="43">
        <v>296839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296839</v>
      </c>
      <c r="O19" s="44">
        <f t="shared" si="2"/>
        <v>19.532736724353491</v>
      </c>
      <c r="P19" s="9"/>
    </row>
    <row r="20" spans="1:119" ht="15.75">
      <c r="A20" s="26" t="s">
        <v>28</v>
      </c>
      <c r="B20" s="27"/>
      <c r="C20" s="28"/>
      <c r="D20" s="29">
        <f t="shared" ref="D20:M20" si="5">SUM(D21:D21)</f>
        <v>2141989</v>
      </c>
      <c r="E20" s="29">
        <f t="shared" si="5"/>
        <v>0</v>
      </c>
      <c r="F20" s="29">
        <f t="shared" si="5"/>
        <v>0</v>
      </c>
      <c r="G20" s="29">
        <f t="shared" si="5"/>
        <v>478326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2620315</v>
      </c>
      <c r="O20" s="41">
        <f t="shared" si="2"/>
        <v>172.42317562676845</v>
      </c>
      <c r="P20" s="10"/>
    </row>
    <row r="21" spans="1:119">
      <c r="A21" s="12"/>
      <c r="B21" s="42">
        <v>541</v>
      </c>
      <c r="C21" s="19" t="s">
        <v>53</v>
      </c>
      <c r="D21" s="43">
        <v>2141989</v>
      </c>
      <c r="E21" s="43">
        <v>0</v>
      </c>
      <c r="F21" s="43">
        <v>0</v>
      </c>
      <c r="G21" s="43">
        <v>478326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2620315</v>
      </c>
      <c r="O21" s="44">
        <f t="shared" si="2"/>
        <v>172.42317562676845</v>
      </c>
      <c r="P21" s="9"/>
    </row>
    <row r="22" spans="1:119" ht="15.75">
      <c r="A22" s="26" t="s">
        <v>30</v>
      </c>
      <c r="B22" s="27"/>
      <c r="C22" s="28"/>
      <c r="D22" s="29">
        <f t="shared" ref="D22:M22" si="6">SUM(D23:D23)</f>
        <v>1740879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1740879</v>
      </c>
      <c r="O22" s="41">
        <f t="shared" si="2"/>
        <v>114.5541225241824</v>
      </c>
      <c r="P22" s="9"/>
    </row>
    <row r="23" spans="1:119" ht="15.75" thickBot="1">
      <c r="A23" s="12"/>
      <c r="B23" s="42">
        <v>572</v>
      </c>
      <c r="C23" s="19" t="s">
        <v>54</v>
      </c>
      <c r="D23" s="43">
        <v>1740879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1740879</v>
      </c>
      <c r="O23" s="44">
        <f t="shared" si="2"/>
        <v>114.5541225241824</v>
      </c>
      <c r="P23" s="9"/>
    </row>
    <row r="24" spans="1:119" ht="16.5" thickBot="1">
      <c r="A24" s="13" t="s">
        <v>10</v>
      </c>
      <c r="B24" s="21"/>
      <c r="C24" s="20"/>
      <c r="D24" s="14">
        <f>SUM(D5,D12,D17,D20,D22)</f>
        <v>15579347</v>
      </c>
      <c r="E24" s="14">
        <f t="shared" ref="E24:M24" si="7">SUM(E5,E12,E17,E20,E22)</f>
        <v>310564</v>
      </c>
      <c r="F24" s="14">
        <f t="shared" si="7"/>
        <v>0</v>
      </c>
      <c r="G24" s="14">
        <f t="shared" si="7"/>
        <v>478326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16368237</v>
      </c>
      <c r="O24" s="35">
        <f t="shared" si="2"/>
        <v>1077.0702770283608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70</v>
      </c>
      <c r="M26" s="160"/>
      <c r="N26" s="160"/>
      <c r="O26" s="39">
        <v>15197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36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2334002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2334002</v>
      </c>
      <c r="O5" s="30">
        <f t="shared" ref="O5:O23" si="2">(N5/O$25)</f>
        <v>155.75588922255588</v>
      </c>
      <c r="P5" s="6"/>
    </row>
    <row r="6" spans="1:133">
      <c r="A6" s="12"/>
      <c r="B6" s="42">
        <v>511</v>
      </c>
      <c r="C6" s="19" t="s">
        <v>19</v>
      </c>
      <c r="D6" s="43">
        <v>105175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105175</v>
      </c>
      <c r="O6" s="44">
        <f t="shared" si="2"/>
        <v>7.0186853520186849</v>
      </c>
      <c r="P6" s="9"/>
    </row>
    <row r="7" spans="1:133">
      <c r="A7" s="12"/>
      <c r="B7" s="42">
        <v>512</v>
      </c>
      <c r="C7" s="19" t="s">
        <v>20</v>
      </c>
      <c r="D7" s="43">
        <v>431206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431206</v>
      </c>
      <c r="O7" s="44">
        <f t="shared" si="2"/>
        <v>28.775842509175842</v>
      </c>
      <c r="P7" s="9"/>
    </row>
    <row r="8" spans="1:133">
      <c r="A8" s="12"/>
      <c r="B8" s="42">
        <v>513</v>
      </c>
      <c r="C8" s="19" t="s">
        <v>21</v>
      </c>
      <c r="D8" s="43">
        <v>235888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235888</v>
      </c>
      <c r="O8" s="44">
        <f t="shared" si="2"/>
        <v>15.741608274941608</v>
      </c>
      <c r="P8" s="9"/>
    </row>
    <row r="9" spans="1:133">
      <c r="A9" s="12"/>
      <c r="B9" s="42">
        <v>514</v>
      </c>
      <c r="C9" s="19" t="s">
        <v>22</v>
      </c>
      <c r="D9" s="43">
        <v>120000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120000</v>
      </c>
      <c r="O9" s="44">
        <f t="shared" si="2"/>
        <v>8.0080080080080087</v>
      </c>
      <c r="P9" s="9"/>
    </row>
    <row r="10" spans="1:133">
      <c r="A10" s="12"/>
      <c r="B10" s="42">
        <v>515</v>
      </c>
      <c r="C10" s="19" t="s">
        <v>23</v>
      </c>
      <c r="D10" s="43">
        <v>457726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457726</v>
      </c>
      <c r="O10" s="44">
        <f t="shared" si="2"/>
        <v>30.545612278945612</v>
      </c>
      <c r="P10" s="9"/>
    </row>
    <row r="11" spans="1:133">
      <c r="A11" s="12"/>
      <c r="B11" s="42">
        <v>519</v>
      </c>
      <c r="C11" s="19" t="s">
        <v>50</v>
      </c>
      <c r="D11" s="43">
        <v>984007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984007</v>
      </c>
      <c r="O11" s="44">
        <f t="shared" si="2"/>
        <v>65.666132799466126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8804427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8804427</v>
      </c>
      <c r="O12" s="41">
        <f t="shared" si="2"/>
        <v>587.54934934934931</v>
      </c>
      <c r="P12" s="10"/>
    </row>
    <row r="13" spans="1:133">
      <c r="A13" s="12"/>
      <c r="B13" s="42">
        <v>521</v>
      </c>
      <c r="C13" s="19" t="s">
        <v>26</v>
      </c>
      <c r="D13" s="43">
        <v>4755222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4755222</v>
      </c>
      <c r="O13" s="44">
        <f t="shared" si="2"/>
        <v>317.33213213213213</v>
      </c>
      <c r="P13" s="9"/>
    </row>
    <row r="14" spans="1:133">
      <c r="A14" s="12"/>
      <c r="B14" s="42">
        <v>522</v>
      </c>
      <c r="C14" s="19" t="s">
        <v>27</v>
      </c>
      <c r="D14" s="43">
        <v>3580470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3580470</v>
      </c>
      <c r="O14" s="44">
        <f t="shared" si="2"/>
        <v>238.93693693693695</v>
      </c>
      <c r="P14" s="9"/>
    </row>
    <row r="15" spans="1:133">
      <c r="A15" s="12"/>
      <c r="B15" s="42">
        <v>524</v>
      </c>
      <c r="C15" s="19" t="s">
        <v>61</v>
      </c>
      <c r="D15" s="43">
        <v>468735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468735</v>
      </c>
      <c r="O15" s="44">
        <f t="shared" si="2"/>
        <v>31.28028028028028</v>
      </c>
      <c r="P15" s="9"/>
    </row>
    <row r="16" spans="1:133" ht="15.75">
      <c r="A16" s="26" t="s">
        <v>38</v>
      </c>
      <c r="B16" s="27"/>
      <c r="C16" s="28"/>
      <c r="D16" s="29">
        <f t="shared" ref="D16:M16" si="4">SUM(D17:D18)</f>
        <v>0</v>
      </c>
      <c r="E16" s="29">
        <f t="shared" si="4"/>
        <v>374372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374372</v>
      </c>
      <c r="O16" s="41">
        <f t="shared" si="2"/>
        <v>24.983116449783118</v>
      </c>
      <c r="P16" s="10"/>
    </row>
    <row r="17" spans="1:119">
      <c r="A17" s="12"/>
      <c r="B17" s="42">
        <v>537</v>
      </c>
      <c r="C17" s="19" t="s">
        <v>62</v>
      </c>
      <c r="D17" s="43">
        <v>0</v>
      </c>
      <c r="E17" s="43">
        <v>8575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8575</v>
      </c>
      <c r="O17" s="44">
        <f t="shared" si="2"/>
        <v>0.57223890557223889</v>
      </c>
      <c r="P17" s="9"/>
    </row>
    <row r="18" spans="1:119">
      <c r="A18" s="12"/>
      <c r="B18" s="42">
        <v>538</v>
      </c>
      <c r="C18" s="19" t="s">
        <v>52</v>
      </c>
      <c r="D18" s="43">
        <v>0</v>
      </c>
      <c r="E18" s="43">
        <v>365797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365797</v>
      </c>
      <c r="O18" s="44">
        <f t="shared" si="2"/>
        <v>24.410877544210877</v>
      </c>
      <c r="P18" s="9"/>
    </row>
    <row r="19" spans="1:119" ht="15.75">
      <c r="A19" s="26" t="s">
        <v>28</v>
      </c>
      <c r="B19" s="27"/>
      <c r="C19" s="28"/>
      <c r="D19" s="29">
        <f t="shared" ref="D19:M19" si="5">SUM(D20:D20)</f>
        <v>3080200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3080200</v>
      </c>
      <c r="O19" s="41">
        <f t="shared" si="2"/>
        <v>205.55221888555221</v>
      </c>
      <c r="P19" s="10"/>
    </row>
    <row r="20" spans="1:119">
      <c r="A20" s="12"/>
      <c r="B20" s="42">
        <v>541</v>
      </c>
      <c r="C20" s="19" t="s">
        <v>53</v>
      </c>
      <c r="D20" s="43">
        <v>3080200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3080200</v>
      </c>
      <c r="O20" s="44">
        <f t="shared" si="2"/>
        <v>205.55221888555221</v>
      </c>
      <c r="P20" s="9"/>
    </row>
    <row r="21" spans="1:119" ht="15.75">
      <c r="A21" s="26" t="s">
        <v>30</v>
      </c>
      <c r="B21" s="27"/>
      <c r="C21" s="28"/>
      <c r="D21" s="29">
        <f t="shared" ref="D21:M21" si="6">SUM(D22:D22)</f>
        <v>1245509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1245509</v>
      </c>
      <c r="O21" s="41">
        <f t="shared" si="2"/>
        <v>83.117050383717057</v>
      </c>
      <c r="P21" s="9"/>
    </row>
    <row r="22" spans="1:119" ht="15.75" thickBot="1">
      <c r="A22" s="12"/>
      <c r="B22" s="42">
        <v>572</v>
      </c>
      <c r="C22" s="19" t="s">
        <v>54</v>
      </c>
      <c r="D22" s="43">
        <v>1245509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1245509</v>
      </c>
      <c r="O22" s="44">
        <f t="shared" si="2"/>
        <v>83.117050383717057</v>
      </c>
      <c r="P22" s="9"/>
    </row>
    <row r="23" spans="1:119" ht="16.5" thickBot="1">
      <c r="A23" s="13" t="s">
        <v>10</v>
      </c>
      <c r="B23" s="21"/>
      <c r="C23" s="20"/>
      <c r="D23" s="14">
        <f>SUM(D5,D12,D16,D19,D21)</f>
        <v>15464138</v>
      </c>
      <c r="E23" s="14">
        <f t="shared" ref="E23:M23" si="7">SUM(E5,E12,E16,E19,E21)</f>
        <v>374372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15838510</v>
      </c>
      <c r="O23" s="35">
        <f t="shared" si="2"/>
        <v>1056.9576242909577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67</v>
      </c>
      <c r="M25" s="160"/>
      <c r="N25" s="160"/>
      <c r="O25" s="39">
        <v>14985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36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2864955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2864955</v>
      </c>
      <c r="O5" s="30">
        <f t="shared" ref="O5:O22" si="2">(N5/O$24)</f>
        <v>192.12412821888412</v>
      </c>
      <c r="P5" s="6"/>
    </row>
    <row r="6" spans="1:133">
      <c r="A6" s="12"/>
      <c r="B6" s="42">
        <v>511</v>
      </c>
      <c r="C6" s="19" t="s">
        <v>19</v>
      </c>
      <c r="D6" s="43">
        <v>136913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136913</v>
      </c>
      <c r="O6" s="44">
        <f t="shared" si="2"/>
        <v>9.181397532188841</v>
      </c>
      <c r="P6" s="9"/>
    </row>
    <row r="7" spans="1:133">
      <c r="A7" s="12"/>
      <c r="B7" s="42">
        <v>512</v>
      </c>
      <c r="C7" s="19" t="s">
        <v>20</v>
      </c>
      <c r="D7" s="43">
        <v>478977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478977</v>
      </c>
      <c r="O7" s="44">
        <f t="shared" si="2"/>
        <v>32.12023873390558</v>
      </c>
      <c r="P7" s="9"/>
    </row>
    <row r="8" spans="1:133">
      <c r="A8" s="12"/>
      <c r="B8" s="42">
        <v>513</v>
      </c>
      <c r="C8" s="19" t="s">
        <v>21</v>
      </c>
      <c r="D8" s="43">
        <v>231513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231513</v>
      </c>
      <c r="O8" s="44">
        <f t="shared" si="2"/>
        <v>15.525281652360515</v>
      </c>
      <c r="P8" s="9"/>
    </row>
    <row r="9" spans="1:133">
      <c r="A9" s="12"/>
      <c r="B9" s="42">
        <v>514</v>
      </c>
      <c r="C9" s="19" t="s">
        <v>22</v>
      </c>
      <c r="D9" s="43">
        <v>120000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120000</v>
      </c>
      <c r="O9" s="44">
        <f t="shared" si="2"/>
        <v>8.0472103004291853</v>
      </c>
      <c r="P9" s="9"/>
    </row>
    <row r="10" spans="1:133">
      <c r="A10" s="12"/>
      <c r="B10" s="42">
        <v>515</v>
      </c>
      <c r="C10" s="19" t="s">
        <v>23</v>
      </c>
      <c r="D10" s="43">
        <v>536139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536139</v>
      </c>
      <c r="O10" s="44">
        <f t="shared" si="2"/>
        <v>35.953527360515018</v>
      </c>
      <c r="P10" s="9"/>
    </row>
    <row r="11" spans="1:133">
      <c r="A11" s="12"/>
      <c r="B11" s="42">
        <v>519</v>
      </c>
      <c r="C11" s="19" t="s">
        <v>50</v>
      </c>
      <c r="D11" s="43">
        <v>1361413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1361413</v>
      </c>
      <c r="O11" s="44">
        <f t="shared" si="2"/>
        <v>91.296472639484975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7900582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7900582</v>
      </c>
      <c r="O12" s="41">
        <f t="shared" si="2"/>
        <v>529.81370708154509</v>
      </c>
      <c r="P12" s="10"/>
    </row>
    <row r="13" spans="1:133">
      <c r="A13" s="12"/>
      <c r="B13" s="42">
        <v>521</v>
      </c>
      <c r="C13" s="19" t="s">
        <v>26</v>
      </c>
      <c r="D13" s="43">
        <v>4771613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4771613</v>
      </c>
      <c r="O13" s="44">
        <f t="shared" si="2"/>
        <v>319.98477736051501</v>
      </c>
      <c r="P13" s="9"/>
    </row>
    <row r="14" spans="1:133">
      <c r="A14" s="12"/>
      <c r="B14" s="42">
        <v>522</v>
      </c>
      <c r="C14" s="19" t="s">
        <v>27</v>
      </c>
      <c r="D14" s="43">
        <v>3076227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3076227</v>
      </c>
      <c r="O14" s="44">
        <f t="shared" si="2"/>
        <v>206.29204667381975</v>
      </c>
      <c r="P14" s="9"/>
    </row>
    <row r="15" spans="1:133">
      <c r="A15" s="12"/>
      <c r="B15" s="42">
        <v>524</v>
      </c>
      <c r="C15" s="19" t="s">
        <v>61</v>
      </c>
      <c r="D15" s="43">
        <v>52742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52742</v>
      </c>
      <c r="O15" s="44">
        <f t="shared" si="2"/>
        <v>3.5368830472103006</v>
      </c>
      <c r="P15" s="9"/>
    </row>
    <row r="16" spans="1:133" ht="15.75">
      <c r="A16" s="26" t="s">
        <v>38</v>
      </c>
      <c r="B16" s="27"/>
      <c r="C16" s="28"/>
      <c r="D16" s="29">
        <f t="shared" ref="D16:M16" si="4">SUM(D17:D17)</f>
        <v>0</v>
      </c>
      <c r="E16" s="29">
        <f t="shared" si="4"/>
        <v>216872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216872</v>
      </c>
      <c r="O16" s="41">
        <f t="shared" si="2"/>
        <v>14.543454935622318</v>
      </c>
      <c r="P16" s="10"/>
    </row>
    <row r="17" spans="1:119">
      <c r="A17" s="12"/>
      <c r="B17" s="42">
        <v>538</v>
      </c>
      <c r="C17" s="19" t="s">
        <v>52</v>
      </c>
      <c r="D17" s="43">
        <v>0</v>
      </c>
      <c r="E17" s="43">
        <v>216872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216872</v>
      </c>
      <c r="O17" s="44">
        <f t="shared" si="2"/>
        <v>14.543454935622318</v>
      </c>
      <c r="P17" s="9"/>
    </row>
    <row r="18" spans="1:119" ht="15.75">
      <c r="A18" s="26" t="s">
        <v>28</v>
      </c>
      <c r="B18" s="27"/>
      <c r="C18" s="28"/>
      <c r="D18" s="29">
        <f t="shared" ref="D18:M18" si="5">SUM(D19:D19)</f>
        <v>3357055</v>
      </c>
      <c r="E18" s="29">
        <f t="shared" si="5"/>
        <v>8281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3365336</v>
      </c>
      <c r="O18" s="41">
        <f t="shared" si="2"/>
        <v>225.67972103004291</v>
      </c>
      <c r="P18" s="10"/>
    </row>
    <row r="19" spans="1:119">
      <c r="A19" s="12"/>
      <c r="B19" s="42">
        <v>541</v>
      </c>
      <c r="C19" s="19" t="s">
        <v>53</v>
      </c>
      <c r="D19" s="43">
        <v>3357055</v>
      </c>
      <c r="E19" s="43">
        <v>8281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3365336</v>
      </c>
      <c r="O19" s="44">
        <f t="shared" si="2"/>
        <v>225.67972103004291</v>
      </c>
      <c r="P19" s="9"/>
    </row>
    <row r="20" spans="1:119" ht="15.75">
      <c r="A20" s="26" t="s">
        <v>30</v>
      </c>
      <c r="B20" s="27"/>
      <c r="C20" s="28"/>
      <c r="D20" s="29">
        <f t="shared" ref="D20:M20" si="6">SUM(D21:D21)</f>
        <v>898523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898523</v>
      </c>
      <c r="O20" s="41">
        <f t="shared" si="2"/>
        <v>60.255029506437765</v>
      </c>
      <c r="P20" s="9"/>
    </row>
    <row r="21" spans="1:119" ht="15.75" thickBot="1">
      <c r="A21" s="12"/>
      <c r="B21" s="42">
        <v>572</v>
      </c>
      <c r="C21" s="19" t="s">
        <v>54</v>
      </c>
      <c r="D21" s="43">
        <v>898523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898523</v>
      </c>
      <c r="O21" s="44">
        <f t="shared" si="2"/>
        <v>60.255029506437765</v>
      </c>
      <c r="P21" s="9"/>
    </row>
    <row r="22" spans="1:119" ht="16.5" thickBot="1">
      <c r="A22" s="13" t="s">
        <v>10</v>
      </c>
      <c r="B22" s="21"/>
      <c r="C22" s="20"/>
      <c r="D22" s="14">
        <f>SUM(D5,D12,D16,D18,D20)</f>
        <v>15021115</v>
      </c>
      <c r="E22" s="14">
        <f t="shared" ref="E22:M22" si="7">SUM(E5,E12,E16,E18,E20)</f>
        <v>225153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15246268</v>
      </c>
      <c r="O22" s="35">
        <f t="shared" si="2"/>
        <v>1022.4160407725321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65</v>
      </c>
      <c r="M24" s="160"/>
      <c r="N24" s="160"/>
      <c r="O24" s="39">
        <v>14912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36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2358690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2358690</v>
      </c>
      <c r="O5" s="30">
        <f t="shared" ref="O5:O22" si="2">(N5/O$24)</f>
        <v>159.71627843987</v>
      </c>
      <c r="P5" s="6"/>
    </row>
    <row r="6" spans="1:133">
      <c r="A6" s="12"/>
      <c r="B6" s="42">
        <v>511</v>
      </c>
      <c r="C6" s="19" t="s">
        <v>19</v>
      </c>
      <c r="D6" s="43">
        <v>134884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134884</v>
      </c>
      <c r="O6" s="44">
        <f t="shared" si="2"/>
        <v>9.1335319609967502</v>
      </c>
      <c r="P6" s="9"/>
    </row>
    <row r="7" spans="1:133">
      <c r="A7" s="12"/>
      <c r="B7" s="42">
        <v>512</v>
      </c>
      <c r="C7" s="19" t="s">
        <v>20</v>
      </c>
      <c r="D7" s="43">
        <v>482778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482778</v>
      </c>
      <c r="O7" s="44">
        <f t="shared" si="2"/>
        <v>32.690817984832073</v>
      </c>
      <c r="P7" s="9"/>
    </row>
    <row r="8" spans="1:133">
      <c r="A8" s="12"/>
      <c r="B8" s="42">
        <v>513</v>
      </c>
      <c r="C8" s="19" t="s">
        <v>21</v>
      </c>
      <c r="D8" s="43">
        <v>205160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205160</v>
      </c>
      <c r="O8" s="44">
        <f t="shared" si="2"/>
        <v>13.892199349945829</v>
      </c>
      <c r="P8" s="9"/>
    </row>
    <row r="9" spans="1:133">
      <c r="A9" s="12"/>
      <c r="B9" s="42">
        <v>514</v>
      </c>
      <c r="C9" s="19" t="s">
        <v>22</v>
      </c>
      <c r="D9" s="43">
        <v>120636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120636</v>
      </c>
      <c r="O9" s="44">
        <f t="shared" si="2"/>
        <v>8.1687432286023842</v>
      </c>
      <c r="P9" s="9"/>
    </row>
    <row r="10" spans="1:133">
      <c r="A10" s="12"/>
      <c r="B10" s="42">
        <v>515</v>
      </c>
      <c r="C10" s="19" t="s">
        <v>23</v>
      </c>
      <c r="D10" s="43">
        <v>510050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510050</v>
      </c>
      <c r="O10" s="44">
        <f t="shared" si="2"/>
        <v>34.537513542795232</v>
      </c>
      <c r="P10" s="9"/>
    </row>
    <row r="11" spans="1:133">
      <c r="A11" s="12"/>
      <c r="B11" s="42">
        <v>519</v>
      </c>
      <c r="C11" s="19" t="s">
        <v>50</v>
      </c>
      <c r="D11" s="43">
        <v>905182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905182</v>
      </c>
      <c r="O11" s="44">
        <f t="shared" si="2"/>
        <v>61.293472372697728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7820909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7820909</v>
      </c>
      <c r="O12" s="41">
        <f t="shared" si="2"/>
        <v>529.58484561213436</v>
      </c>
      <c r="P12" s="10"/>
    </row>
    <row r="13" spans="1:133">
      <c r="A13" s="12"/>
      <c r="B13" s="42">
        <v>521</v>
      </c>
      <c r="C13" s="19" t="s">
        <v>26</v>
      </c>
      <c r="D13" s="43">
        <v>4445130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4445130</v>
      </c>
      <c r="O13" s="44">
        <f t="shared" si="2"/>
        <v>300.99742686890573</v>
      </c>
      <c r="P13" s="9"/>
    </row>
    <row r="14" spans="1:133">
      <c r="A14" s="12"/>
      <c r="B14" s="42">
        <v>522</v>
      </c>
      <c r="C14" s="19" t="s">
        <v>27</v>
      </c>
      <c r="D14" s="43">
        <v>3375779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3375779</v>
      </c>
      <c r="O14" s="44">
        <f t="shared" si="2"/>
        <v>228.5874187432286</v>
      </c>
      <c r="P14" s="9"/>
    </row>
    <row r="15" spans="1:133" ht="15.75">
      <c r="A15" s="26" t="s">
        <v>38</v>
      </c>
      <c r="B15" s="27"/>
      <c r="C15" s="28"/>
      <c r="D15" s="29">
        <f t="shared" ref="D15:M15" si="4">SUM(D16:D17)</f>
        <v>0</v>
      </c>
      <c r="E15" s="29">
        <f t="shared" si="4"/>
        <v>190062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190062</v>
      </c>
      <c r="O15" s="41">
        <f t="shared" si="2"/>
        <v>12.869853737811484</v>
      </c>
      <c r="P15" s="10"/>
    </row>
    <row r="16" spans="1:133">
      <c r="A16" s="12"/>
      <c r="B16" s="42">
        <v>537</v>
      </c>
      <c r="C16" s="19" t="s">
        <v>62</v>
      </c>
      <c r="D16" s="43">
        <v>0</v>
      </c>
      <c r="E16" s="43">
        <v>32581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32581</v>
      </c>
      <c r="O16" s="44">
        <f t="shared" si="2"/>
        <v>2.2061890574214518</v>
      </c>
      <c r="P16" s="9"/>
    </row>
    <row r="17" spans="1:119">
      <c r="A17" s="12"/>
      <c r="B17" s="42">
        <v>538</v>
      </c>
      <c r="C17" s="19" t="s">
        <v>52</v>
      </c>
      <c r="D17" s="43">
        <v>0</v>
      </c>
      <c r="E17" s="43">
        <v>157481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157481</v>
      </c>
      <c r="O17" s="44">
        <f t="shared" si="2"/>
        <v>10.663664680390033</v>
      </c>
      <c r="P17" s="9"/>
    </row>
    <row r="18" spans="1:119" ht="15.75">
      <c r="A18" s="26" t="s">
        <v>28</v>
      </c>
      <c r="B18" s="27"/>
      <c r="C18" s="28"/>
      <c r="D18" s="29">
        <f t="shared" ref="D18:M18" si="5">SUM(D19:D19)</f>
        <v>2260947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2260947</v>
      </c>
      <c r="O18" s="41">
        <f t="shared" si="2"/>
        <v>153.09771126760563</v>
      </c>
      <c r="P18" s="10"/>
    </row>
    <row r="19" spans="1:119">
      <c r="A19" s="12"/>
      <c r="B19" s="42">
        <v>541</v>
      </c>
      <c r="C19" s="19" t="s">
        <v>53</v>
      </c>
      <c r="D19" s="43">
        <v>2260947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2260947</v>
      </c>
      <c r="O19" s="44">
        <f t="shared" si="2"/>
        <v>153.09771126760563</v>
      </c>
      <c r="P19" s="9"/>
    </row>
    <row r="20" spans="1:119" ht="15.75">
      <c r="A20" s="26" t="s">
        <v>30</v>
      </c>
      <c r="B20" s="27"/>
      <c r="C20" s="28"/>
      <c r="D20" s="29">
        <f t="shared" ref="D20:M20" si="6">SUM(D21:D21)</f>
        <v>890773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890773</v>
      </c>
      <c r="O20" s="41">
        <f t="shared" si="2"/>
        <v>60.317781690140848</v>
      </c>
      <c r="P20" s="9"/>
    </row>
    <row r="21" spans="1:119" ht="15.75" thickBot="1">
      <c r="A21" s="12"/>
      <c r="B21" s="42">
        <v>572</v>
      </c>
      <c r="C21" s="19" t="s">
        <v>54</v>
      </c>
      <c r="D21" s="43">
        <v>890773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890773</v>
      </c>
      <c r="O21" s="44">
        <f t="shared" si="2"/>
        <v>60.317781690140848</v>
      </c>
      <c r="P21" s="9"/>
    </row>
    <row r="22" spans="1:119" ht="16.5" thickBot="1">
      <c r="A22" s="13" t="s">
        <v>10</v>
      </c>
      <c r="B22" s="21"/>
      <c r="C22" s="20"/>
      <c r="D22" s="14">
        <f>SUM(D5,D12,D15,D18,D20)</f>
        <v>13331319</v>
      </c>
      <c r="E22" s="14">
        <f t="shared" ref="E22:M22" si="7">SUM(E5,E12,E15,E18,E20)</f>
        <v>190062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13521381</v>
      </c>
      <c r="O22" s="35">
        <f t="shared" si="2"/>
        <v>915.58647074756232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63</v>
      </c>
      <c r="M24" s="160"/>
      <c r="N24" s="160"/>
      <c r="O24" s="39">
        <v>14768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36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2206348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2206348</v>
      </c>
      <c r="O5" s="30">
        <f t="shared" ref="O5:O21" si="2">(N5/O$23)</f>
        <v>152.17242568452997</v>
      </c>
      <c r="P5" s="6"/>
    </row>
    <row r="6" spans="1:133">
      <c r="A6" s="12"/>
      <c r="B6" s="42">
        <v>511</v>
      </c>
      <c r="C6" s="19" t="s">
        <v>19</v>
      </c>
      <c r="D6" s="43">
        <v>121364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121364</v>
      </c>
      <c r="O6" s="44">
        <f t="shared" si="2"/>
        <v>8.3705083109179945</v>
      </c>
      <c r="P6" s="9"/>
    </row>
    <row r="7" spans="1:133">
      <c r="A7" s="12"/>
      <c r="B7" s="42">
        <v>512</v>
      </c>
      <c r="C7" s="19" t="s">
        <v>20</v>
      </c>
      <c r="D7" s="43">
        <v>396423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396423</v>
      </c>
      <c r="O7" s="44">
        <f t="shared" si="2"/>
        <v>27.341402855369335</v>
      </c>
      <c r="P7" s="9"/>
    </row>
    <row r="8" spans="1:133">
      <c r="A8" s="12"/>
      <c r="B8" s="42">
        <v>513</v>
      </c>
      <c r="C8" s="19" t="s">
        <v>21</v>
      </c>
      <c r="D8" s="43">
        <v>229373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229373</v>
      </c>
      <c r="O8" s="44">
        <f t="shared" si="2"/>
        <v>15.819918615076903</v>
      </c>
      <c r="P8" s="9"/>
    </row>
    <row r="9" spans="1:133">
      <c r="A9" s="12"/>
      <c r="B9" s="42">
        <v>514</v>
      </c>
      <c r="C9" s="19" t="s">
        <v>22</v>
      </c>
      <c r="D9" s="43">
        <v>120000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120000</v>
      </c>
      <c r="O9" s="44">
        <f t="shared" si="2"/>
        <v>8.2764328574384436</v>
      </c>
      <c r="P9" s="9"/>
    </row>
    <row r="10" spans="1:133">
      <c r="A10" s="12"/>
      <c r="B10" s="42">
        <v>515</v>
      </c>
      <c r="C10" s="19" t="s">
        <v>23</v>
      </c>
      <c r="D10" s="43">
        <v>492456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492456</v>
      </c>
      <c r="O10" s="44">
        <f t="shared" si="2"/>
        <v>33.964825160355886</v>
      </c>
      <c r="P10" s="9"/>
    </row>
    <row r="11" spans="1:133">
      <c r="A11" s="12"/>
      <c r="B11" s="42">
        <v>519</v>
      </c>
      <c r="C11" s="19" t="s">
        <v>50</v>
      </c>
      <c r="D11" s="43">
        <v>846732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846732</v>
      </c>
      <c r="O11" s="44">
        <f t="shared" si="2"/>
        <v>58.399337885371402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7038714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7038714</v>
      </c>
      <c r="O12" s="41">
        <f t="shared" si="2"/>
        <v>485.46203186426652</v>
      </c>
      <c r="P12" s="10"/>
    </row>
    <row r="13" spans="1:133">
      <c r="A13" s="12"/>
      <c r="B13" s="42">
        <v>521</v>
      </c>
      <c r="C13" s="19" t="s">
        <v>26</v>
      </c>
      <c r="D13" s="43">
        <v>4176463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4176463</v>
      </c>
      <c r="O13" s="44">
        <f t="shared" si="2"/>
        <v>288.05179667563283</v>
      </c>
      <c r="P13" s="9"/>
    </row>
    <row r="14" spans="1:133">
      <c r="A14" s="12"/>
      <c r="B14" s="42">
        <v>522</v>
      </c>
      <c r="C14" s="19" t="s">
        <v>27</v>
      </c>
      <c r="D14" s="43">
        <v>2862251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2862251</v>
      </c>
      <c r="O14" s="44">
        <f t="shared" si="2"/>
        <v>197.41023518863369</v>
      </c>
      <c r="P14" s="9"/>
    </row>
    <row r="15" spans="1:133" ht="15.75">
      <c r="A15" s="26" t="s">
        <v>38</v>
      </c>
      <c r="B15" s="27"/>
      <c r="C15" s="28"/>
      <c r="D15" s="29">
        <f t="shared" ref="D15:M15" si="4">SUM(D16:D16)</f>
        <v>0</v>
      </c>
      <c r="E15" s="29">
        <f t="shared" si="4"/>
        <v>149900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1285</v>
      </c>
      <c r="N15" s="40">
        <f t="shared" si="1"/>
        <v>151185</v>
      </c>
      <c r="O15" s="41">
        <f t="shared" si="2"/>
        <v>10.427270846265259</v>
      </c>
      <c r="P15" s="10"/>
    </row>
    <row r="16" spans="1:133">
      <c r="A16" s="12"/>
      <c r="B16" s="42">
        <v>538</v>
      </c>
      <c r="C16" s="19" t="s">
        <v>52</v>
      </c>
      <c r="D16" s="43">
        <v>0</v>
      </c>
      <c r="E16" s="43">
        <v>149900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1285</v>
      </c>
      <c r="N16" s="43">
        <f t="shared" si="1"/>
        <v>151185</v>
      </c>
      <c r="O16" s="44">
        <f t="shared" si="2"/>
        <v>10.427270846265259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SUM(D18:D18)</f>
        <v>1914934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1914934</v>
      </c>
      <c r="O17" s="41">
        <f t="shared" si="2"/>
        <v>132.07352231188358</v>
      </c>
      <c r="P17" s="10"/>
    </row>
    <row r="18" spans="1:119">
      <c r="A18" s="12"/>
      <c r="B18" s="42">
        <v>541</v>
      </c>
      <c r="C18" s="19" t="s">
        <v>53</v>
      </c>
      <c r="D18" s="43">
        <v>1914934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1914934</v>
      </c>
      <c r="O18" s="44">
        <f t="shared" si="2"/>
        <v>132.07352231188358</v>
      </c>
      <c r="P18" s="9"/>
    </row>
    <row r="19" spans="1:119" ht="15.75">
      <c r="A19" s="26" t="s">
        <v>30</v>
      </c>
      <c r="B19" s="27"/>
      <c r="C19" s="28"/>
      <c r="D19" s="29">
        <f t="shared" ref="D19:M19" si="6">SUM(D20:D20)</f>
        <v>802251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802251</v>
      </c>
      <c r="O19" s="41">
        <f t="shared" si="2"/>
        <v>55.331471135940411</v>
      </c>
      <c r="P19" s="9"/>
    </row>
    <row r="20" spans="1:119" ht="15.75" thickBot="1">
      <c r="A20" s="12"/>
      <c r="B20" s="42">
        <v>572</v>
      </c>
      <c r="C20" s="19" t="s">
        <v>54</v>
      </c>
      <c r="D20" s="43">
        <v>802251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802251</v>
      </c>
      <c r="O20" s="44">
        <f t="shared" si="2"/>
        <v>55.331471135940411</v>
      </c>
      <c r="P20" s="9"/>
    </row>
    <row r="21" spans="1:119" ht="16.5" thickBot="1">
      <c r="A21" s="13" t="s">
        <v>10</v>
      </c>
      <c r="B21" s="21"/>
      <c r="C21" s="20"/>
      <c r="D21" s="14">
        <f>SUM(D5,D12,D15,D17,D19)</f>
        <v>11962247</v>
      </c>
      <c r="E21" s="14">
        <f t="shared" ref="E21:M21" si="7">SUM(E5,E12,E15,E17,E19)</f>
        <v>149900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1285</v>
      </c>
      <c r="N21" s="14">
        <f t="shared" si="1"/>
        <v>12113432</v>
      </c>
      <c r="O21" s="35">
        <f t="shared" si="2"/>
        <v>835.4667218428857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59</v>
      </c>
      <c r="M23" s="160"/>
      <c r="N23" s="160"/>
      <c r="O23" s="39">
        <v>14499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36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2024-12-10T21:37:07Z</cp:lastPrinted>
  <dcterms:created xsi:type="dcterms:W3CDTF">2000-08-31T21:26:31Z</dcterms:created>
  <dcterms:modified xsi:type="dcterms:W3CDTF">2024-12-10T21:37:11Z</dcterms:modified>
</cp:coreProperties>
</file>