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'2008'!$A$1:$O$93</definedName>
    <definedName name="_xlnm.Print_Area" localSheetId="14">'2009'!$A$1:$O$87</definedName>
    <definedName name="_xlnm.Print_Area" localSheetId="13">'2010'!$A$1:$O$90</definedName>
    <definedName name="_xlnm.Print_Area" localSheetId="12">'2011'!$A$1:$O$94</definedName>
    <definedName name="_xlnm.Print_Area" localSheetId="11">'2012'!$A$1:$O$90</definedName>
    <definedName name="_xlnm.Print_Area" localSheetId="10">'2013'!$A$1:$O$84</definedName>
    <definedName name="_xlnm.Print_Area" localSheetId="9">'2014'!$A$1:$O$80</definedName>
    <definedName name="_xlnm.Print_Area" localSheetId="8">'2015'!$A$1:$O$84</definedName>
    <definedName name="_xlnm.Print_Area" localSheetId="7">'2016'!$A$1:$O$83</definedName>
    <definedName name="_xlnm.Print_Area" localSheetId="6">'2017'!$A$1:$O$84</definedName>
    <definedName name="_xlnm.Print_Area" localSheetId="5">'2018'!$A$1:$O$83</definedName>
    <definedName name="_xlnm.Print_Area" localSheetId="4">'2019'!$A$1:$O$84</definedName>
    <definedName name="_xlnm.Print_Area" localSheetId="3">'2020'!$A$1:$O$83</definedName>
    <definedName name="_xlnm.Print_Area" localSheetId="2">'2021'!$A$1:$P$87</definedName>
    <definedName name="_xlnm.Print_Area" localSheetId="1">'2022'!$A$1:$P$85</definedName>
    <definedName name="_xlnm.Print_Area" localSheetId="0">'2023'!$A$1:$P$89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84" i="48" l="1"/>
  <c r="P84" i="48" s="1"/>
  <c r="O83" i="48"/>
  <c r="P83" i="48" s="1"/>
  <c r="O82" i="48"/>
  <c r="P82" i="48" s="1"/>
  <c r="N81" i="48"/>
  <c r="M81" i="48"/>
  <c r="L81" i="48"/>
  <c r="K81" i="48"/>
  <c r="J81" i="48"/>
  <c r="I81" i="48"/>
  <c r="H81" i="48"/>
  <c r="G81" i="48"/>
  <c r="F81" i="48"/>
  <c r="E81" i="48"/>
  <c r="D81" i="48"/>
  <c r="O80" i="48"/>
  <c r="P80" i="48" s="1"/>
  <c r="O79" i="48"/>
  <c r="P79" i="48" s="1"/>
  <c r="O78" i="48"/>
  <c r="P78" i="48" s="1"/>
  <c r="O77" i="48"/>
  <c r="P77" i="48" s="1"/>
  <c r="O76" i="48"/>
  <c r="P76" i="48" s="1"/>
  <c r="O75" i="48"/>
  <c r="P75" i="48" s="1"/>
  <c r="O74" i="48"/>
  <c r="P74" i="48" s="1"/>
  <c r="O73" i="48"/>
  <c r="P73" i="48" s="1"/>
  <c r="O72" i="48"/>
  <c r="P72" i="48" s="1"/>
  <c r="N71" i="48"/>
  <c r="M71" i="48"/>
  <c r="L71" i="48"/>
  <c r="K71" i="48"/>
  <c r="J71" i="48"/>
  <c r="I71" i="48"/>
  <c r="H71" i="48"/>
  <c r="G71" i="48"/>
  <c r="F71" i="48"/>
  <c r="E71" i="48"/>
  <c r="D71" i="48"/>
  <c r="O70" i="48"/>
  <c r="P70" i="48" s="1"/>
  <c r="O69" i="48"/>
  <c r="P69" i="48" s="1"/>
  <c r="O68" i="48"/>
  <c r="P68" i="48" s="1"/>
  <c r="N67" i="48"/>
  <c r="M67" i="48"/>
  <c r="L67" i="48"/>
  <c r="K67" i="48"/>
  <c r="J67" i="48"/>
  <c r="I67" i="48"/>
  <c r="H67" i="48"/>
  <c r="G67" i="48"/>
  <c r="F67" i="48"/>
  <c r="E67" i="48"/>
  <c r="D67" i="48"/>
  <c r="O66" i="48"/>
  <c r="P66" i="48" s="1"/>
  <c r="O65" i="48"/>
  <c r="P65" i="48" s="1"/>
  <c r="O64" i="48"/>
  <c r="P64" i="48" s="1"/>
  <c r="O63" i="48"/>
  <c r="P63" i="48" s="1"/>
  <c r="O62" i="48"/>
  <c r="P62" i="48" s="1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N44" i="48"/>
  <c r="M44" i="48"/>
  <c r="L44" i="48"/>
  <c r="K44" i="48"/>
  <c r="J44" i="48"/>
  <c r="I44" i="48"/>
  <c r="H44" i="48"/>
  <c r="G44" i="48"/>
  <c r="F44" i="48"/>
  <c r="E44" i="48"/>
  <c r="D44" i="48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81" i="48" l="1"/>
  <c r="P81" i="48" s="1"/>
  <c r="O71" i="48"/>
  <c r="P71" i="48" s="1"/>
  <c r="O67" i="48"/>
  <c r="P67" i="48" s="1"/>
  <c r="O44" i="48"/>
  <c r="P44" i="48" s="1"/>
  <c r="I85" i="48"/>
  <c r="O22" i="48"/>
  <c r="P22" i="48" s="1"/>
  <c r="H85" i="48"/>
  <c r="K85" i="48"/>
  <c r="L85" i="48"/>
  <c r="M85" i="48"/>
  <c r="O14" i="48"/>
  <c r="P14" i="48" s="1"/>
  <c r="N85" i="48"/>
  <c r="E85" i="48"/>
  <c r="D85" i="48"/>
  <c r="G85" i="48"/>
  <c r="O5" i="48"/>
  <c r="P5" i="48" s="1"/>
  <c r="J85" i="48"/>
  <c r="F85" i="48"/>
  <c r="O80" i="47"/>
  <c r="P80" i="47" s="1"/>
  <c r="N79" i="47"/>
  <c r="M79" i="47"/>
  <c r="L79" i="47"/>
  <c r="K79" i="47"/>
  <c r="J79" i="47"/>
  <c r="I79" i="47"/>
  <c r="H79" i="47"/>
  <c r="G79" i="47"/>
  <c r="F79" i="47"/>
  <c r="E79" i="47"/>
  <c r="D79" i="47"/>
  <c r="O78" i="47"/>
  <c r="P78" i="47" s="1"/>
  <c r="O77" i="47"/>
  <c r="P77" i="47" s="1"/>
  <c r="O76" i="47"/>
  <c r="P76" i="47" s="1"/>
  <c r="O75" i="47"/>
  <c r="P75" i="47" s="1"/>
  <c r="O74" i="47"/>
  <c r="P74" i="47" s="1"/>
  <c r="O73" i="47"/>
  <c r="P73" i="47" s="1"/>
  <c r="O72" i="47"/>
  <c r="P72" i="47" s="1"/>
  <c r="O71" i="47"/>
  <c r="P71" i="47" s="1"/>
  <c r="O70" i="47"/>
  <c r="P70" i="47" s="1"/>
  <c r="N69" i="47"/>
  <c r="M69" i="47"/>
  <c r="L69" i="47"/>
  <c r="K69" i="47"/>
  <c r="J69" i="47"/>
  <c r="I69" i="47"/>
  <c r="H69" i="47"/>
  <c r="G69" i="47"/>
  <c r="F69" i="47"/>
  <c r="E69" i="47"/>
  <c r="D69" i="47"/>
  <c r="O68" i="47"/>
  <c r="P68" i="47" s="1"/>
  <c r="O67" i="47"/>
  <c r="P67" i="47" s="1"/>
  <c r="O66" i="47"/>
  <c r="P66" i="47" s="1"/>
  <c r="O65" i="47"/>
  <c r="P65" i="47" s="1"/>
  <c r="N64" i="47"/>
  <c r="M64" i="47"/>
  <c r="L64" i="47"/>
  <c r="K64" i="47"/>
  <c r="J64" i="47"/>
  <c r="I64" i="47"/>
  <c r="H64" i="47"/>
  <c r="G64" i="47"/>
  <c r="F64" i="47"/>
  <c r="E64" i="47"/>
  <c r="D64" i="47"/>
  <c r="O63" i="47"/>
  <c r="P63" i="47" s="1"/>
  <c r="O62" i="47"/>
  <c r="P62" i="47" s="1"/>
  <c r="O61" i="47"/>
  <c r="P61" i="47" s="1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N41" i="47"/>
  <c r="M41" i="47"/>
  <c r="L41" i="47"/>
  <c r="K41" i="47"/>
  <c r="J41" i="47"/>
  <c r="I41" i="47"/>
  <c r="H41" i="47"/>
  <c r="G41" i="47"/>
  <c r="F41" i="47"/>
  <c r="E41" i="47"/>
  <c r="D41" i="47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85" i="48" l="1"/>
  <c r="P85" i="48" s="1"/>
  <c r="O79" i="47"/>
  <c r="P79" i="47" s="1"/>
  <c r="O69" i="47"/>
  <c r="P69" i="47" s="1"/>
  <c r="O64" i="47"/>
  <c r="P64" i="47" s="1"/>
  <c r="O41" i="47"/>
  <c r="P41" i="47" s="1"/>
  <c r="O23" i="47"/>
  <c r="P23" i="47" s="1"/>
  <c r="L81" i="47"/>
  <c r="G81" i="47"/>
  <c r="H81" i="47"/>
  <c r="M81" i="47"/>
  <c r="K81" i="47"/>
  <c r="D81" i="47"/>
  <c r="I81" i="47"/>
  <c r="J81" i="47"/>
  <c r="N81" i="47"/>
  <c r="F81" i="47"/>
  <c r="O5" i="47"/>
  <c r="P5" i="47" s="1"/>
  <c r="O14" i="47"/>
  <c r="P14" i="47" s="1"/>
  <c r="E81" i="47"/>
  <c r="O81" i="47" l="1"/>
  <c r="P81" i="47" s="1"/>
  <c r="O82" i="46"/>
  <c r="P82" i="46"/>
  <c r="N81" i="46"/>
  <c r="M81" i="46"/>
  <c r="L81" i="46"/>
  <c r="K81" i="46"/>
  <c r="J81" i="46"/>
  <c r="I81" i="46"/>
  <c r="H81" i="46"/>
  <c r="G81" i="46"/>
  <c r="F81" i="46"/>
  <c r="E81" i="46"/>
  <c r="D81" i="46"/>
  <c r="O80" i="46"/>
  <c r="P80" i="46" s="1"/>
  <c r="O79" i="46"/>
  <c r="P79" i="46" s="1"/>
  <c r="O78" i="46"/>
  <c r="P78" i="46" s="1"/>
  <c r="O77" i="46"/>
  <c r="P77" i="46"/>
  <c r="O76" i="46"/>
  <c r="P76" i="46" s="1"/>
  <c r="O75" i="46"/>
  <c r="P75" i="46"/>
  <c r="O74" i="46"/>
  <c r="P74" i="46" s="1"/>
  <c r="O73" i="46"/>
  <c r="P73" i="46" s="1"/>
  <c r="O72" i="46"/>
  <c r="P72" i="46" s="1"/>
  <c r="N71" i="46"/>
  <c r="M71" i="46"/>
  <c r="L71" i="46"/>
  <c r="K71" i="46"/>
  <c r="J71" i="46"/>
  <c r="I71" i="46"/>
  <c r="H71" i="46"/>
  <c r="G71" i="46"/>
  <c r="F71" i="46"/>
  <c r="E71" i="46"/>
  <c r="D71" i="46"/>
  <c r="O70" i="46"/>
  <c r="P70" i="46" s="1"/>
  <c r="O69" i="46"/>
  <c r="P69" i="46" s="1"/>
  <c r="O68" i="46"/>
  <c r="P68" i="46"/>
  <c r="O67" i="46"/>
  <c r="P67" i="46"/>
  <c r="N66" i="46"/>
  <c r="M66" i="46"/>
  <c r="L66" i="46"/>
  <c r="K66" i="46"/>
  <c r="J66" i="46"/>
  <c r="I66" i="46"/>
  <c r="H66" i="46"/>
  <c r="G66" i="46"/>
  <c r="F66" i="46"/>
  <c r="E66" i="46"/>
  <c r="D66" i="46"/>
  <c r="O65" i="46"/>
  <c r="P65" i="46" s="1"/>
  <c r="O64" i="46"/>
  <c r="P64" i="46" s="1"/>
  <c r="O63" i="46"/>
  <c r="P63" i="46" s="1"/>
  <c r="O62" i="46"/>
  <c r="P62" i="46"/>
  <c r="O61" i="46"/>
  <c r="P61" i="46" s="1"/>
  <c r="O60" i="46"/>
  <c r="P60" i="46"/>
  <c r="O59" i="46"/>
  <c r="P59" i="46" s="1"/>
  <c r="O58" i="46"/>
  <c r="P58" i="46" s="1"/>
  <c r="O57" i="46"/>
  <c r="P57" i="46" s="1"/>
  <c r="O56" i="46"/>
  <c r="P56" i="46"/>
  <c r="O55" i="46"/>
  <c r="P55" i="46" s="1"/>
  <c r="O54" i="46"/>
  <c r="P54" i="46"/>
  <c r="O53" i="46"/>
  <c r="P53" i="46" s="1"/>
  <c r="O52" i="46"/>
  <c r="P52" i="46" s="1"/>
  <c r="O51" i="46"/>
  <c r="P51" i="46" s="1"/>
  <c r="O50" i="46"/>
  <c r="P50" i="46"/>
  <c r="O49" i="46"/>
  <c r="P49" i="46" s="1"/>
  <c r="O48" i="46"/>
  <c r="P48" i="46"/>
  <c r="O47" i="46"/>
  <c r="P47" i="46" s="1"/>
  <c r="O46" i="46"/>
  <c r="P46" i="46" s="1"/>
  <c r="O45" i="46"/>
  <c r="P45" i="46" s="1"/>
  <c r="O44" i="46"/>
  <c r="P44" i="46"/>
  <c r="N43" i="46"/>
  <c r="M43" i="46"/>
  <c r="L43" i="46"/>
  <c r="K43" i="46"/>
  <c r="J43" i="46"/>
  <c r="I43" i="46"/>
  <c r="H43" i="46"/>
  <c r="G43" i="46"/>
  <c r="F43" i="46"/>
  <c r="E43" i="46"/>
  <c r="D43" i="46"/>
  <c r="O42" i="46"/>
  <c r="P42" i="46" s="1"/>
  <c r="O41" i="46"/>
  <c r="P41" i="46" s="1"/>
  <c r="O40" i="46"/>
  <c r="P40" i="46"/>
  <c r="O39" i="46"/>
  <c r="P39" i="46" s="1"/>
  <c r="O38" i="46"/>
  <c r="P38" i="46" s="1"/>
  <c r="O37" i="46"/>
  <c r="P37" i="46" s="1"/>
  <c r="O36" i="46"/>
  <c r="P36" i="46" s="1"/>
  <c r="O35" i="46"/>
  <c r="P35" i="46" s="1"/>
  <c r="O34" i="46"/>
  <c r="P34" i="46"/>
  <c r="O33" i="46"/>
  <c r="P33" i="46" s="1"/>
  <c r="O32" i="46"/>
  <c r="P32" i="46" s="1"/>
  <c r="O31" i="46"/>
  <c r="P31" i="46" s="1"/>
  <c r="O30" i="46"/>
  <c r="P30" i="46" s="1"/>
  <c r="O29" i="46"/>
  <c r="P29" i="46" s="1"/>
  <c r="O28" i="46"/>
  <c r="P28" i="46"/>
  <c r="O27" i="46"/>
  <c r="P27" i="46" s="1"/>
  <c r="O26" i="46"/>
  <c r="P26" i="46" s="1"/>
  <c r="O25" i="46"/>
  <c r="P25" i="46" s="1"/>
  <c r="O24" i="46"/>
  <c r="P24" i="46" s="1"/>
  <c r="O23" i="46"/>
  <c r="P23" i="46" s="1"/>
  <c r="N22" i="46"/>
  <c r="M22" i="46"/>
  <c r="L22" i="46"/>
  <c r="K22" i="46"/>
  <c r="J22" i="46"/>
  <c r="I22" i="46"/>
  <c r="H22" i="46"/>
  <c r="G22" i="46"/>
  <c r="F22" i="46"/>
  <c r="E22" i="46"/>
  <c r="D22" i="46"/>
  <c r="O21" i="46"/>
  <c r="P21" i="46"/>
  <c r="O20" i="46"/>
  <c r="P20" i="46" s="1"/>
  <c r="O19" i="46"/>
  <c r="P19" i="46" s="1"/>
  <c r="O18" i="46"/>
  <c r="P18" i="46" s="1"/>
  <c r="O17" i="46"/>
  <c r="P17" i="46"/>
  <c r="O16" i="46"/>
  <c r="P16" i="46"/>
  <c r="O15" i="46"/>
  <c r="P15" i="46"/>
  <c r="N14" i="46"/>
  <c r="M14" i="46"/>
  <c r="L14" i="46"/>
  <c r="K14" i="46"/>
  <c r="J14" i="46"/>
  <c r="I14" i="46"/>
  <c r="H14" i="46"/>
  <c r="G14" i="46"/>
  <c r="F14" i="46"/>
  <c r="E14" i="46"/>
  <c r="D14" i="46"/>
  <c r="O13" i="46"/>
  <c r="P13" i="46"/>
  <c r="O12" i="46"/>
  <c r="P12" i="46" s="1"/>
  <c r="O11" i="46"/>
  <c r="P11" i="46" s="1"/>
  <c r="O10" i="46"/>
  <c r="P10" i="46" s="1"/>
  <c r="O9" i="46"/>
  <c r="P9" i="46" s="1"/>
  <c r="O8" i="46"/>
  <c r="P8" i="46" s="1"/>
  <c r="O7" i="46"/>
  <c r="P7" i="46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78" i="45"/>
  <c r="O78" i="45" s="1"/>
  <c r="N77" i="45"/>
  <c r="O77" i="45" s="1"/>
  <c r="M76" i="45"/>
  <c r="L76" i="45"/>
  <c r="K76" i="45"/>
  <c r="J76" i="45"/>
  <c r="I76" i="45"/>
  <c r="H76" i="45"/>
  <c r="G76" i="45"/>
  <c r="F76" i="45"/>
  <c r="E76" i="45"/>
  <c r="D76" i="45"/>
  <c r="N75" i="45"/>
  <c r="O75" i="45" s="1"/>
  <c r="N74" i="45"/>
  <c r="O74" i="45" s="1"/>
  <c r="N73" i="45"/>
  <c r="O73" i="45" s="1"/>
  <c r="N72" i="45"/>
  <c r="O72" i="45"/>
  <c r="N71" i="45"/>
  <c r="O71" i="45" s="1"/>
  <c r="N70" i="45"/>
  <c r="O70" i="45" s="1"/>
  <c r="N69" i="45"/>
  <c r="O69" i="45" s="1"/>
  <c r="N68" i="45"/>
  <c r="O68" i="45" s="1"/>
  <c r="M67" i="45"/>
  <c r="L67" i="45"/>
  <c r="K67" i="45"/>
  <c r="J67" i="45"/>
  <c r="I67" i="45"/>
  <c r="H67" i="45"/>
  <c r="G67" i="45"/>
  <c r="F67" i="45"/>
  <c r="E67" i="45"/>
  <c r="D67" i="45"/>
  <c r="N66" i="45"/>
  <c r="O66" i="45" s="1"/>
  <c r="N65" i="45"/>
  <c r="O65" i="45" s="1"/>
  <c r="N64" i="45"/>
  <c r="O64" i="45"/>
  <c r="N63" i="45"/>
  <c r="O63" i="45" s="1"/>
  <c r="M62" i="45"/>
  <c r="L62" i="45"/>
  <c r="K62" i="45"/>
  <c r="J62" i="45"/>
  <c r="I62" i="45"/>
  <c r="H62" i="45"/>
  <c r="G62" i="45"/>
  <c r="F62" i="45"/>
  <c r="E62" i="45"/>
  <c r="D62" i="45"/>
  <c r="N61" i="45"/>
  <c r="O61" i="45" s="1"/>
  <c r="N60" i="45"/>
  <c r="O60" i="45" s="1"/>
  <c r="N59" i="45"/>
  <c r="O59" i="45" s="1"/>
  <c r="N58" i="45"/>
  <c r="O58" i="45" s="1"/>
  <c r="N57" i="45"/>
  <c r="O57" i="45" s="1"/>
  <c r="N56" i="45"/>
  <c r="O56" i="45"/>
  <c r="N55" i="45"/>
  <c r="O55" i="45" s="1"/>
  <c r="N54" i="45"/>
  <c r="O54" i="45" s="1"/>
  <c r="N53" i="45"/>
  <c r="O53" i="45" s="1"/>
  <c r="N52" i="45"/>
  <c r="O52" i="45" s="1"/>
  <c r="N51" i="45"/>
  <c r="O51" i="45" s="1"/>
  <c r="N50" i="45"/>
  <c r="O50" i="45"/>
  <c r="N49" i="45"/>
  <c r="O49" i="45" s="1"/>
  <c r="N48" i="45"/>
  <c r="O48" i="45" s="1"/>
  <c r="N47" i="45"/>
  <c r="O47" i="45" s="1"/>
  <c r="N46" i="45"/>
  <c r="O46" i="45" s="1"/>
  <c r="N45" i="45"/>
  <c r="O45" i="45" s="1"/>
  <c r="N44" i="45"/>
  <c r="O44" i="45"/>
  <c r="N43" i="45"/>
  <c r="O43" i="45" s="1"/>
  <c r="N42" i="45"/>
  <c r="O42" i="45" s="1"/>
  <c r="N41" i="45"/>
  <c r="O41" i="45" s="1"/>
  <c r="N40" i="45"/>
  <c r="O40" i="45" s="1"/>
  <c r="M39" i="45"/>
  <c r="L39" i="45"/>
  <c r="K39" i="45"/>
  <c r="J39" i="45"/>
  <c r="I39" i="45"/>
  <c r="H39" i="45"/>
  <c r="G39" i="45"/>
  <c r="F39" i="45"/>
  <c r="E39" i="45"/>
  <c r="D39" i="45"/>
  <c r="N38" i="45"/>
  <c r="O38" i="45" s="1"/>
  <c r="N37" i="45"/>
  <c r="O37" i="45" s="1"/>
  <c r="N36" i="45"/>
  <c r="O36" i="45"/>
  <c r="N35" i="45"/>
  <c r="O35" i="45" s="1"/>
  <c r="N34" i="45"/>
  <c r="O34" i="45" s="1"/>
  <c r="N33" i="45"/>
  <c r="O33" i="45" s="1"/>
  <c r="N32" i="45"/>
  <c r="O32" i="45" s="1"/>
  <c r="N31" i="45"/>
  <c r="O31" i="45" s="1"/>
  <c r="N30" i="45"/>
  <c r="O30" i="45"/>
  <c r="N29" i="45"/>
  <c r="O29" i="45" s="1"/>
  <c r="N28" i="45"/>
  <c r="O28" i="45" s="1"/>
  <c r="N27" i="45"/>
  <c r="O27" i="45" s="1"/>
  <c r="N26" i="45"/>
  <c r="O26" i="45" s="1"/>
  <c r="N25" i="45"/>
  <c r="O25" i="45" s="1"/>
  <c r="N24" i="45"/>
  <c r="O24" i="45"/>
  <c r="N23" i="45"/>
  <c r="O23" i="45" s="1"/>
  <c r="N22" i="45"/>
  <c r="O22" i="45" s="1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N18" i="45"/>
  <c r="O18" i="45" s="1"/>
  <c r="N17" i="45"/>
  <c r="O17" i="45" s="1"/>
  <c r="N16" i="45"/>
  <c r="O16" i="45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13" i="44"/>
  <c r="O13" i="44" s="1"/>
  <c r="N79" i="44"/>
  <c r="O79" i="44" s="1"/>
  <c r="N78" i="44"/>
  <c r="O78" i="44" s="1"/>
  <c r="N77" i="44"/>
  <c r="O77" i="44" s="1"/>
  <c r="N76" i="44"/>
  <c r="O76" i="44"/>
  <c r="M75" i="44"/>
  <c r="L75" i="44"/>
  <c r="K75" i="44"/>
  <c r="J75" i="44"/>
  <c r="I75" i="44"/>
  <c r="H75" i="44"/>
  <c r="G75" i="44"/>
  <c r="F75" i="44"/>
  <c r="E75" i="44"/>
  <c r="D75" i="44"/>
  <c r="N74" i="44"/>
  <c r="O74" i="44"/>
  <c r="N73" i="44"/>
  <c r="O73" i="44" s="1"/>
  <c r="N72" i="44"/>
  <c r="O72" i="44" s="1"/>
  <c r="N71" i="44"/>
  <c r="O71" i="44" s="1"/>
  <c r="N70" i="44"/>
  <c r="O70" i="44" s="1"/>
  <c r="N69" i="44"/>
  <c r="O69" i="44" s="1"/>
  <c r="N68" i="44"/>
  <c r="O68" i="44"/>
  <c r="N67" i="44"/>
  <c r="O67" i="44" s="1"/>
  <c r="M66" i="44"/>
  <c r="L66" i="44"/>
  <c r="K66" i="44"/>
  <c r="J66" i="44"/>
  <c r="I66" i="44"/>
  <c r="H66" i="44"/>
  <c r="G66" i="44"/>
  <c r="F66" i="44"/>
  <c r="E66" i="44"/>
  <c r="D66" i="44"/>
  <c r="N65" i="44"/>
  <c r="O65" i="44" s="1"/>
  <c r="N64" i="44"/>
  <c r="O64" i="44" s="1"/>
  <c r="N63" i="44"/>
  <c r="O63" i="44" s="1"/>
  <c r="N62" i="44"/>
  <c r="O62" i="44" s="1"/>
  <c r="M61" i="44"/>
  <c r="L61" i="44"/>
  <c r="K61" i="44"/>
  <c r="J61" i="44"/>
  <c r="I61" i="44"/>
  <c r="H61" i="44"/>
  <c r="G61" i="44"/>
  <c r="F61" i="44"/>
  <c r="E61" i="44"/>
  <c r="D61" i="44"/>
  <c r="N60" i="44"/>
  <c r="O60" i="44" s="1"/>
  <c r="N59" i="44"/>
  <c r="O59" i="44" s="1"/>
  <c r="N58" i="44"/>
  <c r="O58" i="44"/>
  <c r="N57" i="44"/>
  <c r="O57" i="44" s="1"/>
  <c r="N56" i="44"/>
  <c r="O56" i="44" s="1"/>
  <c r="N55" i="44"/>
  <c r="O55" i="44" s="1"/>
  <c r="N54" i="44"/>
  <c r="O54" i="44" s="1"/>
  <c r="N53" i="44"/>
  <c r="O53" i="44" s="1"/>
  <c r="N52" i="44"/>
  <c r="O52" i="44"/>
  <c r="N51" i="44"/>
  <c r="O51" i="44" s="1"/>
  <c r="N50" i="44"/>
  <c r="O50" i="44" s="1"/>
  <c r="N49" i="44"/>
  <c r="O49" i="44" s="1"/>
  <c r="N48" i="44"/>
  <c r="O48" i="44" s="1"/>
  <c r="N47" i="44"/>
  <c r="O47" i="44" s="1"/>
  <c r="N46" i="44"/>
  <c r="O46" i="44"/>
  <c r="N45" i="44"/>
  <c r="O45" i="44" s="1"/>
  <c r="N44" i="44"/>
  <c r="O44" i="44" s="1"/>
  <c r="N43" i="44"/>
  <c r="O43" i="44" s="1"/>
  <c r="N42" i="44"/>
  <c r="O42" i="44" s="1"/>
  <c r="N41" i="44"/>
  <c r="O41" i="44" s="1"/>
  <c r="N40" i="44"/>
  <c r="O40" i="44"/>
  <c r="N39" i="44"/>
  <c r="O39" i="44" s="1"/>
  <c r="M38" i="44"/>
  <c r="L38" i="44"/>
  <c r="K38" i="44"/>
  <c r="J38" i="44"/>
  <c r="I38" i="44"/>
  <c r="H38" i="44"/>
  <c r="G38" i="44"/>
  <c r="F38" i="44"/>
  <c r="E38" i="44"/>
  <c r="D38" i="44"/>
  <c r="N37" i="44"/>
  <c r="O37" i="44" s="1"/>
  <c r="N36" i="44"/>
  <c r="O36" i="44" s="1"/>
  <c r="N35" i="44"/>
  <c r="O35" i="44" s="1"/>
  <c r="N34" i="44"/>
  <c r="O34" i="44" s="1"/>
  <c r="N33" i="44"/>
  <c r="O33" i="44" s="1"/>
  <c r="N32" i="44"/>
  <c r="O32" i="44"/>
  <c r="N31" i="44"/>
  <c r="O31" i="44" s="1"/>
  <c r="N30" i="44"/>
  <c r="O30" i="44" s="1"/>
  <c r="N29" i="44"/>
  <c r="O29" i="44" s="1"/>
  <c r="N28" i="44"/>
  <c r="O28" i="44" s="1"/>
  <c r="N27" i="44"/>
  <c r="O27" i="44" s="1"/>
  <c r="N26" i="44"/>
  <c r="O26" i="44"/>
  <c r="N25" i="44"/>
  <c r="O25" i="44" s="1"/>
  <c r="N24" i="44"/>
  <c r="O24" i="44" s="1"/>
  <c r="N23" i="44"/>
  <c r="O23" i="44" s="1"/>
  <c r="N22" i="44"/>
  <c r="O22" i="44" s="1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N18" i="44"/>
  <c r="O18" i="44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2" i="44"/>
  <c r="O12" i="44" s="1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78" i="43"/>
  <c r="O78" i="43" s="1"/>
  <c r="N77" i="43"/>
  <c r="O77" i="43" s="1"/>
  <c r="M76" i="43"/>
  <c r="L76" i="43"/>
  <c r="K76" i="43"/>
  <c r="J76" i="43"/>
  <c r="I76" i="43"/>
  <c r="H76" i="43"/>
  <c r="G76" i="43"/>
  <c r="F76" i="43"/>
  <c r="E76" i="43"/>
  <c r="D76" i="43"/>
  <c r="N75" i="43"/>
  <c r="O75" i="43" s="1"/>
  <c r="N74" i="43"/>
  <c r="O74" i="43" s="1"/>
  <c r="N73" i="43"/>
  <c r="O73" i="43"/>
  <c r="N72" i="43"/>
  <c r="O72" i="43" s="1"/>
  <c r="N71" i="43"/>
  <c r="O71" i="43" s="1"/>
  <c r="N70" i="43"/>
  <c r="O70" i="43" s="1"/>
  <c r="N69" i="43"/>
  <c r="O69" i="43" s="1"/>
  <c r="N68" i="43"/>
  <c r="O68" i="43" s="1"/>
  <c r="M67" i="43"/>
  <c r="L67" i="43"/>
  <c r="K67" i="43"/>
  <c r="J67" i="43"/>
  <c r="I67" i="43"/>
  <c r="H67" i="43"/>
  <c r="G67" i="43"/>
  <c r="F67" i="43"/>
  <c r="E67" i="43"/>
  <c r="D67" i="43"/>
  <c r="N66" i="43"/>
  <c r="O66" i="43" s="1"/>
  <c r="N65" i="43"/>
  <c r="O65" i="43"/>
  <c r="N64" i="43"/>
  <c r="O64" i="43" s="1"/>
  <c r="N63" i="43"/>
  <c r="O63" i="43" s="1"/>
  <c r="M62" i="43"/>
  <c r="L62" i="43"/>
  <c r="K62" i="43"/>
  <c r="J62" i="43"/>
  <c r="I62" i="43"/>
  <c r="H62" i="43"/>
  <c r="G62" i="43"/>
  <c r="F62" i="43"/>
  <c r="E62" i="43"/>
  <c r="D62" i="43"/>
  <c r="N61" i="43"/>
  <c r="O61" i="43" s="1"/>
  <c r="N60" i="43"/>
  <c r="O60" i="43" s="1"/>
  <c r="N59" i="43"/>
  <c r="O59" i="43" s="1"/>
  <c r="N58" i="43"/>
  <c r="O58" i="43" s="1"/>
  <c r="N57" i="43"/>
  <c r="O57" i="43"/>
  <c r="N56" i="43"/>
  <c r="O56" i="43" s="1"/>
  <c r="N55" i="43"/>
  <c r="O55" i="43" s="1"/>
  <c r="N54" i="43"/>
  <c r="O54" i="43" s="1"/>
  <c r="N53" i="43"/>
  <c r="O53" i="43" s="1"/>
  <c r="N52" i="43"/>
  <c r="O52" i="43" s="1"/>
  <c r="N51" i="43"/>
  <c r="O51" i="43"/>
  <c r="N50" i="43"/>
  <c r="O50" i="43" s="1"/>
  <c r="N49" i="43"/>
  <c r="O49" i="43" s="1"/>
  <c r="N48" i="43"/>
  <c r="O48" i="43" s="1"/>
  <c r="N47" i="43"/>
  <c r="O47" i="43" s="1"/>
  <c r="N46" i="43"/>
  <c r="O46" i="43" s="1"/>
  <c r="N45" i="43"/>
  <c r="O45" i="43"/>
  <c r="N44" i="43"/>
  <c r="O44" i="43" s="1"/>
  <c r="N43" i="43"/>
  <c r="O43" i="43" s="1"/>
  <c r="N42" i="43"/>
  <c r="O42" i="43" s="1"/>
  <c r="N41" i="43"/>
  <c r="O41" i="43" s="1"/>
  <c r="N40" i="43"/>
  <c r="O40" i="43" s="1"/>
  <c r="M39" i="43"/>
  <c r="L39" i="43"/>
  <c r="K39" i="43"/>
  <c r="J39" i="43"/>
  <c r="I39" i="43"/>
  <c r="H39" i="43"/>
  <c r="G39" i="43"/>
  <c r="F39" i="43"/>
  <c r="E39" i="43"/>
  <c r="D39" i="43"/>
  <c r="N38" i="43"/>
  <c r="O38" i="43" s="1"/>
  <c r="N37" i="43"/>
  <c r="O37" i="43"/>
  <c r="N36" i="43"/>
  <c r="O36" i="43" s="1"/>
  <c r="N35" i="43"/>
  <c r="O35" i="43" s="1"/>
  <c r="N34" i="43"/>
  <c r="O34" i="43" s="1"/>
  <c r="N33" i="43"/>
  <c r="O33" i="43" s="1"/>
  <c r="N32" i="43"/>
  <c r="O32" i="43" s="1"/>
  <c r="N31" i="43"/>
  <c r="O31" i="43"/>
  <c r="N30" i="43"/>
  <c r="O30" i="43" s="1"/>
  <c r="N29" i="43"/>
  <c r="O29" i="43" s="1"/>
  <c r="N28" i="43"/>
  <c r="O28" i="43" s="1"/>
  <c r="N27" i="43"/>
  <c r="O27" i="43" s="1"/>
  <c r="N26" i="43"/>
  <c r="O26" i="43" s="1"/>
  <c r="N25" i="43"/>
  <c r="O25" i="43"/>
  <c r="N24" i="43"/>
  <c r="O24" i="43" s="1"/>
  <c r="N23" i="43"/>
  <c r="O23" i="43" s="1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N19" i="43"/>
  <c r="O19" i="43" s="1"/>
  <c r="N18" i="43"/>
  <c r="O18" i="43" s="1"/>
  <c r="N17" i="43"/>
  <c r="O17" i="43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 s="1"/>
  <c r="N10" i="43"/>
  <c r="O10" i="43" s="1"/>
  <c r="N9" i="43"/>
  <c r="O9" i="43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79" i="42"/>
  <c r="O79" i="42" s="1"/>
  <c r="N78" i="42"/>
  <c r="O78" i="42" s="1"/>
  <c r="M77" i="42"/>
  <c r="L77" i="42"/>
  <c r="K77" i="42"/>
  <c r="J77" i="42"/>
  <c r="I77" i="42"/>
  <c r="H77" i="42"/>
  <c r="G77" i="42"/>
  <c r="F77" i="42"/>
  <c r="E77" i="42"/>
  <c r="D77" i="42"/>
  <c r="N76" i="42"/>
  <c r="O76" i="42" s="1"/>
  <c r="N75" i="42"/>
  <c r="O75" i="42" s="1"/>
  <c r="N74" i="42"/>
  <c r="O74" i="42"/>
  <c r="N73" i="42"/>
  <c r="O73" i="42" s="1"/>
  <c r="N72" i="42"/>
  <c r="O72" i="42" s="1"/>
  <c r="N71" i="42"/>
  <c r="O71" i="42" s="1"/>
  <c r="N70" i="42"/>
  <c r="O70" i="42" s="1"/>
  <c r="N69" i="42"/>
  <c r="O69" i="42" s="1"/>
  <c r="M68" i="42"/>
  <c r="L68" i="42"/>
  <c r="K68" i="42"/>
  <c r="J68" i="42"/>
  <c r="I68" i="42"/>
  <c r="H68" i="42"/>
  <c r="G68" i="42"/>
  <c r="F68" i="42"/>
  <c r="E68" i="42"/>
  <c r="D68" i="42"/>
  <c r="N67" i="42"/>
  <c r="O67" i="42" s="1"/>
  <c r="N66" i="42"/>
  <c r="O66" i="42"/>
  <c r="N65" i="42"/>
  <c r="O65" i="42" s="1"/>
  <c r="N64" i="42"/>
  <c r="O64" i="42" s="1"/>
  <c r="M63" i="42"/>
  <c r="L63" i="42"/>
  <c r="K63" i="42"/>
  <c r="J63" i="42"/>
  <c r="I63" i="42"/>
  <c r="H63" i="42"/>
  <c r="G63" i="42"/>
  <c r="F63" i="42"/>
  <c r="E63" i="42"/>
  <c r="D63" i="42"/>
  <c r="N62" i="42"/>
  <c r="O62" i="42" s="1"/>
  <c r="N61" i="42"/>
  <c r="O61" i="42" s="1"/>
  <c r="N60" i="42"/>
  <c r="O60" i="42" s="1"/>
  <c r="N59" i="42"/>
  <c r="O59" i="42" s="1"/>
  <c r="N58" i="42"/>
  <c r="O58" i="42"/>
  <c r="N57" i="42"/>
  <c r="O57" i="42" s="1"/>
  <c r="N56" i="42"/>
  <c r="O56" i="42" s="1"/>
  <c r="N55" i="42"/>
  <c r="O55" i="42" s="1"/>
  <c r="N54" i="42"/>
  <c r="O54" i="42" s="1"/>
  <c r="N53" i="42"/>
  <c r="O53" i="42" s="1"/>
  <c r="N52" i="42"/>
  <c r="O52" i="42"/>
  <c r="N51" i="42"/>
  <c r="O51" i="42" s="1"/>
  <c r="N50" i="42"/>
  <c r="O50" i="42" s="1"/>
  <c r="N49" i="42"/>
  <c r="O49" i="42" s="1"/>
  <c r="N48" i="42"/>
  <c r="O48" i="42" s="1"/>
  <c r="N47" i="42"/>
  <c r="O47" i="42" s="1"/>
  <c r="N46" i="42"/>
  <c r="O46" i="42"/>
  <c r="N45" i="42"/>
  <c r="O45" i="42" s="1"/>
  <c r="N44" i="42"/>
  <c r="O44" i="42" s="1"/>
  <c r="N43" i="42"/>
  <c r="O43" i="42" s="1"/>
  <c r="N42" i="42"/>
  <c r="O42" i="42" s="1"/>
  <c r="N41" i="42"/>
  <c r="O41" i="42" s="1"/>
  <c r="M40" i="42"/>
  <c r="L40" i="42"/>
  <c r="K40" i="42"/>
  <c r="J40" i="42"/>
  <c r="I40" i="42"/>
  <c r="H40" i="42"/>
  <c r="G40" i="42"/>
  <c r="F40" i="42"/>
  <c r="E40" i="42"/>
  <c r="D40" i="42"/>
  <c r="N39" i="42"/>
  <c r="O39" i="42" s="1"/>
  <c r="N38" i="42"/>
  <c r="O38" i="42"/>
  <c r="N37" i="42"/>
  <c r="O37" i="42" s="1"/>
  <c r="N36" i="42"/>
  <c r="O36" i="42" s="1"/>
  <c r="N35" i="42"/>
  <c r="O35" i="42" s="1"/>
  <c r="N34" i="42"/>
  <c r="O34" i="42" s="1"/>
  <c r="N33" i="42"/>
  <c r="O33" i="42" s="1"/>
  <c r="N32" i="42"/>
  <c r="O32" i="42"/>
  <c r="N31" i="42"/>
  <c r="O31" i="42" s="1"/>
  <c r="N30" i="42"/>
  <c r="O30" i="42" s="1"/>
  <c r="N29" i="42"/>
  <c r="O29" i="42" s="1"/>
  <c r="N28" i="42"/>
  <c r="O28" i="42" s="1"/>
  <c r="N27" i="42"/>
  <c r="O27" i="42" s="1"/>
  <c r="N26" i="42"/>
  <c r="O26" i="42"/>
  <c r="N25" i="42"/>
  <c r="O25" i="42" s="1"/>
  <c r="N24" i="42"/>
  <c r="O24" i="42" s="1"/>
  <c r="N23" i="42"/>
  <c r="O23" i="42" s="1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N19" i="42"/>
  <c r="O19" i="42" s="1"/>
  <c r="N18" i="42"/>
  <c r="O18" i="42"/>
  <c r="N17" i="42"/>
  <c r="O17" i="42" s="1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 s="1"/>
  <c r="N10" i="42"/>
  <c r="O10" i="42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78" i="41"/>
  <c r="O78" i="41" s="1"/>
  <c r="N77" i="41"/>
  <c r="O77" i="41" s="1"/>
  <c r="M76" i="41"/>
  <c r="L76" i="41"/>
  <c r="K76" i="41"/>
  <c r="J76" i="41"/>
  <c r="I76" i="41"/>
  <c r="H76" i="41"/>
  <c r="G76" i="41"/>
  <c r="F76" i="41"/>
  <c r="E76" i="41"/>
  <c r="D76" i="41"/>
  <c r="N75" i="41"/>
  <c r="O75" i="41" s="1"/>
  <c r="N74" i="41"/>
  <c r="O74" i="41"/>
  <c r="N73" i="41"/>
  <c r="O73" i="41" s="1"/>
  <c r="N72" i="41"/>
  <c r="O72" i="41" s="1"/>
  <c r="N71" i="41"/>
  <c r="O71" i="41" s="1"/>
  <c r="N70" i="41"/>
  <c r="O70" i="41" s="1"/>
  <c r="N69" i="41"/>
  <c r="O69" i="41" s="1"/>
  <c r="N68" i="41"/>
  <c r="O68" i="41"/>
  <c r="N67" i="41"/>
  <c r="O67" i="41" s="1"/>
  <c r="M66" i="41"/>
  <c r="L66" i="41"/>
  <c r="K66" i="41"/>
  <c r="J66" i="41"/>
  <c r="I66" i="41"/>
  <c r="H66" i="41"/>
  <c r="G66" i="41"/>
  <c r="F66" i="41"/>
  <c r="E66" i="41"/>
  <c r="D66" i="41"/>
  <c r="N65" i="41"/>
  <c r="O65" i="41" s="1"/>
  <c r="N64" i="41"/>
  <c r="O64" i="41" s="1"/>
  <c r="N63" i="41"/>
  <c r="O63" i="41" s="1"/>
  <c r="N62" i="41"/>
  <c r="O62" i="41" s="1"/>
  <c r="M61" i="41"/>
  <c r="L61" i="41"/>
  <c r="K61" i="41"/>
  <c r="J61" i="41"/>
  <c r="I61" i="41"/>
  <c r="H61" i="41"/>
  <c r="G61" i="41"/>
  <c r="F61" i="41"/>
  <c r="E61" i="41"/>
  <c r="D61" i="41"/>
  <c r="N60" i="41"/>
  <c r="O60" i="41" s="1"/>
  <c r="N59" i="41"/>
  <c r="O59" i="41" s="1"/>
  <c r="N58" i="41"/>
  <c r="O58" i="41"/>
  <c r="N57" i="41"/>
  <c r="O57" i="41" s="1"/>
  <c r="N56" i="41"/>
  <c r="O56" i="41" s="1"/>
  <c r="N55" i="41"/>
  <c r="O55" i="41" s="1"/>
  <c r="N54" i="41"/>
  <c r="O54" i="41" s="1"/>
  <c r="N53" i="41"/>
  <c r="O53" i="41" s="1"/>
  <c r="N52" i="41"/>
  <c r="O52" i="41"/>
  <c r="N51" i="41"/>
  <c r="O51" i="41" s="1"/>
  <c r="N50" i="41"/>
  <c r="O50" i="41" s="1"/>
  <c r="N49" i="41"/>
  <c r="O49" i="41" s="1"/>
  <c r="N48" i="41"/>
  <c r="O48" i="41" s="1"/>
  <c r="N47" i="41"/>
  <c r="O47" i="41" s="1"/>
  <c r="N46" i="41"/>
  <c r="O46" i="41"/>
  <c r="N45" i="41"/>
  <c r="O45" i="41" s="1"/>
  <c r="N44" i="41"/>
  <c r="O44" i="41" s="1"/>
  <c r="N43" i="41"/>
  <c r="O43" i="41" s="1"/>
  <c r="N42" i="41"/>
  <c r="O42" i="41" s="1"/>
  <c r="N41" i="41"/>
  <c r="O41" i="41" s="1"/>
  <c r="N40" i="41"/>
  <c r="O40" i="41"/>
  <c r="M39" i="41"/>
  <c r="L39" i="41"/>
  <c r="K39" i="41"/>
  <c r="J39" i="41"/>
  <c r="I39" i="41"/>
  <c r="H39" i="41"/>
  <c r="G39" i="41"/>
  <c r="F39" i="41"/>
  <c r="E39" i="41"/>
  <c r="D39" i="41"/>
  <c r="N38" i="41"/>
  <c r="O38" i="41"/>
  <c r="N37" i="41"/>
  <c r="O37" i="41" s="1"/>
  <c r="N36" i="41"/>
  <c r="O36" i="41" s="1"/>
  <c r="N35" i="41"/>
  <c r="O35" i="41" s="1"/>
  <c r="N34" i="41"/>
  <c r="O34" i="41" s="1"/>
  <c r="N33" i="41"/>
  <c r="O33" i="41" s="1"/>
  <c r="N32" i="41"/>
  <c r="O32" i="41"/>
  <c r="N31" i="41"/>
  <c r="O31" i="41" s="1"/>
  <c r="N30" i="41"/>
  <c r="O30" i="41" s="1"/>
  <c r="N29" i="41"/>
  <c r="O29" i="41" s="1"/>
  <c r="N28" i="41"/>
  <c r="O28" i="41" s="1"/>
  <c r="N27" i="41"/>
  <c r="O27" i="41" s="1"/>
  <c r="N26" i="41"/>
  <c r="O26" i="41"/>
  <c r="N25" i="41"/>
  <c r="O25" i="41" s="1"/>
  <c r="N24" i="41"/>
  <c r="O24" i="41" s="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N20" i="41"/>
  <c r="O20" i="41" s="1"/>
  <c r="N19" i="41"/>
  <c r="O19" i="41" s="1"/>
  <c r="N18" i="41"/>
  <c r="O18" i="41"/>
  <c r="N17" i="41"/>
  <c r="O17" i="41" s="1"/>
  <c r="N16" i="41"/>
  <c r="O16" i="41" s="1"/>
  <c r="M15" i="41"/>
  <c r="L15" i="41"/>
  <c r="K15" i="41"/>
  <c r="J15" i="41"/>
  <c r="I15" i="41"/>
  <c r="H15" i="41"/>
  <c r="G15" i="41"/>
  <c r="F15" i="41"/>
  <c r="E15" i="41"/>
  <c r="E79" i="41" s="1"/>
  <c r="D15" i="41"/>
  <c r="N14" i="41"/>
  <c r="O14" i="41" s="1"/>
  <c r="N13" i="41"/>
  <c r="O13" i="41" s="1"/>
  <c r="N12" i="41"/>
  <c r="O12" i="41" s="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79" i="40"/>
  <c r="O79" i="40" s="1"/>
  <c r="N78" i="40"/>
  <c r="O78" i="40" s="1"/>
  <c r="M77" i="40"/>
  <c r="L77" i="40"/>
  <c r="K77" i="40"/>
  <c r="J77" i="40"/>
  <c r="I77" i="40"/>
  <c r="H77" i="40"/>
  <c r="G77" i="40"/>
  <c r="F77" i="40"/>
  <c r="E77" i="40"/>
  <c r="D77" i="40"/>
  <c r="N76" i="40"/>
  <c r="O76" i="40" s="1"/>
  <c r="N75" i="40"/>
  <c r="O75" i="40"/>
  <c r="N74" i="40"/>
  <c r="O74" i="40" s="1"/>
  <c r="N73" i="40"/>
  <c r="O73" i="40" s="1"/>
  <c r="N72" i="40"/>
  <c r="O72" i="40" s="1"/>
  <c r="N71" i="40"/>
  <c r="O71" i="40" s="1"/>
  <c r="N70" i="40"/>
  <c r="O70" i="40" s="1"/>
  <c r="N69" i="40"/>
  <c r="O69" i="40"/>
  <c r="M68" i="40"/>
  <c r="L68" i="40"/>
  <c r="K68" i="40"/>
  <c r="J68" i="40"/>
  <c r="I68" i="40"/>
  <c r="H68" i="40"/>
  <c r="G68" i="40"/>
  <c r="F68" i="40"/>
  <c r="E68" i="40"/>
  <c r="D68" i="40"/>
  <c r="N67" i="40"/>
  <c r="O67" i="40"/>
  <c r="N66" i="40"/>
  <c r="O66" i="40" s="1"/>
  <c r="N65" i="40"/>
  <c r="O65" i="40" s="1"/>
  <c r="N64" i="40"/>
  <c r="O64" i="40" s="1"/>
  <c r="M63" i="40"/>
  <c r="L63" i="40"/>
  <c r="K63" i="40"/>
  <c r="J63" i="40"/>
  <c r="I63" i="40"/>
  <c r="H63" i="40"/>
  <c r="G63" i="40"/>
  <c r="F63" i="40"/>
  <c r="E63" i="40"/>
  <c r="D63" i="40"/>
  <c r="N62" i="40"/>
  <c r="O62" i="40" s="1"/>
  <c r="N61" i="40"/>
  <c r="O61" i="40" s="1"/>
  <c r="N60" i="40"/>
  <c r="O60" i="40" s="1"/>
  <c r="N59" i="40"/>
  <c r="O59" i="40"/>
  <c r="N58" i="40"/>
  <c r="O58" i="40" s="1"/>
  <c r="N57" i="40"/>
  <c r="O57" i="40" s="1"/>
  <c r="N56" i="40"/>
  <c r="O56" i="40" s="1"/>
  <c r="N55" i="40"/>
  <c r="O55" i="40" s="1"/>
  <c r="N54" i="40"/>
  <c r="O54" i="40" s="1"/>
  <c r="N53" i="40"/>
  <c r="O53" i="40"/>
  <c r="N52" i="40"/>
  <c r="O52" i="40" s="1"/>
  <c r="N51" i="40"/>
  <c r="O51" i="40" s="1"/>
  <c r="N50" i="40"/>
  <c r="O50" i="40" s="1"/>
  <c r="N49" i="40"/>
  <c r="O49" i="40" s="1"/>
  <c r="N48" i="40"/>
  <c r="O48" i="40" s="1"/>
  <c r="N47" i="40"/>
  <c r="O47" i="40"/>
  <c r="N46" i="40"/>
  <c r="O46" i="40" s="1"/>
  <c r="N45" i="40"/>
  <c r="O45" i="40" s="1"/>
  <c r="N44" i="40"/>
  <c r="O44" i="40" s="1"/>
  <c r="N43" i="40"/>
  <c r="O43" i="40" s="1"/>
  <c r="N42" i="40"/>
  <c r="O42" i="40" s="1"/>
  <c r="M41" i="40"/>
  <c r="L41" i="40"/>
  <c r="K41" i="40"/>
  <c r="J41" i="40"/>
  <c r="I41" i="40"/>
  <c r="H41" i="40"/>
  <c r="G41" i="40"/>
  <c r="F41" i="40"/>
  <c r="E41" i="40"/>
  <c r="D41" i="40"/>
  <c r="N40" i="40"/>
  <c r="O40" i="40" s="1"/>
  <c r="N39" i="40"/>
  <c r="O39" i="40"/>
  <c r="N38" i="40"/>
  <c r="O38" i="40" s="1"/>
  <c r="N37" i="40"/>
  <c r="O37" i="40" s="1"/>
  <c r="N36" i="40"/>
  <c r="O36" i="40" s="1"/>
  <c r="N35" i="40"/>
  <c r="O35" i="40" s="1"/>
  <c r="N34" i="40"/>
  <c r="O34" i="40" s="1"/>
  <c r="N33" i="40"/>
  <c r="O33" i="40"/>
  <c r="N32" i="40"/>
  <c r="O32" i="40" s="1"/>
  <c r="N31" i="40"/>
  <c r="O31" i="40" s="1"/>
  <c r="N30" i="40"/>
  <c r="O30" i="40" s="1"/>
  <c r="N29" i="40"/>
  <c r="O29" i="40" s="1"/>
  <c r="N28" i="40"/>
  <c r="O28" i="40" s="1"/>
  <c r="N27" i="40"/>
  <c r="O27" i="40"/>
  <c r="N26" i="40"/>
  <c r="O26" i="40" s="1"/>
  <c r="N25" i="40"/>
  <c r="O25" i="40" s="1"/>
  <c r="N24" i="40"/>
  <c r="O24" i="40" s="1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N20" i="40"/>
  <c r="O20" i="40" s="1"/>
  <c r="N19" i="40"/>
  <c r="O19" i="40"/>
  <c r="N18" i="40"/>
  <c r="O18" i="40" s="1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N13" i="40"/>
  <c r="O13" i="40" s="1"/>
  <c r="N12" i="40"/>
  <c r="O12" i="40" s="1"/>
  <c r="N11" i="40"/>
  <c r="O11" i="40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75" i="39"/>
  <c r="O75" i="39" s="1"/>
  <c r="N74" i="39"/>
  <c r="O74" i="39"/>
  <c r="M73" i="39"/>
  <c r="L73" i="39"/>
  <c r="K73" i="39"/>
  <c r="J73" i="39"/>
  <c r="I73" i="39"/>
  <c r="H73" i="39"/>
  <c r="G73" i="39"/>
  <c r="F73" i="39"/>
  <c r="E73" i="39"/>
  <c r="D73" i="39"/>
  <c r="N72" i="39"/>
  <c r="O72" i="39"/>
  <c r="N71" i="39"/>
  <c r="O71" i="39" s="1"/>
  <c r="N70" i="39"/>
  <c r="O70" i="39" s="1"/>
  <c r="N69" i="39"/>
  <c r="O69" i="39" s="1"/>
  <c r="N68" i="39"/>
  <c r="O68" i="39" s="1"/>
  <c r="N67" i="39"/>
  <c r="O67" i="39" s="1"/>
  <c r="N66" i="39"/>
  <c r="O66" i="39"/>
  <c r="N65" i="39"/>
  <c r="O65" i="39" s="1"/>
  <c r="M64" i="39"/>
  <c r="L64" i="39"/>
  <c r="K64" i="39"/>
  <c r="J64" i="39"/>
  <c r="I64" i="39"/>
  <c r="H64" i="39"/>
  <c r="G64" i="39"/>
  <c r="F64" i="39"/>
  <c r="E64" i="39"/>
  <c r="D64" i="39"/>
  <c r="N63" i="39"/>
  <c r="O63" i="39" s="1"/>
  <c r="N62" i="39"/>
  <c r="O62" i="39" s="1"/>
  <c r="N61" i="39"/>
  <c r="O61" i="39" s="1"/>
  <c r="N60" i="39"/>
  <c r="O60" i="39" s="1"/>
  <c r="M59" i="39"/>
  <c r="L59" i="39"/>
  <c r="K59" i="39"/>
  <c r="J59" i="39"/>
  <c r="I59" i="39"/>
  <c r="H59" i="39"/>
  <c r="G59" i="39"/>
  <c r="F59" i="39"/>
  <c r="E59" i="39"/>
  <c r="D59" i="39"/>
  <c r="N58" i="39"/>
  <c r="O58" i="39" s="1"/>
  <c r="N57" i="39"/>
  <c r="O57" i="39" s="1"/>
  <c r="N56" i="39"/>
  <c r="O56" i="39"/>
  <c r="N55" i="39"/>
  <c r="O55" i="39" s="1"/>
  <c r="N54" i="39"/>
  <c r="O54" i="39" s="1"/>
  <c r="N53" i="39"/>
  <c r="O53" i="39" s="1"/>
  <c r="N52" i="39"/>
  <c r="O52" i="39" s="1"/>
  <c r="N51" i="39"/>
  <c r="O51" i="39" s="1"/>
  <c r="N50" i="39"/>
  <c r="O50" i="39"/>
  <c r="N49" i="39"/>
  <c r="O49" i="39" s="1"/>
  <c r="N48" i="39"/>
  <c r="O48" i="39" s="1"/>
  <c r="N47" i="39"/>
  <c r="O47" i="39" s="1"/>
  <c r="N46" i="39"/>
  <c r="O46" i="39" s="1"/>
  <c r="N45" i="39"/>
  <c r="O45" i="39" s="1"/>
  <c r="N44" i="39"/>
  <c r="O44" i="39"/>
  <c r="N43" i="39"/>
  <c r="O43" i="39" s="1"/>
  <c r="N42" i="39"/>
  <c r="O42" i="39" s="1"/>
  <c r="N41" i="39"/>
  <c r="O41" i="39" s="1"/>
  <c r="N40" i="39"/>
  <c r="O40" i="39" s="1"/>
  <c r="N39" i="39"/>
  <c r="O39" i="39" s="1"/>
  <c r="M38" i="39"/>
  <c r="L38" i="39"/>
  <c r="K38" i="39"/>
  <c r="J38" i="39"/>
  <c r="I38" i="39"/>
  <c r="H38" i="39"/>
  <c r="G38" i="39"/>
  <c r="F38" i="39"/>
  <c r="E38" i="39"/>
  <c r="D38" i="39"/>
  <c r="N37" i="39"/>
  <c r="O37" i="39" s="1"/>
  <c r="N36" i="39"/>
  <c r="O36" i="39"/>
  <c r="N35" i="39"/>
  <c r="O35" i="39" s="1"/>
  <c r="N34" i="39"/>
  <c r="O34" i="39" s="1"/>
  <c r="N33" i="39"/>
  <c r="O33" i="39" s="1"/>
  <c r="N32" i="39"/>
  <c r="O32" i="39" s="1"/>
  <c r="N31" i="39"/>
  <c r="O31" i="39" s="1"/>
  <c r="N30" i="39"/>
  <c r="O30" i="39"/>
  <c r="N29" i="39"/>
  <c r="O29" i="39" s="1"/>
  <c r="N28" i="39"/>
  <c r="O28" i="39" s="1"/>
  <c r="N27" i="39"/>
  <c r="O27" i="39" s="1"/>
  <c r="N26" i="39"/>
  <c r="O26" i="39" s="1"/>
  <c r="N25" i="39"/>
  <c r="O25" i="39" s="1"/>
  <c r="N24" i="39"/>
  <c r="O24" i="39"/>
  <c r="M23" i="39"/>
  <c r="L23" i="39"/>
  <c r="K23" i="39"/>
  <c r="J23" i="39"/>
  <c r="I23" i="39"/>
  <c r="H23" i="39"/>
  <c r="G23" i="39"/>
  <c r="F23" i="39"/>
  <c r="E23" i="39"/>
  <c r="E76" i="39" s="1"/>
  <c r="D23" i="39"/>
  <c r="N22" i="39"/>
  <c r="O22" i="39"/>
  <c r="N21" i="39"/>
  <c r="O21" i="39" s="1"/>
  <c r="N20" i="39"/>
  <c r="O20" i="39"/>
  <c r="N19" i="39"/>
  <c r="O19" i="39" s="1"/>
  <c r="N18" i="39"/>
  <c r="O18" i="39" s="1"/>
  <c r="N17" i="39"/>
  <c r="O17" i="39" s="1"/>
  <c r="N16" i="39"/>
  <c r="O16" i="39"/>
  <c r="M15" i="39"/>
  <c r="L15" i="39"/>
  <c r="K15" i="39"/>
  <c r="J15" i="39"/>
  <c r="I15" i="39"/>
  <c r="H15" i="39"/>
  <c r="G15" i="39"/>
  <c r="F15" i="39"/>
  <c r="N15" i="39" s="1"/>
  <c r="O15" i="39" s="1"/>
  <c r="E15" i="39"/>
  <c r="D15" i="39"/>
  <c r="N14" i="39"/>
  <c r="O14" i="39"/>
  <c r="N13" i="39"/>
  <c r="O13" i="39"/>
  <c r="N12" i="39"/>
  <c r="O12" i="39" s="1"/>
  <c r="N11" i="39"/>
  <c r="O11" i="39"/>
  <c r="N10" i="39"/>
  <c r="O10" i="39"/>
  <c r="N9" i="39"/>
  <c r="O9" i="39" s="1"/>
  <c r="N8" i="39"/>
  <c r="O8" i="39"/>
  <c r="N7" i="39"/>
  <c r="O7" i="39"/>
  <c r="N6" i="39"/>
  <c r="O6" i="39" s="1"/>
  <c r="M5" i="39"/>
  <c r="L5" i="39"/>
  <c r="L76" i="39" s="1"/>
  <c r="K5" i="39"/>
  <c r="J5" i="39"/>
  <c r="I5" i="39"/>
  <c r="H5" i="39"/>
  <c r="H76" i="39" s="1"/>
  <c r="G5" i="39"/>
  <c r="F5" i="39"/>
  <c r="E5" i="39"/>
  <c r="D5" i="39"/>
  <c r="N79" i="38"/>
  <c r="O79" i="38" s="1"/>
  <c r="N78" i="38"/>
  <c r="O78" i="38"/>
  <c r="M77" i="38"/>
  <c r="L77" i="38"/>
  <c r="K77" i="38"/>
  <c r="J77" i="38"/>
  <c r="I77" i="38"/>
  <c r="H77" i="38"/>
  <c r="G77" i="38"/>
  <c r="F77" i="38"/>
  <c r="E77" i="38"/>
  <c r="N77" i="38" s="1"/>
  <c r="O77" i="38" s="1"/>
  <c r="D77" i="38"/>
  <c r="N76" i="38"/>
  <c r="O76" i="38"/>
  <c r="N75" i="38"/>
  <c r="O75" i="38" s="1"/>
  <c r="N74" i="38"/>
  <c r="O74" i="38"/>
  <c r="N73" i="38"/>
  <c r="O73" i="38" s="1"/>
  <c r="N72" i="38"/>
  <c r="O72" i="38" s="1"/>
  <c r="N71" i="38"/>
  <c r="O71" i="38" s="1"/>
  <c r="N70" i="38"/>
  <c r="O70" i="38"/>
  <c r="N69" i="38"/>
  <c r="O69" i="38" s="1"/>
  <c r="M68" i="38"/>
  <c r="L68" i="38"/>
  <c r="K68" i="38"/>
  <c r="J68" i="38"/>
  <c r="I68" i="38"/>
  <c r="H68" i="38"/>
  <c r="G68" i="38"/>
  <c r="N68" i="38" s="1"/>
  <c r="O68" i="38" s="1"/>
  <c r="F68" i="38"/>
  <c r="E68" i="38"/>
  <c r="D68" i="38"/>
  <c r="N67" i="38"/>
  <c r="O67" i="38" s="1"/>
  <c r="N66" i="38"/>
  <c r="O66" i="38"/>
  <c r="N65" i="38"/>
  <c r="O65" i="38" s="1"/>
  <c r="N64" i="38"/>
  <c r="O64" i="38" s="1"/>
  <c r="N63" i="38"/>
  <c r="O63" i="38" s="1"/>
  <c r="M62" i="38"/>
  <c r="L62" i="38"/>
  <c r="K62" i="38"/>
  <c r="J62" i="38"/>
  <c r="I62" i="38"/>
  <c r="H62" i="38"/>
  <c r="G62" i="38"/>
  <c r="F62" i="38"/>
  <c r="E62" i="38"/>
  <c r="D62" i="38"/>
  <c r="N61" i="38"/>
  <c r="O61" i="38" s="1"/>
  <c r="N60" i="38"/>
  <c r="O60" i="38"/>
  <c r="N59" i="38"/>
  <c r="O59" i="38" s="1"/>
  <c r="N58" i="38"/>
  <c r="O58" i="38"/>
  <c r="N57" i="38"/>
  <c r="O57" i="38" s="1"/>
  <c r="N56" i="38"/>
  <c r="O56" i="38" s="1"/>
  <c r="N55" i="38"/>
  <c r="O55" i="38" s="1"/>
  <c r="N54" i="38"/>
  <c r="O54" i="38"/>
  <c r="N53" i="38"/>
  <c r="O53" i="38" s="1"/>
  <c r="N52" i="38"/>
  <c r="O52" i="38"/>
  <c r="N51" i="38"/>
  <c r="O51" i="38" s="1"/>
  <c r="N50" i="38"/>
  <c r="O50" i="38" s="1"/>
  <c r="N49" i="38"/>
  <c r="O49" i="38" s="1"/>
  <c r="N48" i="38"/>
  <c r="O48" i="38"/>
  <c r="N47" i="38"/>
  <c r="O47" i="38" s="1"/>
  <c r="N46" i="38"/>
  <c r="O46" i="38"/>
  <c r="N45" i="38"/>
  <c r="O45" i="38" s="1"/>
  <c r="N44" i="38"/>
  <c r="O44" i="38" s="1"/>
  <c r="N43" i="38"/>
  <c r="O43" i="38" s="1"/>
  <c r="N42" i="38"/>
  <c r="O42" i="38"/>
  <c r="N41" i="38"/>
  <c r="O41" i="38" s="1"/>
  <c r="M40" i="38"/>
  <c r="L40" i="38"/>
  <c r="K40" i="38"/>
  <c r="J40" i="38"/>
  <c r="I40" i="38"/>
  <c r="H40" i="38"/>
  <c r="G40" i="38"/>
  <c r="F40" i="38"/>
  <c r="E40" i="38"/>
  <c r="D40" i="38"/>
  <c r="N39" i="38"/>
  <c r="O39" i="38" s="1"/>
  <c r="N38" i="38"/>
  <c r="O38" i="38"/>
  <c r="N37" i="38"/>
  <c r="O37" i="38" s="1"/>
  <c r="N36" i="38"/>
  <c r="O36" i="38" s="1"/>
  <c r="N35" i="38"/>
  <c r="O35" i="38" s="1"/>
  <c r="N34" i="38"/>
  <c r="O34" i="38"/>
  <c r="N33" i="38"/>
  <c r="O33" i="38" s="1"/>
  <c r="N32" i="38"/>
  <c r="O32" i="38"/>
  <c r="N31" i="38"/>
  <c r="O31" i="38" s="1"/>
  <c r="N30" i="38"/>
  <c r="O30" i="38" s="1"/>
  <c r="N29" i="38"/>
  <c r="O29" i="38" s="1"/>
  <c r="N28" i="38"/>
  <c r="O28" i="38"/>
  <c r="N27" i="38"/>
  <c r="O27" i="38" s="1"/>
  <c r="N26" i="38"/>
  <c r="O26" i="38"/>
  <c r="N25" i="38"/>
  <c r="O25" i="38" s="1"/>
  <c r="N24" i="38"/>
  <c r="O24" i="38" s="1"/>
  <c r="N23" i="38"/>
  <c r="O23" i="38" s="1"/>
  <c r="M22" i="38"/>
  <c r="L22" i="38"/>
  <c r="K22" i="38"/>
  <c r="J22" i="38"/>
  <c r="I22" i="38"/>
  <c r="H22" i="38"/>
  <c r="H80" i="38" s="1"/>
  <c r="G22" i="38"/>
  <c r="F22" i="38"/>
  <c r="E22" i="38"/>
  <c r="D22" i="38"/>
  <c r="N21" i="38"/>
  <c r="O21" i="38" s="1"/>
  <c r="N20" i="38"/>
  <c r="O20" i="38"/>
  <c r="N19" i="38"/>
  <c r="O19" i="38" s="1"/>
  <c r="N18" i="38"/>
  <c r="O18" i="38"/>
  <c r="N17" i="38"/>
  <c r="O17" i="38" s="1"/>
  <c r="N16" i="38"/>
  <c r="O16" i="38" s="1"/>
  <c r="M15" i="38"/>
  <c r="N15" i="38" s="1"/>
  <c r="O15" i="38" s="1"/>
  <c r="L15" i="38"/>
  <c r="K15" i="38"/>
  <c r="J15" i="38"/>
  <c r="I15" i="38"/>
  <c r="H15" i="38"/>
  <c r="G15" i="38"/>
  <c r="F15" i="38"/>
  <c r="E15" i="38"/>
  <c r="D15" i="38"/>
  <c r="N14" i="38"/>
  <c r="O14" i="38" s="1"/>
  <c r="N13" i="38"/>
  <c r="O13" i="38" s="1"/>
  <c r="N12" i="38"/>
  <c r="O12" i="38"/>
  <c r="N11" i="38"/>
  <c r="O11" i="38" s="1"/>
  <c r="N10" i="38"/>
  <c r="O10" i="38"/>
  <c r="N9" i="38"/>
  <c r="O9" i="38" s="1"/>
  <c r="N8" i="38"/>
  <c r="O8" i="38" s="1"/>
  <c r="N7" i="38"/>
  <c r="O7" i="38" s="1"/>
  <c r="N6" i="38"/>
  <c r="O6" i="38"/>
  <c r="M5" i="38"/>
  <c r="M80" i="38" s="1"/>
  <c r="L5" i="38"/>
  <c r="K5" i="38"/>
  <c r="J5" i="38"/>
  <c r="I5" i="38"/>
  <c r="I80" i="38" s="1"/>
  <c r="H5" i="38"/>
  <c r="G5" i="38"/>
  <c r="G80" i="38" s="1"/>
  <c r="F5" i="38"/>
  <c r="E5" i="38"/>
  <c r="D5" i="38"/>
  <c r="N88" i="37"/>
  <c r="O88" i="37"/>
  <c r="N87" i="37"/>
  <c r="O87" i="37"/>
  <c r="M86" i="37"/>
  <c r="L86" i="37"/>
  <c r="K86" i="37"/>
  <c r="J86" i="37"/>
  <c r="N86" i="37" s="1"/>
  <c r="O86" i="37" s="1"/>
  <c r="I86" i="37"/>
  <c r="H86" i="37"/>
  <c r="G86" i="37"/>
  <c r="F86" i="37"/>
  <c r="E86" i="37"/>
  <c r="D86" i="37"/>
  <c r="N85" i="37"/>
  <c r="O85" i="37" s="1"/>
  <c r="N84" i="37"/>
  <c r="O84" i="37" s="1"/>
  <c r="N83" i="37"/>
  <c r="O83" i="37" s="1"/>
  <c r="N82" i="37"/>
  <c r="O82" i="37"/>
  <c r="N81" i="37"/>
  <c r="O81" i="37" s="1"/>
  <c r="N80" i="37"/>
  <c r="O80" i="37"/>
  <c r="N79" i="37"/>
  <c r="O79" i="37" s="1"/>
  <c r="N78" i="37"/>
  <c r="O78" i="37" s="1"/>
  <c r="N77" i="37"/>
  <c r="O77" i="37" s="1"/>
  <c r="N76" i="37"/>
  <c r="O76" i="37"/>
  <c r="N75" i="37"/>
  <c r="O75" i="37" s="1"/>
  <c r="M74" i="37"/>
  <c r="L74" i="37"/>
  <c r="K74" i="37"/>
  <c r="J74" i="37"/>
  <c r="I74" i="37"/>
  <c r="H74" i="37"/>
  <c r="G74" i="37"/>
  <c r="N74" i="37" s="1"/>
  <c r="O74" i="37" s="1"/>
  <c r="F74" i="37"/>
  <c r="E74" i="37"/>
  <c r="D74" i="37"/>
  <c r="N73" i="37"/>
  <c r="O73" i="37" s="1"/>
  <c r="N72" i="37"/>
  <c r="O72" i="37"/>
  <c r="N71" i="37"/>
  <c r="O71" i="37" s="1"/>
  <c r="N70" i="37"/>
  <c r="O70" i="37" s="1"/>
  <c r="M69" i="37"/>
  <c r="N69" i="37" s="1"/>
  <c r="O69" i="37" s="1"/>
  <c r="L69" i="37"/>
  <c r="K69" i="37"/>
  <c r="J69" i="37"/>
  <c r="I69" i="37"/>
  <c r="H69" i="37"/>
  <c r="G69" i="37"/>
  <c r="F69" i="37"/>
  <c r="E69" i="37"/>
  <c r="D69" i="37"/>
  <c r="N68" i="37"/>
  <c r="O68" i="37" s="1"/>
  <c r="N67" i="37"/>
  <c r="O67" i="37" s="1"/>
  <c r="N66" i="37"/>
  <c r="O66" i="37"/>
  <c r="N65" i="37"/>
  <c r="O65" i="37" s="1"/>
  <c r="N64" i="37"/>
  <c r="O64" i="37"/>
  <c r="N63" i="37"/>
  <c r="O63" i="37" s="1"/>
  <c r="N62" i="37"/>
  <c r="O62" i="37" s="1"/>
  <c r="N61" i="37"/>
  <c r="O61" i="37" s="1"/>
  <c r="N60" i="37"/>
  <c r="O60" i="37"/>
  <c r="N59" i="37"/>
  <c r="O59" i="37" s="1"/>
  <c r="N58" i="37"/>
  <c r="O58" i="37"/>
  <c r="N57" i="37"/>
  <c r="O57" i="37" s="1"/>
  <c r="N56" i="37"/>
  <c r="O56" i="37" s="1"/>
  <c r="N55" i="37"/>
  <c r="O55" i="37" s="1"/>
  <c r="N54" i="37"/>
  <c r="O54" i="37"/>
  <c r="N53" i="37"/>
  <c r="O53" i="37" s="1"/>
  <c r="N52" i="37"/>
  <c r="O52" i="37"/>
  <c r="N51" i="37"/>
  <c r="O51" i="37" s="1"/>
  <c r="N50" i="37"/>
  <c r="O50" i="37" s="1"/>
  <c r="N49" i="37"/>
  <c r="O49" i="37" s="1"/>
  <c r="N48" i="37"/>
  <c r="O48" i="37"/>
  <c r="M47" i="37"/>
  <c r="L47" i="37"/>
  <c r="K47" i="37"/>
  <c r="J47" i="37"/>
  <c r="I47" i="37"/>
  <c r="H47" i="37"/>
  <c r="G47" i="37"/>
  <c r="F47" i="37"/>
  <c r="E47" i="37"/>
  <c r="N47" i="37" s="1"/>
  <c r="O47" i="37" s="1"/>
  <c r="D47" i="37"/>
  <c r="N46" i="37"/>
  <c r="O46" i="37"/>
  <c r="N45" i="37"/>
  <c r="O45" i="37" s="1"/>
  <c r="N44" i="37"/>
  <c r="O44" i="37"/>
  <c r="N43" i="37"/>
  <c r="O43" i="37" s="1"/>
  <c r="N42" i="37"/>
  <c r="O42" i="37" s="1"/>
  <c r="N41" i="37"/>
  <c r="O41" i="37" s="1"/>
  <c r="N40" i="37"/>
  <c r="O40" i="37"/>
  <c r="N39" i="37"/>
  <c r="O39" i="37" s="1"/>
  <c r="N38" i="37"/>
  <c r="O38" i="37"/>
  <c r="N37" i="37"/>
  <c r="O37" i="37" s="1"/>
  <c r="N36" i="37"/>
  <c r="O36" i="37" s="1"/>
  <c r="N35" i="37"/>
  <c r="O35" i="37" s="1"/>
  <c r="N34" i="37"/>
  <c r="O34" i="37"/>
  <c r="N33" i="37"/>
  <c r="O33" i="37" s="1"/>
  <c r="N32" i="37"/>
  <c r="O32" i="37"/>
  <c r="N31" i="37"/>
  <c r="O31" i="37" s="1"/>
  <c r="N30" i="37"/>
  <c r="O30" i="37" s="1"/>
  <c r="N29" i="37"/>
  <c r="O29" i="37" s="1"/>
  <c r="N28" i="37"/>
  <c r="O28" i="37"/>
  <c r="N27" i="37"/>
  <c r="O27" i="37" s="1"/>
  <c r="N26" i="37"/>
  <c r="O26" i="37"/>
  <c r="N25" i="37"/>
  <c r="O25" i="37" s="1"/>
  <c r="N24" i="37"/>
  <c r="O24" i="37" s="1"/>
  <c r="M23" i="37"/>
  <c r="L23" i="37"/>
  <c r="K23" i="37"/>
  <c r="J23" i="37"/>
  <c r="I23" i="37"/>
  <c r="H23" i="37"/>
  <c r="H89" i="37" s="1"/>
  <c r="G23" i="37"/>
  <c r="F23" i="37"/>
  <c r="E23" i="37"/>
  <c r="N23" i="37" s="1"/>
  <c r="O23" i="37" s="1"/>
  <c r="D23" i="37"/>
  <c r="N22" i="37"/>
  <c r="O22" i="37"/>
  <c r="N21" i="37"/>
  <c r="O21" i="37" s="1"/>
  <c r="N20" i="37"/>
  <c r="O20" i="37"/>
  <c r="N19" i="37"/>
  <c r="O19" i="37" s="1"/>
  <c r="N18" i="37"/>
  <c r="O18" i="37" s="1"/>
  <c r="N17" i="37"/>
  <c r="O17" i="37" s="1"/>
  <c r="N16" i="37"/>
  <c r="O16" i="37"/>
  <c r="M15" i="37"/>
  <c r="L15" i="37"/>
  <c r="K15" i="37"/>
  <c r="J15" i="37"/>
  <c r="I15" i="37"/>
  <c r="H15" i="37"/>
  <c r="G15" i="37"/>
  <c r="G89" i="37"/>
  <c r="F15" i="37"/>
  <c r="E15" i="37"/>
  <c r="D15" i="37"/>
  <c r="N15" i="37" s="1"/>
  <c r="O15" i="37" s="1"/>
  <c r="N14" i="37"/>
  <c r="O14" i="37"/>
  <c r="N13" i="37"/>
  <c r="O13" i="37" s="1"/>
  <c r="N12" i="37"/>
  <c r="O12" i="37" s="1"/>
  <c r="N11" i="37"/>
  <c r="O11" i="37" s="1"/>
  <c r="N10" i="37"/>
  <c r="O10" i="37"/>
  <c r="N9" i="37"/>
  <c r="O9" i="37" s="1"/>
  <c r="N8" i="37"/>
  <c r="O8" i="37"/>
  <c r="N7" i="37"/>
  <c r="O7" i="37" s="1"/>
  <c r="N6" i="37"/>
  <c r="O6" i="37" s="1"/>
  <c r="M5" i="37"/>
  <c r="N5" i="37" s="1"/>
  <c r="O5" i="37" s="1"/>
  <c r="L5" i="37"/>
  <c r="K5" i="37"/>
  <c r="K89" i="37" s="1"/>
  <c r="J5" i="37"/>
  <c r="J89" i="37" s="1"/>
  <c r="I5" i="37"/>
  <c r="I89" i="37" s="1"/>
  <c r="H5" i="37"/>
  <c r="G5" i="37"/>
  <c r="F5" i="37"/>
  <c r="E5" i="37"/>
  <c r="E89" i="37" s="1"/>
  <c r="D5" i="37"/>
  <c r="N85" i="36"/>
  <c r="O85" i="36" s="1"/>
  <c r="N84" i="36"/>
  <c r="O84" i="36"/>
  <c r="N83" i="36"/>
  <c r="O83" i="36" s="1"/>
  <c r="M82" i="36"/>
  <c r="L82" i="36"/>
  <c r="K82" i="36"/>
  <c r="J82" i="36"/>
  <c r="I82" i="36"/>
  <c r="H82" i="36"/>
  <c r="G82" i="36"/>
  <c r="N82" i="36" s="1"/>
  <c r="O82" i="36" s="1"/>
  <c r="F82" i="36"/>
  <c r="E82" i="36"/>
  <c r="D82" i="36"/>
  <c r="N81" i="36"/>
  <c r="O81" i="36" s="1"/>
  <c r="N80" i="36"/>
  <c r="O80" i="36"/>
  <c r="N79" i="36"/>
  <c r="O79" i="36" s="1"/>
  <c r="N78" i="36"/>
  <c r="O78" i="36" s="1"/>
  <c r="N77" i="36"/>
  <c r="O77" i="36" s="1"/>
  <c r="N76" i="36"/>
  <c r="O76" i="36"/>
  <c r="N75" i="36"/>
  <c r="O75" i="36" s="1"/>
  <c r="N74" i="36"/>
  <c r="O74" i="36"/>
  <c r="M73" i="36"/>
  <c r="L73" i="36"/>
  <c r="K73" i="36"/>
  <c r="J73" i="36"/>
  <c r="I73" i="36"/>
  <c r="N73" i="36" s="1"/>
  <c r="O73" i="36" s="1"/>
  <c r="H73" i="36"/>
  <c r="G73" i="36"/>
  <c r="F73" i="36"/>
  <c r="E73" i="36"/>
  <c r="D73" i="36"/>
  <c r="N72" i="36"/>
  <c r="O72" i="36"/>
  <c r="N71" i="36"/>
  <c r="O71" i="36" s="1"/>
  <c r="N70" i="36"/>
  <c r="O70" i="36" s="1"/>
  <c r="N69" i="36"/>
  <c r="O69" i="36" s="1"/>
  <c r="N68" i="36"/>
  <c r="O68" i="36"/>
  <c r="M67" i="36"/>
  <c r="L67" i="36"/>
  <c r="K67" i="36"/>
  <c r="J67" i="36"/>
  <c r="I67" i="36"/>
  <c r="H67" i="36"/>
  <c r="G67" i="36"/>
  <c r="F67" i="36"/>
  <c r="E67" i="36"/>
  <c r="D67" i="36"/>
  <c r="N66" i="36"/>
  <c r="O66" i="36" s="1"/>
  <c r="N65" i="36"/>
  <c r="O65" i="36"/>
  <c r="N64" i="36"/>
  <c r="O64" i="36"/>
  <c r="N63" i="36"/>
  <c r="O63" i="36" s="1"/>
  <c r="N62" i="36"/>
  <c r="O62" i="36"/>
  <c r="N61" i="36"/>
  <c r="O61" i="36"/>
  <c r="N60" i="36"/>
  <c r="O60" i="36" s="1"/>
  <c r="N59" i="36"/>
  <c r="O59" i="36"/>
  <c r="N58" i="36"/>
  <c r="O58" i="36"/>
  <c r="N57" i="36"/>
  <c r="O57" i="36" s="1"/>
  <c r="N56" i="36"/>
  <c r="O56" i="36"/>
  <c r="N55" i="36"/>
  <c r="O55" i="36"/>
  <c r="N54" i="36"/>
  <c r="O54" i="36" s="1"/>
  <c r="N53" i="36"/>
  <c r="O53" i="36"/>
  <c r="N52" i="36"/>
  <c r="O52" i="36"/>
  <c r="N51" i="36"/>
  <c r="O51" i="36" s="1"/>
  <c r="N50" i="36"/>
  <c r="O50" i="36"/>
  <c r="N49" i="36"/>
  <c r="O49" i="36"/>
  <c r="N48" i="36"/>
  <c r="O48" i="36" s="1"/>
  <c r="N47" i="36"/>
  <c r="O47" i="36"/>
  <c r="N46" i="36"/>
  <c r="O46" i="36"/>
  <c r="M45" i="36"/>
  <c r="L45" i="36"/>
  <c r="K45" i="36"/>
  <c r="J45" i="36"/>
  <c r="J86" i="36" s="1"/>
  <c r="I45" i="36"/>
  <c r="H45" i="36"/>
  <c r="G45" i="36"/>
  <c r="F45" i="36"/>
  <c r="E45" i="36"/>
  <c r="D45" i="36"/>
  <c r="N44" i="36"/>
  <c r="O44" i="36"/>
  <c r="N43" i="36"/>
  <c r="O43" i="36" s="1"/>
  <c r="N42" i="36"/>
  <c r="O42" i="36"/>
  <c r="N41" i="36"/>
  <c r="O41" i="36"/>
  <c r="N40" i="36"/>
  <c r="O40" i="36" s="1"/>
  <c r="N39" i="36"/>
  <c r="O39" i="36"/>
  <c r="N38" i="36"/>
  <c r="O38" i="36"/>
  <c r="N37" i="36"/>
  <c r="O37" i="36" s="1"/>
  <c r="N36" i="36"/>
  <c r="O36" i="36"/>
  <c r="N35" i="36"/>
  <c r="O35" i="36"/>
  <c r="N34" i="36"/>
  <c r="O34" i="36" s="1"/>
  <c r="N33" i="36"/>
  <c r="O33" i="36"/>
  <c r="N32" i="36"/>
  <c r="O32" i="36"/>
  <c r="N31" i="36"/>
  <c r="O31" i="36" s="1"/>
  <c r="N30" i="36"/>
  <c r="O30" i="36"/>
  <c r="N29" i="36"/>
  <c r="O29" i="36"/>
  <c r="N28" i="36"/>
  <c r="O28" i="36" s="1"/>
  <c r="N27" i="36"/>
  <c r="O27" i="36"/>
  <c r="N26" i="36"/>
  <c r="O26" i="36"/>
  <c r="N25" i="36"/>
  <c r="O25" i="36" s="1"/>
  <c r="N24" i="36"/>
  <c r="O24" i="36"/>
  <c r="M23" i="36"/>
  <c r="L23" i="36"/>
  <c r="K23" i="36"/>
  <c r="J23" i="36"/>
  <c r="I23" i="36"/>
  <c r="H23" i="36"/>
  <c r="G23" i="36"/>
  <c r="G86" i="36" s="1"/>
  <c r="F23" i="36"/>
  <c r="E23" i="36"/>
  <c r="D23" i="36"/>
  <c r="N23" i="36"/>
  <c r="O23" i="36" s="1"/>
  <c r="N22" i="36"/>
  <c r="O22" i="36"/>
  <c r="N21" i="36"/>
  <c r="O21" i="36" s="1"/>
  <c r="N20" i="36"/>
  <c r="O20" i="36"/>
  <c r="N19" i="36"/>
  <c r="O19" i="36" s="1"/>
  <c r="N18" i="36"/>
  <c r="O18" i="36" s="1"/>
  <c r="N17" i="36"/>
  <c r="O17" i="36" s="1"/>
  <c r="N16" i="36"/>
  <c r="O16" i="36"/>
  <c r="M15" i="36"/>
  <c r="L15" i="36"/>
  <c r="K15" i="36"/>
  <c r="J15" i="36"/>
  <c r="I15" i="36"/>
  <c r="H15" i="36"/>
  <c r="G15" i="36"/>
  <c r="F15" i="36"/>
  <c r="N15" i="36" s="1"/>
  <c r="O15" i="36" s="1"/>
  <c r="E15" i="36"/>
  <c r="D15" i="36"/>
  <c r="N14" i="36"/>
  <c r="O14" i="36" s="1"/>
  <c r="N13" i="36"/>
  <c r="O13" i="36"/>
  <c r="N12" i="36"/>
  <c r="O12" i="36"/>
  <c r="N11" i="36"/>
  <c r="O11" i="36" s="1"/>
  <c r="N10" i="36"/>
  <c r="O10" i="36"/>
  <c r="N9" i="36"/>
  <c r="O9" i="36"/>
  <c r="N8" i="36"/>
  <c r="O8" i="36" s="1"/>
  <c r="N7" i="36"/>
  <c r="O7" i="36"/>
  <c r="N6" i="36"/>
  <c r="O6" i="36"/>
  <c r="M5" i="36"/>
  <c r="M86" i="36" s="1"/>
  <c r="L5" i="36"/>
  <c r="L86" i="36" s="1"/>
  <c r="K5" i="36"/>
  <c r="K86" i="36" s="1"/>
  <c r="J5" i="36"/>
  <c r="I5" i="36"/>
  <c r="I86" i="36" s="1"/>
  <c r="H5" i="36"/>
  <c r="G5" i="36"/>
  <c r="F5" i="36"/>
  <c r="F86" i="36" s="1"/>
  <c r="N86" i="36" s="1"/>
  <c r="O86" i="36" s="1"/>
  <c r="E5" i="36"/>
  <c r="N5" i="36" s="1"/>
  <c r="O5" i="36" s="1"/>
  <c r="D5" i="36"/>
  <c r="N89" i="35"/>
  <c r="O89" i="35"/>
  <c r="N88" i="35"/>
  <c r="O88" i="35"/>
  <c r="M87" i="35"/>
  <c r="L87" i="35"/>
  <c r="K87" i="35"/>
  <c r="J87" i="35"/>
  <c r="I87" i="35"/>
  <c r="H87" i="35"/>
  <c r="G87" i="35"/>
  <c r="F87" i="35"/>
  <c r="E87" i="35"/>
  <c r="D87" i="35"/>
  <c r="N87" i="35" s="1"/>
  <c r="O87" i="35" s="1"/>
  <c r="N86" i="35"/>
  <c r="O86" i="35" s="1"/>
  <c r="N85" i="35"/>
  <c r="O85" i="35" s="1"/>
  <c r="N84" i="35"/>
  <c r="O84" i="35"/>
  <c r="N83" i="35"/>
  <c r="O83" i="35" s="1"/>
  <c r="N82" i="35"/>
  <c r="O82" i="35"/>
  <c r="N81" i="35"/>
  <c r="O81" i="35"/>
  <c r="N80" i="35"/>
  <c r="O80" i="35" s="1"/>
  <c r="N79" i="35"/>
  <c r="O79" i="35" s="1"/>
  <c r="M78" i="35"/>
  <c r="L78" i="35"/>
  <c r="K78" i="35"/>
  <c r="J78" i="35"/>
  <c r="I78" i="35"/>
  <c r="H78" i="35"/>
  <c r="N78" i="35" s="1"/>
  <c r="O78" i="35" s="1"/>
  <c r="G78" i="35"/>
  <c r="F78" i="35"/>
  <c r="E78" i="35"/>
  <c r="D78" i="35"/>
  <c r="N77" i="35"/>
  <c r="O77" i="35"/>
  <c r="N76" i="35"/>
  <c r="O76" i="35" s="1"/>
  <c r="N75" i="35"/>
  <c r="O75" i="35"/>
  <c r="N74" i="35"/>
  <c r="O74" i="35"/>
  <c r="N73" i="35"/>
  <c r="O73" i="35" s="1"/>
  <c r="M72" i="35"/>
  <c r="L72" i="35"/>
  <c r="K72" i="35"/>
  <c r="J72" i="35"/>
  <c r="I72" i="35"/>
  <c r="H72" i="35"/>
  <c r="G72" i="35"/>
  <c r="F72" i="35"/>
  <c r="N72" i="35" s="1"/>
  <c r="O72" i="35" s="1"/>
  <c r="E72" i="35"/>
  <c r="D72" i="35"/>
  <c r="N71" i="35"/>
  <c r="O71" i="35" s="1"/>
  <c r="N70" i="35"/>
  <c r="O70" i="35"/>
  <c r="N69" i="35"/>
  <c r="O69" i="35" s="1"/>
  <c r="N68" i="35"/>
  <c r="O68" i="35"/>
  <c r="N67" i="35"/>
  <c r="O67" i="35"/>
  <c r="N66" i="35"/>
  <c r="O66" i="35" s="1"/>
  <c r="N65" i="35"/>
  <c r="O65" i="35" s="1"/>
  <c r="N64" i="35"/>
  <c r="O64" i="35"/>
  <c r="N63" i="35"/>
  <c r="O63" i="35" s="1"/>
  <c r="N62" i="35"/>
  <c r="O62" i="35"/>
  <c r="N61" i="35"/>
  <c r="O61" i="35"/>
  <c r="N60" i="35"/>
  <c r="O60" i="35" s="1"/>
  <c r="N59" i="35"/>
  <c r="O59" i="35" s="1"/>
  <c r="N58" i="35"/>
  <c r="O58" i="35"/>
  <c r="N57" i="35"/>
  <c r="O57" i="35" s="1"/>
  <c r="N56" i="35"/>
  <c r="O56" i="35"/>
  <c r="N55" i="35"/>
  <c r="O55" i="35"/>
  <c r="N54" i="35"/>
  <c r="O54" i="35" s="1"/>
  <c r="N53" i="35"/>
  <c r="O53" i="35" s="1"/>
  <c r="N52" i="35"/>
  <c r="O52" i="35"/>
  <c r="N51" i="35"/>
  <c r="O51" i="35" s="1"/>
  <c r="N50" i="35"/>
  <c r="O50" i="35"/>
  <c r="M49" i="35"/>
  <c r="L49" i="35"/>
  <c r="K49" i="35"/>
  <c r="J49" i="35"/>
  <c r="I49" i="35"/>
  <c r="H49" i="35"/>
  <c r="G49" i="35"/>
  <c r="F49" i="35"/>
  <c r="E49" i="35"/>
  <c r="D49" i="35"/>
  <c r="N49" i="35" s="1"/>
  <c r="O49" i="35" s="1"/>
  <c r="N48" i="35"/>
  <c r="O48" i="35" s="1"/>
  <c r="N47" i="35"/>
  <c r="O47" i="35" s="1"/>
  <c r="N46" i="35"/>
  <c r="O46" i="35" s="1"/>
  <c r="N45" i="35"/>
  <c r="O45" i="35"/>
  <c r="N44" i="35"/>
  <c r="O44" i="35" s="1"/>
  <c r="N43" i="35"/>
  <c r="O43" i="35"/>
  <c r="N42" i="35"/>
  <c r="O42" i="35" s="1"/>
  <c r="N41" i="35"/>
  <c r="O41" i="35" s="1"/>
  <c r="N40" i="35"/>
  <c r="O40" i="35" s="1"/>
  <c r="N39" i="35"/>
  <c r="O39" i="35"/>
  <c r="N38" i="35"/>
  <c r="O38" i="35" s="1"/>
  <c r="N37" i="35"/>
  <c r="O37" i="35"/>
  <c r="N36" i="35"/>
  <c r="O36" i="35" s="1"/>
  <c r="N35" i="35"/>
  <c r="O35" i="35" s="1"/>
  <c r="N34" i="35"/>
  <c r="O34" i="35" s="1"/>
  <c r="N33" i="35"/>
  <c r="O33" i="35"/>
  <c r="N32" i="35"/>
  <c r="O32" i="35" s="1"/>
  <c r="N31" i="35"/>
  <c r="O31" i="35"/>
  <c r="N30" i="35"/>
  <c r="O30" i="35" s="1"/>
  <c r="N29" i="35"/>
  <c r="O29" i="35" s="1"/>
  <c r="N28" i="35"/>
  <c r="O28" i="35" s="1"/>
  <c r="N27" i="35"/>
  <c r="O27" i="35"/>
  <c r="N26" i="35"/>
  <c r="O26" i="35" s="1"/>
  <c r="M25" i="35"/>
  <c r="L25" i="35"/>
  <c r="L90" i="35" s="1"/>
  <c r="K25" i="35"/>
  <c r="J25" i="35"/>
  <c r="I25" i="35"/>
  <c r="H25" i="35"/>
  <c r="H90" i="35" s="1"/>
  <c r="G25" i="35"/>
  <c r="F25" i="35"/>
  <c r="E25" i="35"/>
  <c r="D25" i="35"/>
  <c r="N24" i="35"/>
  <c r="O24" i="35"/>
  <c r="N23" i="35"/>
  <c r="O23" i="35" s="1"/>
  <c r="N22" i="35"/>
  <c r="O22" i="35"/>
  <c r="N21" i="35"/>
  <c r="O21" i="35" s="1"/>
  <c r="N20" i="35"/>
  <c r="O20" i="35"/>
  <c r="N19" i="35"/>
  <c r="O19" i="35" s="1"/>
  <c r="N18" i="35"/>
  <c r="O18" i="35"/>
  <c r="N17" i="35"/>
  <c r="O17" i="35" s="1"/>
  <c r="N16" i="35"/>
  <c r="O16" i="35"/>
  <c r="M15" i="35"/>
  <c r="L15" i="35"/>
  <c r="K15" i="35"/>
  <c r="J15" i="35"/>
  <c r="I15" i="35"/>
  <c r="I90" i="35" s="1"/>
  <c r="H15" i="35"/>
  <c r="G15" i="35"/>
  <c r="F15" i="35"/>
  <c r="E15" i="35"/>
  <c r="D15" i="35"/>
  <c r="N15" i="35" s="1"/>
  <c r="O15" i="35" s="1"/>
  <c r="N14" i="35"/>
  <c r="O14" i="35" s="1"/>
  <c r="N13" i="35"/>
  <c r="O13" i="35"/>
  <c r="N12" i="35"/>
  <c r="O12" i="35" s="1"/>
  <c r="N11" i="35"/>
  <c r="O11" i="35"/>
  <c r="N10" i="35"/>
  <c r="O10" i="35" s="1"/>
  <c r="N9" i="35"/>
  <c r="O9" i="35" s="1"/>
  <c r="N8" i="35"/>
  <c r="O8" i="35" s="1"/>
  <c r="N7" i="35"/>
  <c r="O7" i="35"/>
  <c r="N6" i="35"/>
  <c r="O6" i="35" s="1"/>
  <c r="M5" i="35"/>
  <c r="M90" i="35"/>
  <c r="L5" i="35"/>
  <c r="K5" i="35"/>
  <c r="K90" i="35"/>
  <c r="J5" i="35"/>
  <c r="I5" i="35"/>
  <c r="H5" i="35"/>
  <c r="G5" i="35"/>
  <c r="F5" i="35"/>
  <c r="F90" i="35" s="1"/>
  <c r="E5" i="35"/>
  <c r="D5" i="35"/>
  <c r="N5" i="35" s="1"/>
  <c r="O5" i="35" s="1"/>
  <c r="N85" i="34"/>
  <c r="O85" i="34"/>
  <c r="N84" i="34"/>
  <c r="O84" i="34" s="1"/>
  <c r="M83" i="34"/>
  <c r="L83" i="34"/>
  <c r="K83" i="34"/>
  <c r="J83" i="34"/>
  <c r="I83" i="34"/>
  <c r="H83" i="34"/>
  <c r="G83" i="34"/>
  <c r="F83" i="34"/>
  <c r="E83" i="34"/>
  <c r="D83" i="34"/>
  <c r="N83" i="34" s="1"/>
  <c r="O83" i="34" s="1"/>
  <c r="N82" i="34"/>
  <c r="O82" i="34" s="1"/>
  <c r="N81" i="34"/>
  <c r="O81" i="34"/>
  <c r="N80" i="34"/>
  <c r="O80" i="34" s="1"/>
  <c r="N79" i="34"/>
  <c r="O79" i="34" s="1"/>
  <c r="N78" i="34"/>
  <c r="O78" i="34" s="1"/>
  <c r="N77" i="34"/>
  <c r="O77" i="34"/>
  <c r="N76" i="34"/>
  <c r="O76" i="34" s="1"/>
  <c r="N75" i="34"/>
  <c r="O75" i="34"/>
  <c r="M74" i="34"/>
  <c r="L74" i="34"/>
  <c r="K74" i="34"/>
  <c r="J74" i="34"/>
  <c r="I74" i="34"/>
  <c r="H74" i="34"/>
  <c r="G74" i="34"/>
  <c r="F74" i="34"/>
  <c r="E74" i="34"/>
  <c r="D74" i="34"/>
  <c r="N74" i="34" s="1"/>
  <c r="O74" i="34" s="1"/>
  <c r="N73" i="34"/>
  <c r="O73" i="34" s="1"/>
  <c r="N72" i="34"/>
  <c r="O72" i="34" s="1"/>
  <c r="N71" i="34"/>
  <c r="O71" i="34" s="1"/>
  <c r="N70" i="34"/>
  <c r="O70" i="34"/>
  <c r="M69" i="34"/>
  <c r="L69" i="34"/>
  <c r="K69" i="34"/>
  <c r="J69" i="34"/>
  <c r="I69" i="34"/>
  <c r="H69" i="34"/>
  <c r="G69" i="34"/>
  <c r="F69" i="34"/>
  <c r="E69" i="34"/>
  <c r="D69" i="34"/>
  <c r="N69" i="34" s="1"/>
  <c r="O69" i="34" s="1"/>
  <c r="N68" i="34"/>
  <c r="O68" i="34" s="1"/>
  <c r="N67" i="34"/>
  <c r="O67" i="34"/>
  <c r="N66" i="34"/>
  <c r="O66" i="34" s="1"/>
  <c r="N65" i="34"/>
  <c r="O65" i="34" s="1"/>
  <c r="N64" i="34"/>
  <c r="O64" i="34" s="1"/>
  <c r="N63" i="34"/>
  <c r="O63" i="34"/>
  <c r="N62" i="34"/>
  <c r="O62" i="34" s="1"/>
  <c r="N61" i="34"/>
  <c r="O61" i="34"/>
  <c r="N60" i="34"/>
  <c r="O60" i="34" s="1"/>
  <c r="N59" i="34"/>
  <c r="O59" i="34" s="1"/>
  <c r="N58" i="34"/>
  <c r="O58" i="34" s="1"/>
  <c r="N57" i="34"/>
  <c r="O57" i="34"/>
  <c r="N56" i="34"/>
  <c r="O56" i="34" s="1"/>
  <c r="N55" i="34"/>
  <c r="O55" i="34"/>
  <c r="N54" i="34"/>
  <c r="O54" i="34" s="1"/>
  <c r="N53" i="34"/>
  <c r="O53" i="34" s="1"/>
  <c r="N52" i="34"/>
  <c r="O52" i="34" s="1"/>
  <c r="N51" i="34"/>
  <c r="O51" i="34"/>
  <c r="N50" i="34"/>
  <c r="O50" i="34" s="1"/>
  <c r="N49" i="34"/>
  <c r="O49" i="34" s="1"/>
  <c r="N48" i="34"/>
  <c r="O48" i="34" s="1"/>
  <c r="N47" i="34"/>
  <c r="O47" i="34" s="1"/>
  <c r="M46" i="34"/>
  <c r="L46" i="34"/>
  <c r="K46" i="34"/>
  <c r="J46" i="34"/>
  <c r="I46" i="34"/>
  <c r="H46" i="34"/>
  <c r="G46" i="34"/>
  <c r="F46" i="34"/>
  <c r="E46" i="34"/>
  <c r="D46" i="34"/>
  <c r="N46" i="34" s="1"/>
  <c r="O46" i="34" s="1"/>
  <c r="N45" i="34"/>
  <c r="O45" i="34" s="1"/>
  <c r="N44" i="34"/>
  <c r="O44" i="34" s="1"/>
  <c r="N43" i="34"/>
  <c r="O43" i="34"/>
  <c r="N42" i="34"/>
  <c r="O42" i="34" s="1"/>
  <c r="N41" i="34"/>
  <c r="O41" i="34" s="1"/>
  <c r="N40" i="34"/>
  <c r="O40" i="34" s="1"/>
  <c r="N39" i="34"/>
  <c r="O39" i="34" s="1"/>
  <c r="N38" i="34"/>
  <c r="O38" i="34" s="1"/>
  <c r="N37" i="34"/>
  <c r="O37" i="34"/>
  <c r="N36" i="34"/>
  <c r="O36" i="34" s="1"/>
  <c r="N35" i="34"/>
  <c r="O35" i="34" s="1"/>
  <c r="N34" i="34"/>
  <c r="O34" i="34" s="1"/>
  <c r="N33" i="34"/>
  <c r="O33" i="34" s="1"/>
  <c r="N32" i="34"/>
  <c r="O32" i="34" s="1"/>
  <c r="N31" i="34"/>
  <c r="O31" i="34"/>
  <c r="N30" i="34"/>
  <c r="O30" i="34" s="1"/>
  <c r="N29" i="34"/>
  <c r="O29" i="34" s="1"/>
  <c r="N28" i="34"/>
  <c r="O28" i="34" s="1"/>
  <c r="N27" i="34"/>
  <c r="O27" i="34" s="1"/>
  <c r="N26" i="34"/>
  <c r="O26" i="34" s="1"/>
  <c r="N25" i="34"/>
  <c r="O25" i="34"/>
  <c r="N24" i="34"/>
  <c r="O24" i="34" s="1"/>
  <c r="M23" i="34"/>
  <c r="L23" i="34"/>
  <c r="K23" i="34"/>
  <c r="J23" i="34"/>
  <c r="I23" i="34"/>
  <c r="H23" i="34"/>
  <c r="G23" i="34"/>
  <c r="N23" i="34" s="1"/>
  <c r="O23" i="34" s="1"/>
  <c r="F23" i="34"/>
  <c r="E23" i="34"/>
  <c r="D23" i="34"/>
  <c r="N22" i="34"/>
  <c r="O22" i="34" s="1"/>
  <c r="N21" i="34"/>
  <c r="O21" i="34" s="1"/>
  <c r="N20" i="34"/>
  <c r="O20" i="34" s="1"/>
  <c r="N19" i="34"/>
  <c r="O19" i="34" s="1"/>
  <c r="N18" i="34"/>
  <c r="O18" i="34" s="1"/>
  <c r="N17" i="34"/>
  <c r="O17" i="34"/>
  <c r="N16" i="34"/>
  <c r="O16" i="34" s="1"/>
  <c r="M15" i="34"/>
  <c r="L15" i="34"/>
  <c r="K15" i="34"/>
  <c r="K86" i="34" s="1"/>
  <c r="J15" i="34"/>
  <c r="I15" i="34"/>
  <c r="H15" i="34"/>
  <c r="G15" i="34"/>
  <c r="F15" i="34"/>
  <c r="E15" i="34"/>
  <c r="D15" i="34"/>
  <c r="N15" i="34" s="1"/>
  <c r="O15" i="34" s="1"/>
  <c r="N14" i="34"/>
  <c r="O14" i="34"/>
  <c r="N13" i="34"/>
  <c r="O13" i="34"/>
  <c r="N12" i="34"/>
  <c r="O12" i="34" s="1"/>
  <c r="N11" i="34"/>
  <c r="O11" i="34"/>
  <c r="N10" i="34"/>
  <c r="O10" i="34"/>
  <c r="N9" i="34"/>
  <c r="O9" i="34" s="1"/>
  <c r="N8" i="34"/>
  <c r="O8" i="34"/>
  <c r="N7" i="34"/>
  <c r="O7" i="34"/>
  <c r="N6" i="34"/>
  <c r="O6" i="34" s="1"/>
  <c r="M5" i="34"/>
  <c r="M86" i="34" s="1"/>
  <c r="L5" i="34"/>
  <c r="L86" i="34" s="1"/>
  <c r="K5" i="34"/>
  <c r="J5" i="34"/>
  <c r="I5" i="34"/>
  <c r="I86" i="34" s="1"/>
  <c r="H5" i="34"/>
  <c r="G5" i="34"/>
  <c r="G86" i="34" s="1"/>
  <c r="F5" i="34"/>
  <c r="F86" i="34"/>
  <c r="E5" i="34"/>
  <c r="E86" i="34" s="1"/>
  <c r="D5" i="34"/>
  <c r="D86" i="34"/>
  <c r="N44" i="33"/>
  <c r="O44" i="33"/>
  <c r="N82" i="33"/>
  <c r="O82" i="33" s="1"/>
  <c r="N45" i="33"/>
  <c r="O45" i="33"/>
  <c r="N46" i="33"/>
  <c r="O46" i="33"/>
  <c r="N47" i="33"/>
  <c r="O47" i="33" s="1"/>
  <c r="N48" i="33"/>
  <c r="O48" i="33"/>
  <c r="N49" i="33"/>
  <c r="O49" i="33"/>
  <c r="N50" i="33"/>
  <c r="O50" i="33" s="1"/>
  <c r="N51" i="33"/>
  <c r="O51" i="33"/>
  <c r="N52" i="33"/>
  <c r="O52" i="33"/>
  <c r="N53" i="33"/>
  <c r="O53" i="33" s="1"/>
  <c r="N54" i="33"/>
  <c r="O54" i="33"/>
  <c r="N55" i="33"/>
  <c r="O55" i="33"/>
  <c r="N56" i="33"/>
  <c r="O56" i="33" s="1"/>
  <c r="N57" i="33"/>
  <c r="O57" i="33"/>
  <c r="N58" i="33"/>
  <c r="O58" i="33"/>
  <c r="N59" i="33"/>
  <c r="O59" i="33" s="1"/>
  <c r="N60" i="33"/>
  <c r="O60" i="33"/>
  <c r="N61" i="33"/>
  <c r="O61" i="33"/>
  <c r="N62" i="33"/>
  <c r="O62" i="33" s="1"/>
  <c r="N63" i="33"/>
  <c r="O63" i="33"/>
  <c r="N25" i="33"/>
  <c r="O25" i="33"/>
  <c r="N26" i="33"/>
  <c r="O26" i="33" s="1"/>
  <c r="N27" i="33"/>
  <c r="O27" i="33"/>
  <c r="N28" i="33"/>
  <c r="O28" i="33"/>
  <c r="N29" i="33"/>
  <c r="O29" i="33" s="1"/>
  <c r="N30" i="33"/>
  <c r="O30" i="33"/>
  <c r="N31" i="33"/>
  <c r="O31" i="33"/>
  <c r="N32" i="33"/>
  <c r="O32" i="33" s="1"/>
  <c r="N33" i="33"/>
  <c r="O33" i="33"/>
  <c r="N34" i="33"/>
  <c r="O34" i="33"/>
  <c r="N35" i="33"/>
  <c r="O35" i="33" s="1"/>
  <c r="N36" i="33"/>
  <c r="O36" i="33"/>
  <c r="N37" i="33"/>
  <c r="O37" i="33"/>
  <c r="N38" i="33"/>
  <c r="O38" i="33" s="1"/>
  <c r="N39" i="33"/>
  <c r="O39" i="33"/>
  <c r="N40" i="33"/>
  <c r="O40" i="33"/>
  <c r="N41" i="33"/>
  <c r="O41" i="33" s="1"/>
  <c r="N42" i="33"/>
  <c r="O42" i="33"/>
  <c r="N7" i="33"/>
  <c r="O7" i="33"/>
  <c r="N8" i="33"/>
  <c r="O8" i="33" s="1"/>
  <c r="E43" i="33"/>
  <c r="F43" i="33"/>
  <c r="F83" i="33" s="1"/>
  <c r="G43" i="33"/>
  <c r="H43" i="33"/>
  <c r="I43" i="33"/>
  <c r="J43" i="33"/>
  <c r="K43" i="33"/>
  <c r="L43" i="33"/>
  <c r="M43" i="33"/>
  <c r="D43" i="33"/>
  <c r="N43" i="33" s="1"/>
  <c r="O43" i="33" s="1"/>
  <c r="E23" i="33"/>
  <c r="N23" i="33" s="1"/>
  <c r="O23" i="33" s="1"/>
  <c r="F23" i="33"/>
  <c r="G23" i="33"/>
  <c r="H23" i="33"/>
  <c r="H83" i="33" s="1"/>
  <c r="I23" i="33"/>
  <c r="J23" i="33"/>
  <c r="K23" i="33"/>
  <c r="L23" i="33"/>
  <c r="M23" i="33"/>
  <c r="D23" i="33"/>
  <c r="E15" i="33"/>
  <c r="F15" i="33"/>
  <c r="G15" i="33"/>
  <c r="H15" i="33"/>
  <c r="I15" i="33"/>
  <c r="J15" i="33"/>
  <c r="K15" i="33"/>
  <c r="L15" i="33"/>
  <c r="M15" i="33"/>
  <c r="D15" i="33"/>
  <c r="N15" i="33" s="1"/>
  <c r="O15" i="33" s="1"/>
  <c r="E5" i="33"/>
  <c r="N5" i="33" s="1"/>
  <c r="O5" i="33" s="1"/>
  <c r="F5" i="33"/>
  <c r="G5" i="33"/>
  <c r="H5" i="33"/>
  <c r="I5" i="33"/>
  <c r="J5" i="33"/>
  <c r="J83" i="33" s="1"/>
  <c r="K5" i="33"/>
  <c r="K83" i="33" s="1"/>
  <c r="L5" i="33"/>
  <c r="L83" i="33"/>
  <c r="M5" i="33"/>
  <c r="D5" i="33"/>
  <c r="D83" i="33" s="1"/>
  <c r="E80" i="33"/>
  <c r="N80" i="33" s="1"/>
  <c r="O80" i="33" s="1"/>
  <c r="F80" i="33"/>
  <c r="G80" i="33"/>
  <c r="H80" i="33"/>
  <c r="I80" i="33"/>
  <c r="J80" i="33"/>
  <c r="K80" i="33"/>
  <c r="L80" i="33"/>
  <c r="M80" i="33"/>
  <c r="M83" i="33" s="1"/>
  <c r="D80" i="33"/>
  <c r="N81" i="33"/>
  <c r="O81" i="33"/>
  <c r="N72" i="33"/>
  <c r="O72" i="33" s="1"/>
  <c r="N73" i="33"/>
  <c r="O73" i="33"/>
  <c r="N74" i="33"/>
  <c r="O74" i="33"/>
  <c r="N75" i="33"/>
  <c r="O75" i="33" s="1"/>
  <c r="N76" i="33"/>
  <c r="O76" i="33"/>
  <c r="N77" i="33"/>
  <c r="O77" i="33"/>
  <c r="N78" i="33"/>
  <c r="O78" i="33" s="1"/>
  <c r="N79" i="33"/>
  <c r="O79" i="33"/>
  <c r="N71" i="33"/>
  <c r="O71" i="33"/>
  <c r="E70" i="33"/>
  <c r="F70" i="33"/>
  <c r="G70" i="33"/>
  <c r="H70" i="33"/>
  <c r="I70" i="33"/>
  <c r="J70" i="33"/>
  <c r="K70" i="33"/>
  <c r="L70" i="33"/>
  <c r="M70" i="33"/>
  <c r="D70" i="33"/>
  <c r="N70" i="33" s="1"/>
  <c r="O70" i="33" s="1"/>
  <c r="E65" i="33"/>
  <c r="F65" i="33"/>
  <c r="G65" i="33"/>
  <c r="G83" i="33" s="1"/>
  <c r="H65" i="33"/>
  <c r="I65" i="33"/>
  <c r="I83" i="33" s="1"/>
  <c r="J65" i="33"/>
  <c r="K65" i="33"/>
  <c r="L65" i="33"/>
  <c r="M65" i="33"/>
  <c r="D65" i="33"/>
  <c r="N65" i="33" s="1"/>
  <c r="O65" i="33" s="1"/>
  <c r="N67" i="33"/>
  <c r="O67" i="33"/>
  <c r="N68" i="33"/>
  <c r="O68" i="33"/>
  <c r="N69" i="33"/>
  <c r="O69" i="33" s="1"/>
  <c r="N66" i="33"/>
  <c r="O66" i="33"/>
  <c r="N64" i="33"/>
  <c r="O64" i="33"/>
  <c r="N17" i="33"/>
  <c r="O17" i="33" s="1"/>
  <c r="N18" i="33"/>
  <c r="O18" i="33"/>
  <c r="N19" i="33"/>
  <c r="O19" i="33"/>
  <c r="N20" i="33"/>
  <c r="O20" i="33" s="1"/>
  <c r="N21" i="33"/>
  <c r="O21" i="33"/>
  <c r="N22" i="33"/>
  <c r="O22" i="33"/>
  <c r="N9" i="33"/>
  <c r="O9" i="33" s="1"/>
  <c r="N10" i="33"/>
  <c r="O10" i="33"/>
  <c r="N11" i="33"/>
  <c r="O11" i="33"/>
  <c r="N12" i="33"/>
  <c r="O12" i="33" s="1"/>
  <c r="N13" i="33"/>
  <c r="O13" i="33"/>
  <c r="N14" i="33"/>
  <c r="O14" i="33"/>
  <c r="N6" i="33"/>
  <c r="O6" i="33" s="1"/>
  <c r="N24" i="33"/>
  <c r="O24" i="33"/>
  <c r="N16" i="33"/>
  <c r="O16" i="33"/>
  <c r="J90" i="35"/>
  <c r="E90" i="35"/>
  <c r="H86" i="34"/>
  <c r="H86" i="36"/>
  <c r="E86" i="36"/>
  <c r="N67" i="36"/>
  <c r="O67" i="36" s="1"/>
  <c r="D86" i="36"/>
  <c r="F89" i="37"/>
  <c r="L89" i="37"/>
  <c r="D89" i="37"/>
  <c r="J80" i="38"/>
  <c r="L80" i="38"/>
  <c r="E80" i="38"/>
  <c r="F80" i="38"/>
  <c r="N62" i="38"/>
  <c r="O62" i="38" s="1"/>
  <c r="N40" i="38"/>
  <c r="O40" i="38" s="1"/>
  <c r="D80" i="38"/>
  <c r="N22" i="38"/>
  <c r="O22" i="38"/>
  <c r="N5" i="38"/>
  <c r="O5" i="38" s="1"/>
  <c r="G90" i="35"/>
  <c r="I76" i="39"/>
  <c r="M76" i="39"/>
  <c r="K76" i="39"/>
  <c r="N59" i="39"/>
  <c r="O59" i="39" s="1"/>
  <c r="N73" i="39"/>
  <c r="O73" i="39"/>
  <c r="G76" i="39"/>
  <c r="N64" i="39"/>
  <c r="O64" i="39"/>
  <c r="J76" i="39"/>
  <c r="N38" i="39"/>
  <c r="O38" i="39" s="1"/>
  <c r="N23" i="39"/>
  <c r="O23" i="39" s="1"/>
  <c r="D76" i="39"/>
  <c r="J86" i="34"/>
  <c r="K80" i="38"/>
  <c r="L80" i="40"/>
  <c r="M80" i="40"/>
  <c r="H80" i="40"/>
  <c r="F80" i="40"/>
  <c r="G80" i="40"/>
  <c r="N63" i="40"/>
  <c r="O63" i="40" s="1"/>
  <c r="N15" i="40"/>
  <c r="O15" i="40"/>
  <c r="J80" i="40"/>
  <c r="N77" i="40"/>
  <c r="O77" i="40"/>
  <c r="K80" i="40"/>
  <c r="N68" i="40"/>
  <c r="O68" i="40"/>
  <c r="I80" i="40"/>
  <c r="N41" i="40"/>
  <c r="O41" i="40" s="1"/>
  <c r="E80" i="40"/>
  <c r="N22" i="40"/>
  <c r="O22" i="40"/>
  <c r="D80" i="40"/>
  <c r="N5" i="40"/>
  <c r="O5" i="40"/>
  <c r="N80" i="40"/>
  <c r="O80" i="40" s="1"/>
  <c r="L79" i="41"/>
  <c r="M79" i="41"/>
  <c r="I79" i="41"/>
  <c r="N76" i="41"/>
  <c r="O76" i="41" s="1"/>
  <c r="J79" i="41"/>
  <c r="N66" i="41"/>
  <c r="O66" i="41" s="1"/>
  <c r="K79" i="41"/>
  <c r="G79" i="41"/>
  <c r="H79" i="41"/>
  <c r="N61" i="41"/>
  <c r="O61" i="41"/>
  <c r="F79" i="41"/>
  <c r="N39" i="41"/>
  <c r="O39" i="41" s="1"/>
  <c r="N22" i="41"/>
  <c r="O22" i="41"/>
  <c r="D79" i="41"/>
  <c r="N79" i="41" s="1"/>
  <c r="O79" i="41" s="1"/>
  <c r="N5" i="41"/>
  <c r="O5" i="41" s="1"/>
  <c r="M80" i="42"/>
  <c r="L80" i="42"/>
  <c r="J80" i="42"/>
  <c r="N77" i="42"/>
  <c r="O77" i="42"/>
  <c r="K80" i="42"/>
  <c r="N68" i="42"/>
  <c r="O68" i="42"/>
  <c r="I80" i="42"/>
  <c r="N63" i="42"/>
  <c r="O63" i="42"/>
  <c r="G80" i="42"/>
  <c r="H80" i="42"/>
  <c r="N80" i="42" s="1"/>
  <c r="O80" i="42" s="1"/>
  <c r="N40" i="42"/>
  <c r="O40" i="42" s="1"/>
  <c r="F80" i="42"/>
  <c r="N21" i="42"/>
  <c r="O21" i="42" s="1"/>
  <c r="E80" i="42"/>
  <c r="N14" i="42"/>
  <c r="O14" i="42"/>
  <c r="N5" i="42"/>
  <c r="O5" i="42"/>
  <c r="D80" i="42"/>
  <c r="L79" i="43"/>
  <c r="N14" i="43"/>
  <c r="O14" i="43"/>
  <c r="M79" i="43"/>
  <c r="K79" i="43"/>
  <c r="N76" i="43"/>
  <c r="O76" i="43"/>
  <c r="N67" i="43"/>
  <c r="O67" i="43"/>
  <c r="H79" i="43"/>
  <c r="J79" i="43"/>
  <c r="I79" i="43"/>
  <c r="N62" i="43"/>
  <c r="O62" i="43" s="1"/>
  <c r="N39" i="43"/>
  <c r="O39" i="43" s="1"/>
  <c r="F79" i="43"/>
  <c r="G79" i="43"/>
  <c r="D79" i="43"/>
  <c r="N79" i="43" s="1"/>
  <c r="O79" i="43" s="1"/>
  <c r="E79" i="43"/>
  <c r="N21" i="43"/>
  <c r="O21" i="43"/>
  <c r="N5" i="43"/>
  <c r="O5" i="43"/>
  <c r="K80" i="44"/>
  <c r="L80" i="44"/>
  <c r="M80" i="44"/>
  <c r="N14" i="44"/>
  <c r="O14" i="44"/>
  <c r="N75" i="44"/>
  <c r="O75" i="44"/>
  <c r="J80" i="44"/>
  <c r="N66" i="44"/>
  <c r="O66" i="44"/>
  <c r="N61" i="44"/>
  <c r="O61" i="44" s="1"/>
  <c r="I80" i="44"/>
  <c r="N80" i="44" s="1"/>
  <c r="O80" i="44" s="1"/>
  <c r="N38" i="44"/>
  <c r="O38" i="44"/>
  <c r="H80" i="44"/>
  <c r="F80" i="44"/>
  <c r="G80" i="44"/>
  <c r="E80" i="44"/>
  <c r="N20" i="44"/>
  <c r="O20" i="44"/>
  <c r="D80" i="44"/>
  <c r="N5" i="44"/>
  <c r="O5" i="44" s="1"/>
  <c r="L79" i="45"/>
  <c r="K79" i="45"/>
  <c r="N62" i="45"/>
  <c r="O62" i="45" s="1"/>
  <c r="M79" i="45"/>
  <c r="N76" i="45"/>
  <c r="O76" i="45"/>
  <c r="N67" i="45"/>
  <c r="O67" i="45" s="1"/>
  <c r="J79" i="45"/>
  <c r="G79" i="45"/>
  <c r="H79" i="45"/>
  <c r="N39" i="45"/>
  <c r="O39" i="45"/>
  <c r="I79" i="45"/>
  <c r="F79" i="45"/>
  <c r="N20" i="45"/>
  <c r="O20" i="45"/>
  <c r="E79" i="45"/>
  <c r="N79" i="45" s="1"/>
  <c r="O79" i="45" s="1"/>
  <c r="N14" i="45"/>
  <c r="O14" i="45" s="1"/>
  <c r="D79" i="45"/>
  <c r="N5" i="45"/>
  <c r="O5" i="45" s="1"/>
  <c r="O81" i="46"/>
  <c r="P81" i="46" s="1"/>
  <c r="O71" i="46"/>
  <c r="P71" i="46"/>
  <c r="O66" i="46"/>
  <c r="P66" i="46"/>
  <c r="O43" i="46"/>
  <c r="P43" i="46"/>
  <c r="O22" i="46"/>
  <c r="P22" i="46" s="1"/>
  <c r="L83" i="46"/>
  <c r="J83" i="46"/>
  <c r="K83" i="46"/>
  <c r="N83" i="46"/>
  <c r="O14" i="46"/>
  <c r="P14" i="46" s="1"/>
  <c r="F83" i="46"/>
  <c r="M83" i="46"/>
  <c r="D83" i="46"/>
  <c r="O83" i="46" s="1"/>
  <c r="P83" i="46" s="1"/>
  <c r="E83" i="46"/>
  <c r="G83" i="46"/>
  <c r="H83" i="46"/>
  <c r="I83" i="46"/>
  <c r="O5" i="46"/>
  <c r="P5" i="46"/>
  <c r="N86" i="34" l="1"/>
  <c r="O86" i="34" s="1"/>
  <c r="N80" i="38"/>
  <c r="O80" i="38" s="1"/>
  <c r="D90" i="35"/>
  <c r="N90" i="35" s="1"/>
  <c r="O90" i="35" s="1"/>
  <c r="N15" i="41"/>
  <c r="O15" i="41" s="1"/>
  <c r="N45" i="36"/>
  <c r="O45" i="36" s="1"/>
  <c r="M89" i="37"/>
  <c r="N89" i="37" s="1"/>
  <c r="O89" i="37" s="1"/>
  <c r="N5" i="39"/>
  <c r="O5" i="39" s="1"/>
  <c r="E83" i="33"/>
  <c r="N83" i="33" s="1"/>
  <c r="O83" i="33" s="1"/>
  <c r="N25" i="35"/>
  <c r="O25" i="35" s="1"/>
  <c r="N5" i="34"/>
  <c r="O5" i="34" s="1"/>
  <c r="F76" i="39"/>
  <c r="N76" i="39" s="1"/>
  <c r="O76" i="39" s="1"/>
</calcChain>
</file>

<file path=xl/sharedStrings.xml><?xml version="1.0" encoding="utf-8"?>
<sst xmlns="http://schemas.openxmlformats.org/spreadsheetml/2006/main" count="1575" uniqueCount="188">
  <si>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</si>
  <si>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</si>
  <si>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</si>
  <si>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</si>
  <si>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</si>
  <si>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</si>
  <si>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</si>
  <si>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</si>
  <si>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</si>
  <si>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</si>
  <si>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</si>
  <si>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Utility Service Tax - Electricity</t>
  </si>
  <si>
    <t>Utility Service Tax - Water</t>
  </si>
  <si>
    <t>Utility Service Tax - Gas</t>
  </si>
  <si>
    <t>Utility Service Tax - Propane</t>
  </si>
  <si>
    <t>Local Business Tax</t>
  </si>
  <si>
    <t>Other General Taxes</t>
  </si>
  <si>
    <t>Permits, Fees, and Special Assessments</t>
  </si>
  <si>
    <t>Franchise Fee - Electricity</t>
  </si>
  <si>
    <t>Franchise Fee - Telecommunications</t>
  </si>
  <si>
    <t>Franchise Fee - Gas</t>
  </si>
  <si>
    <t>Franchise Fee - Cable Television</t>
  </si>
  <si>
    <t>Franchise Fee - Other</t>
  </si>
  <si>
    <t>Other Permits, Fees, and Special Assessments</t>
  </si>
  <si>
    <t>Federal Grant - General Government</t>
  </si>
  <si>
    <t>Federal Grant - Public Safety</t>
  </si>
  <si>
    <t>Intergovernmental Revenue</t>
  </si>
  <si>
    <t>Federal Grant - Economic Environment</t>
  </si>
  <si>
    <t>State Grant - General Government</t>
  </si>
  <si>
    <t>State Grant - Public Safety</t>
  </si>
  <si>
    <t>State Grant - Physical Environment - Water Supply System</t>
  </si>
  <si>
    <t>State Grant - Economic Environment</t>
  </si>
  <si>
    <t>State Grant - Culture / Recreation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</si>
  <si>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</si>
  <si>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</si>
  <si>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</si>
  <si>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</si>
  <si>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Grants from Other Local Units - Public Safety</t>
  </si>
  <si>
    <t>Grants from Other Local Units - Physical Environment</t>
  </si>
  <si>
    <t>Grants from Other Local Units - Economic Environment</t>
  </si>
  <si>
    <t>Grants from Other Local Units - Human Services</t>
  </si>
  <si>
    <t>Grants from Other Local Units - Culture / Recreation</t>
  </si>
  <si>
    <t>Grants from Other Local Units - Other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</si>
  <si>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</si>
  <si>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</si>
  <si>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</si>
  <si>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</si>
  <si>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</si>
  <si>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</si>
  <si>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</si>
  <si>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</si>
  <si>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</si>
  <si>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Administrative Service Fees</t>
  </si>
  <si>
    <t>General Gov't (Not Court-Related) - Fees Remitted to County from Clerk of County Court</t>
  </si>
  <si>
    <t>General Gov't (Not Court-Related) - Other General Gov't Charges and Fees</t>
  </si>
  <si>
    <t>Public Safety - Law Enforcement Services</t>
  </si>
  <si>
    <t>Public Safety - Fire Protection</t>
  </si>
  <si>
    <t>Public Safety - Emergency Management Service Fees / Charges</t>
  </si>
  <si>
    <t>Public Safety - Protective Inspection Fees</t>
  </si>
  <si>
    <t>Public Safety - Other Public Safety Charges and Fees</t>
  </si>
  <si>
    <t>Physical Environment - Garbage / Solid Waste</t>
  </si>
  <si>
    <t>Physical Environment - Water / Sewer Combination Utility</t>
  </si>
  <si>
    <t>Physical Environment - Cemetary</t>
  </si>
  <si>
    <t>Physical Environment - Other Physical Environment Charges</t>
  </si>
  <si>
    <t>Transportation (User Fees) - Parking Facilities</t>
  </si>
  <si>
    <t>Transportation (User Fees) - Other Transportation Charges</t>
  </si>
  <si>
    <t>Economic Environment - Housing</t>
  </si>
  <si>
    <t>Culture / Recreation - Libraries</t>
  </si>
  <si>
    <t>Culture / Recreation - Parks and Recreation</t>
  </si>
  <si>
    <t>Culture / Recreation - Special Events</t>
  </si>
  <si>
    <t>Culture / Recreation - Special Recreation Facilities</t>
  </si>
  <si>
    <t>Total - All Account Codes</t>
  </si>
  <si>
    <t>Local Fiscal Year Ended September 30, 2009</t>
  </si>
  <si>
    <t>Court-Ordered Judgments and Fines - As Decided by County Court Criminal</t>
  </si>
  <si>
    <t>Fines - Library</t>
  </si>
  <si>
    <t>Fines - Local Ordinance Violations</t>
  </si>
  <si>
    <t>Other Judgments, Fines, and Forfeits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</si>
  <si>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</si>
  <si>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</si>
  <si>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</si>
  <si>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</si>
  <si>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</si>
  <si>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</si>
  <si>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Pension Fund Contributions</t>
  </si>
  <si>
    <t>Other Miscellaneous Revenues - Settlements</t>
  </si>
  <si>
    <t>Other Miscellaneous Revenues - Other</t>
  </si>
  <si>
    <t>Non-Operating - Inter-Fund Group Transfers In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</si>
  <si>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</si>
  <si>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</si>
  <si>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</si>
  <si>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</si>
  <si>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</si>
  <si>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</si>
  <si>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</si>
  <si>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</si>
  <si>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</si>
  <si>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</si>
  <si>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West Palm Beach Revenues Reported by Account Code and Fund Type</t>
  </si>
  <si>
    <t>Local Fiscal Year Ended September 30, 2010</t>
  </si>
  <si>
    <t>Fire Insurance Premium Tax for Firefighters' Pension</t>
  </si>
  <si>
    <t>Federal Grant - Transportation - Other Transportation</t>
  </si>
  <si>
    <t>Federal Grant - Human Services - Health or Hospitals</t>
  </si>
  <si>
    <t>Federal Grant - Other Federal Grants</t>
  </si>
  <si>
    <t>State Grant - Physical Environment - Stormwater Management</t>
  </si>
  <si>
    <t>State Grant - Other</t>
  </si>
  <si>
    <t>Payments from Other Local Units in Lieu of Taxes</t>
  </si>
  <si>
    <t>Physical Environment - Water Utility</t>
  </si>
  <si>
    <t>Physical Environment - Sewer / Wastewater Utility</t>
  </si>
  <si>
    <t>Proceeds - Proceeds from Refunding Bonds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</si>
  <si>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</si>
  <si>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</si>
  <si>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</si>
  <si>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Special Assessments - Capital Improvement</t>
  </si>
  <si>
    <t>Special Assessments - Charges for Public Services</t>
  </si>
  <si>
    <t>Federal Grant - Physical Environment - Water Supply System</t>
  </si>
  <si>
    <t>Federal Grant - Culture / Recreation</t>
  </si>
  <si>
    <t>Grants from Other Local Units - General Government</t>
  </si>
  <si>
    <t>Physical Environment - Conservation and Resource Management</t>
  </si>
  <si>
    <t>Court-Ordered Judgments and Fines - As Decided by County Court Civil</t>
  </si>
  <si>
    <t>Interest and Other Earnings - Dividends</t>
  </si>
  <si>
    <t>2011 Municipal Population:</t>
  </si>
  <si>
    <t>Local Fiscal Year Ended September 30, 2012</t>
  </si>
  <si>
    <t>State Grant - Transportation - Other Transportation</t>
  </si>
  <si>
    <t>Proprietary Non-Operating Sources - Other Non-Operating Sources</t>
  </si>
  <si>
    <t>2012 Municipal Population:</t>
  </si>
  <si>
    <t>Local Fiscal Year Ended September 30, 2008</t>
  </si>
  <si>
    <t>Permits and Franchise Fees</t>
  </si>
  <si>
    <t>Other Permits and Fees</t>
  </si>
  <si>
    <t>State Grant - Physical Environment - Other Physical Environment</t>
  </si>
  <si>
    <t>Physical Environment - Electric Utility</t>
  </si>
  <si>
    <t>Impact Fees - Other</t>
  </si>
  <si>
    <t>2008 Municipal Population:</t>
  </si>
  <si>
    <t>Local Fiscal Year Ended September 30, 2013</t>
  </si>
  <si>
    <t>Insurance Premium Tax for Police Officers' Retirement</t>
  </si>
  <si>
    <t>Local Business Tax (Chapter 205, F.S.)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</si>
  <si>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</si>
  <si>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</si>
  <si>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</si>
  <si>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General Government - Internal Service Fund Fees and Charges</t>
  </si>
  <si>
    <t>General Government - Fees Remitted to County from Clerk of County Court</t>
  </si>
  <si>
    <t>General Government - Other General Government Charges and Fees</t>
  </si>
  <si>
    <t>Transportation - Parking Facilities</t>
  </si>
  <si>
    <t>Transportation - Other Transportation Charges</t>
  </si>
  <si>
    <t>Sales - Disposition of Fixed Assets</t>
  </si>
  <si>
    <t>Sales - Sale of Surplus Materials and Scrap</t>
  </si>
  <si>
    <t>2013 Municipal Population:</t>
  </si>
  <si>
    <t>Local Fiscal Year Ended September 30, 2014</t>
  </si>
  <si>
    <t>Impact Fees - Residential - Physical Environment</t>
  </si>
  <si>
    <t>2014 Municipal Population:</t>
  </si>
  <si>
    <t>Local Fiscal Year Ended September 30, 2015</t>
  </si>
  <si>
    <t>Federal Grant - Physical Environment - Other Physical Environment</t>
  </si>
  <si>
    <t>State Shared Revenues - General Government - Sales and Uses Taxes to Counties</t>
  </si>
  <si>
    <t>State Shared Revenues - Public Safety - Emergency Management Assistance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</si>
  <si>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</si>
  <si>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</si>
  <si>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</si>
  <si>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</si>
  <si>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</si>
  <si>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</si>
  <si>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</si>
  <si>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</si>
  <si>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Proprietary Non-Operating - Other Non-Operating Sources</t>
  </si>
  <si>
    <t>Non-Operating - Special Items (Gain)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</si>
  <si>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</si>
  <si>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</si>
  <si>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</si>
  <si>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</si>
  <si>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</si>
  <si>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</si>
  <si>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</si>
  <si>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</si>
  <si>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Building Permits (Buildling Permit Fees)</t>
  </si>
  <si>
    <t>Inspection Fee</t>
  </si>
  <si>
    <t>Intergovernmental Revenues</t>
  </si>
  <si>
    <t>State Shared Revenues - General Government - Local Government Half-Cent Sales Tax Program</t>
  </si>
  <si>
    <t>State Shared Revenues - General Government - Other General Government</t>
  </si>
  <si>
    <t>State Shared Revenues - Transportation - Fuel Tax Refunds and Credits</t>
  </si>
  <si>
    <t>Other Charges for Services (Not Court-Related)</t>
  </si>
  <si>
    <t>2021 Municipal Population:</t>
  </si>
  <si>
    <t>Local Fiscal Year Ended September 30, 2022</t>
  </si>
  <si>
    <t>Permits - Other</t>
  </si>
  <si>
    <t>Stormwater Fee</t>
  </si>
  <si>
    <t>Other Fees and Special Assessments</t>
  </si>
  <si>
    <t>State Shared Revenues - General Government - Municipal Revenue Sharing Program</t>
  </si>
  <si>
    <t>2022 Municipal Population:</t>
  </si>
  <si>
    <t>Local Fiscal Year Ended September 30, 2023</t>
  </si>
  <si>
    <t>Proprietary Non-Operating Sources - State Grants and Donations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</si>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</sst>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9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97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185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88</v>
      </c>
      <c r="B3" s="65"/>
      <c r="C3" s="66"/>
      <c r="D3" s="70" t="s">
        <v>44</v>
      </c>
      <c r="E3" s="71"/>
      <c r="F3" s="71"/>
      <c r="G3" s="71"/>
      <c r="H3" s="72"/>
      <c r="I3" s="70" t="s">
        <v>45</v>
      </c>
      <c r="J3" s="72"/>
      <c r="K3" s="70" t="s">
        <v>47</v>
      </c>
      <c r="L3" s="71"/>
      <c r="M3" s="72"/>
      <c r="N3" s="36"/>
      <c r="O3" s="37"/>
      <c r="P3" s="73" t="s">
        <v>167</v>
      </c>
      <c r="Q3" s="11"/>
      <c r="R3"/>
    </row>
    <row r="4" spans="1:134" ht="32.25" customHeight="1" thickBot="1">
      <c r="A4" s="67"/>
      <c r="B4" s="68"/>
      <c r="C4" s="69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168</v>
      </c>
      <c r="N4" s="35" t="s">
        <v>10</v>
      </c>
      <c r="O4" s="35" t="s">
        <v>169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170</v>
      </c>
      <c r="B5" s="26"/>
      <c r="C5" s="26"/>
      <c r="D5" s="27">
        <f>SUM(D6:D13)</f>
        <v>138581426</v>
      </c>
      <c r="E5" s="27">
        <f>SUM(E6:E13)</f>
        <v>34153676</v>
      </c>
      <c r="F5" s="27">
        <f>SUM(F6:F13)</f>
        <v>1436828</v>
      </c>
      <c r="G5" s="27">
        <f>SUM(G6:G13)</f>
        <v>0</v>
      </c>
      <c r="H5" s="27">
        <f>SUM(H6:H13)</f>
        <v>0</v>
      </c>
      <c r="I5" s="27">
        <f>SUM(I6:I13)</f>
        <v>0</v>
      </c>
      <c r="J5" s="27">
        <f>SUM(J6:J13)</f>
        <v>134</v>
      </c>
      <c r="K5" s="27">
        <f>SUM(K6:K13)</f>
        <v>0</v>
      </c>
      <c r="L5" s="27">
        <f>SUM(L6:L13)</f>
        <v>0</v>
      </c>
      <c r="M5" s="27">
        <f>SUM(M6:M13)</f>
        <v>0</v>
      </c>
      <c r="N5" s="27">
        <f>SUM(N6:N13)</f>
        <v>0</v>
      </c>
      <c r="O5" s="28">
        <f>SUM(D5:N5)</f>
        <v>174172064</v>
      </c>
      <c r="P5" s="33">
        <f>(O5/P$87)</f>
        <v>1425.805021406878</v>
      </c>
      <c r="Q5" s="6"/>
    </row>
    <row r="6" spans="1:134">
      <c r="A6" s="12"/>
      <c r="B6" s="25">
        <v>311</v>
      </c>
      <c r="C6" s="20" t="s">
        <v>3</v>
      </c>
      <c r="D6" s="46">
        <v>110769777</v>
      </c>
      <c r="E6" s="46">
        <v>34153676</v>
      </c>
      <c r="F6" s="46">
        <v>1436828</v>
      </c>
      <c r="G6" s="46">
        <v>0</v>
      </c>
      <c r="H6" s="46">
        <v>0</v>
      </c>
      <c r="I6" s="46">
        <v>0</v>
      </c>
      <c r="J6" s="46">
        <v>134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146360415</v>
      </c>
      <c r="P6" s="47">
        <f>(O6/P$87)</f>
        <v>1198.1336722414599</v>
      </c>
      <c r="Q6" s="9"/>
    </row>
    <row r="7" spans="1:134">
      <c r="A7" s="12"/>
      <c r="B7" s="25">
        <v>312.51</v>
      </c>
      <c r="C7" s="20" t="s">
        <v>95</v>
      </c>
      <c r="D7" s="46">
        <v>2306238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0">SUM(D7:N7)</f>
        <v>2306238</v>
      </c>
      <c r="P7" s="47">
        <f>(O7/P$87)</f>
        <v>18.879294678160072</v>
      </c>
      <c r="Q7" s="9"/>
    </row>
    <row r="8" spans="1:134">
      <c r="A8" s="12"/>
      <c r="B8" s="25">
        <v>312.52</v>
      </c>
      <c r="C8" s="20" t="s">
        <v>133</v>
      </c>
      <c r="D8" s="46">
        <v>1985387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1985387</v>
      </c>
      <c r="P8" s="47">
        <f>(O8/P$87)</f>
        <v>16.252748512160579</v>
      </c>
      <c r="Q8" s="9"/>
    </row>
    <row r="9" spans="1:134">
      <c r="A9" s="12"/>
      <c r="B9" s="25">
        <v>314.10000000000002</v>
      </c>
      <c r="C9" s="20" t="s">
        <v>11</v>
      </c>
      <c r="D9" s="46">
        <v>14347904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14347904</v>
      </c>
      <c r="P9" s="47">
        <f>(O9/P$87)</f>
        <v>117.4546198744239</v>
      </c>
      <c r="Q9" s="9"/>
    </row>
    <row r="10" spans="1:134">
      <c r="A10" s="12"/>
      <c r="B10" s="25">
        <v>314.3</v>
      </c>
      <c r="C10" s="20" t="s">
        <v>12</v>
      </c>
      <c r="D10" s="46">
        <v>4720467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4720467</v>
      </c>
      <c r="P10" s="47">
        <f>(O10/P$87)</f>
        <v>38.642623836538228</v>
      </c>
      <c r="Q10" s="9"/>
    </row>
    <row r="11" spans="1:134">
      <c r="A11" s="12"/>
      <c r="B11" s="25">
        <v>314.39999999999998</v>
      </c>
      <c r="C11" s="20" t="s">
        <v>13</v>
      </c>
      <c r="D11" s="46">
        <v>542268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542268</v>
      </c>
      <c r="P11" s="47">
        <f>(O11/P$87)</f>
        <v>4.4391070507625434</v>
      </c>
      <c r="Q11" s="9"/>
    </row>
    <row r="12" spans="1:134">
      <c r="A12" s="12"/>
      <c r="B12" s="25">
        <v>314.8</v>
      </c>
      <c r="C12" s="20" t="s">
        <v>14</v>
      </c>
      <c r="D12" s="46">
        <v>188669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188669</v>
      </c>
      <c r="P12" s="47">
        <f>(O12/P$87)</f>
        <v>1.5444796450469478</v>
      </c>
      <c r="Q12" s="9"/>
    </row>
    <row r="13" spans="1:134">
      <c r="A13" s="12"/>
      <c r="B13" s="25">
        <v>316</v>
      </c>
      <c r="C13" s="20" t="s">
        <v>134</v>
      </c>
      <c r="D13" s="46">
        <v>3720716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0"/>
        <v>3720716</v>
      </c>
      <c r="P13" s="47">
        <f>(O13/P$87)</f>
        <v>30.458475568326008</v>
      </c>
      <c r="Q13" s="9"/>
    </row>
    <row r="14" spans="1:134" ht="15.75">
      <c r="A14" s="29" t="s">
        <v>17</v>
      </c>
      <c r="B14" s="30"/>
      <c r="C14" s="31"/>
      <c r="D14" s="32">
        <f>SUM(D15:D21)</f>
        <v>30553168</v>
      </c>
      <c r="E14" s="32">
        <f>SUM(E15:E21)</f>
        <v>14122055</v>
      </c>
      <c r="F14" s="32">
        <f>SUM(F15:F21)</f>
        <v>0</v>
      </c>
      <c r="G14" s="32">
        <f>SUM(G15:G21)</f>
        <v>0</v>
      </c>
      <c r="H14" s="32">
        <f>SUM(H15:H21)</f>
        <v>0</v>
      </c>
      <c r="I14" s="32">
        <f>SUM(I15:I21)</f>
        <v>0</v>
      </c>
      <c r="J14" s="32">
        <f>SUM(J15:J21)</f>
        <v>0</v>
      </c>
      <c r="K14" s="32">
        <f>SUM(K15:K21)</f>
        <v>0</v>
      </c>
      <c r="L14" s="32">
        <f>SUM(L15:L21)</f>
        <v>0</v>
      </c>
      <c r="M14" s="32">
        <f>SUM(M15:M21)</f>
        <v>0</v>
      </c>
      <c r="N14" s="32">
        <f>SUM(N15:N21)</f>
        <v>0</v>
      </c>
      <c r="O14" s="44">
        <f>SUM(D14:N14)</f>
        <v>44675223</v>
      </c>
      <c r="P14" s="45">
        <f>(O14/P$87)</f>
        <v>365.71971315602053</v>
      </c>
      <c r="Q14" s="10"/>
    </row>
    <row r="15" spans="1:134">
      <c r="A15" s="12"/>
      <c r="B15" s="25">
        <v>322</v>
      </c>
      <c r="C15" s="20" t="s">
        <v>171</v>
      </c>
      <c r="D15" s="46">
        <v>0</v>
      </c>
      <c r="E15" s="46">
        <v>13979309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13979309</v>
      </c>
      <c r="P15" s="47">
        <f>(O15/P$87)</f>
        <v>114.43723241402458</v>
      </c>
      <c r="Q15" s="9"/>
    </row>
    <row r="16" spans="1:134">
      <c r="A16" s="12"/>
      <c r="B16" s="25">
        <v>322.89999999999998</v>
      </c>
      <c r="C16" s="20" t="s">
        <v>180</v>
      </c>
      <c r="D16" s="46">
        <v>13217823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1" si="1">SUM(D16:N16)</f>
        <v>13217823</v>
      </c>
      <c r="P16" s="47">
        <f>(O16/P$87)</f>
        <v>108.20356590289545</v>
      </c>
      <c r="Q16" s="9"/>
    </row>
    <row r="17" spans="1:17">
      <c r="A17" s="12"/>
      <c r="B17" s="25">
        <v>323.10000000000002</v>
      </c>
      <c r="C17" s="20" t="s">
        <v>18</v>
      </c>
      <c r="D17" s="46">
        <v>11668646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11668646</v>
      </c>
      <c r="P17" s="47">
        <f>(O17/P$87)</f>
        <v>95.521713860032577</v>
      </c>
      <c r="Q17" s="9"/>
    </row>
    <row r="18" spans="1:17">
      <c r="A18" s="12"/>
      <c r="B18" s="25">
        <v>323.2</v>
      </c>
      <c r="C18" s="20" t="s">
        <v>19</v>
      </c>
      <c r="D18" s="46">
        <v>5185553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5185553</v>
      </c>
      <c r="P18" s="47">
        <f>(O18/P$87)</f>
        <v>42.449904630925779</v>
      </c>
      <c r="Q18" s="9"/>
    </row>
    <row r="19" spans="1:17">
      <c r="A19" s="12"/>
      <c r="B19" s="25">
        <v>323.89999999999998</v>
      </c>
      <c r="C19" s="20" t="s">
        <v>22</v>
      </c>
      <c r="D19" s="46">
        <v>462288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462288</v>
      </c>
      <c r="P19" s="47">
        <f>(O19/P$87)</f>
        <v>3.784375844200496</v>
      </c>
      <c r="Q19" s="9"/>
    </row>
    <row r="20" spans="1:17">
      <c r="A20" s="12"/>
      <c r="B20" s="25">
        <v>329.2</v>
      </c>
      <c r="C20" s="20" t="s">
        <v>181</v>
      </c>
      <c r="D20" s="46">
        <v>0</v>
      </c>
      <c r="E20" s="46">
        <v>142746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142746</v>
      </c>
      <c r="P20" s="47">
        <f>(O20/P$87)</f>
        <v>1.1685453964979493</v>
      </c>
      <c r="Q20" s="9"/>
    </row>
    <row r="21" spans="1:17">
      <c r="A21" s="12"/>
      <c r="B21" s="25">
        <v>329.5</v>
      </c>
      <c r="C21" s="20" t="s">
        <v>182</v>
      </c>
      <c r="D21" s="46">
        <v>18858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18858</v>
      </c>
      <c r="P21" s="47">
        <f>(O21/P$87)</f>
        <v>0.15437510744369951</v>
      </c>
      <c r="Q21" s="9"/>
    </row>
    <row r="22" spans="1:17" ht="15.75">
      <c r="A22" s="29" t="s">
        <v>173</v>
      </c>
      <c r="B22" s="30"/>
      <c r="C22" s="31"/>
      <c r="D22" s="32">
        <f>SUM(D23:D43)</f>
        <v>21116979</v>
      </c>
      <c r="E22" s="32">
        <f>SUM(E23:E43)</f>
        <v>37431338</v>
      </c>
      <c r="F22" s="32">
        <f>SUM(F23:F43)</f>
        <v>0</v>
      </c>
      <c r="G22" s="32">
        <f>SUM(G23:G43)</f>
        <v>15561282</v>
      </c>
      <c r="H22" s="32">
        <f>SUM(H23:H43)</f>
        <v>0</v>
      </c>
      <c r="I22" s="32">
        <f>SUM(I23:I43)</f>
        <v>269566</v>
      </c>
      <c r="J22" s="32">
        <f>SUM(J23:J43)</f>
        <v>0</v>
      </c>
      <c r="K22" s="32">
        <f>SUM(K23:K43)</f>
        <v>0</v>
      </c>
      <c r="L22" s="32">
        <f>SUM(L23:L43)</f>
        <v>0</v>
      </c>
      <c r="M22" s="32">
        <f>SUM(M23:M43)</f>
        <v>0</v>
      </c>
      <c r="N22" s="32">
        <f>SUM(N23:N43)</f>
        <v>0</v>
      </c>
      <c r="O22" s="44">
        <f>SUM(D22:N22)</f>
        <v>74379165</v>
      </c>
      <c r="P22" s="45">
        <f>(O22/P$87)</f>
        <v>608.88172597558878</v>
      </c>
      <c r="Q22" s="10"/>
    </row>
    <row r="23" spans="1:17">
      <c r="A23" s="12"/>
      <c r="B23" s="25">
        <v>331.1</v>
      </c>
      <c r="C23" s="20" t="s">
        <v>24</v>
      </c>
      <c r="D23" s="46">
        <v>109882</v>
      </c>
      <c r="E23" s="46">
        <v>441866</v>
      </c>
      <c r="F23" s="46">
        <v>0</v>
      </c>
      <c r="G23" s="46">
        <v>3206707</v>
      </c>
      <c r="H23" s="46">
        <v>0</v>
      </c>
      <c r="I23" s="46">
        <v>115309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3873764</v>
      </c>
      <c r="P23" s="47">
        <f>(O23/P$87)</f>
        <v>31.711355059472645</v>
      </c>
      <c r="Q23" s="9"/>
    </row>
    <row r="24" spans="1:17">
      <c r="A24" s="12"/>
      <c r="B24" s="25">
        <v>331.2</v>
      </c>
      <c r="C24" s="20" t="s">
        <v>25</v>
      </c>
      <c r="D24" s="46">
        <v>19800</v>
      </c>
      <c r="E24" s="46">
        <v>6063971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6083771</v>
      </c>
      <c r="P24" s="47">
        <f>(O24/P$87)</f>
        <v>49.802884812167946</v>
      </c>
      <c r="Q24" s="9"/>
    </row>
    <row r="25" spans="1:17">
      <c r="A25" s="12"/>
      <c r="B25" s="25">
        <v>331.31</v>
      </c>
      <c r="C25" s="20" t="s">
        <v>114</v>
      </c>
      <c r="D25" s="46">
        <v>0</v>
      </c>
      <c r="E25" s="46">
        <v>35081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37" si="2">SUM(D25:N25)</f>
        <v>35081</v>
      </c>
      <c r="P25" s="47">
        <f>(O25/P$87)</f>
        <v>0.28717961312081991</v>
      </c>
      <c r="Q25" s="9"/>
    </row>
    <row r="26" spans="1:17">
      <c r="A26" s="12"/>
      <c r="B26" s="25">
        <v>331.39</v>
      </c>
      <c r="C26" s="20" t="s">
        <v>150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46562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46562</v>
      </c>
      <c r="P26" s="47">
        <f>(O26/P$87)</f>
        <v>0.38116522180472673</v>
      </c>
      <c r="Q26" s="9"/>
    </row>
    <row r="27" spans="1:17">
      <c r="A27" s="12"/>
      <c r="B27" s="25">
        <v>331.49</v>
      </c>
      <c r="C27" s="20" t="s">
        <v>100</v>
      </c>
      <c r="D27" s="46">
        <v>0</v>
      </c>
      <c r="E27" s="46">
        <v>0</v>
      </c>
      <c r="F27" s="46">
        <v>0</v>
      </c>
      <c r="G27" s="46">
        <v>666729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2"/>
        <v>666729</v>
      </c>
      <c r="P27" s="47">
        <f>(O27/P$87)</f>
        <v>5.4579680247550284</v>
      </c>
      <c r="Q27" s="9"/>
    </row>
    <row r="28" spans="1:17">
      <c r="A28" s="12"/>
      <c r="B28" s="25">
        <v>331.5</v>
      </c>
      <c r="C28" s="20" t="s">
        <v>27</v>
      </c>
      <c r="D28" s="46">
        <v>0</v>
      </c>
      <c r="E28" s="46">
        <v>5405753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2"/>
        <v>5405753</v>
      </c>
      <c r="P28" s="47">
        <f>(O28/P$87)</f>
        <v>44.252502926561718</v>
      </c>
      <c r="Q28" s="9"/>
    </row>
    <row r="29" spans="1:17">
      <c r="A29" s="12"/>
      <c r="B29" s="25">
        <v>331.7</v>
      </c>
      <c r="C29" s="20" t="s">
        <v>115</v>
      </c>
      <c r="D29" s="46">
        <v>0</v>
      </c>
      <c r="E29" s="46">
        <v>17935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17935</v>
      </c>
      <c r="P29" s="47">
        <f>(O29/P$87)</f>
        <v>0.14681925718542532</v>
      </c>
      <c r="Q29" s="9"/>
    </row>
    <row r="30" spans="1:17">
      <c r="A30" s="12"/>
      <c r="B30" s="25">
        <v>334.1</v>
      </c>
      <c r="C30" s="20" t="s">
        <v>28</v>
      </c>
      <c r="D30" s="46">
        <v>0</v>
      </c>
      <c r="E30" s="46">
        <v>125000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2"/>
        <v>125000</v>
      </c>
      <c r="P30" s="47">
        <f>(O30/P$87)</f>
        <v>1.023273328585345</v>
      </c>
      <c r="Q30" s="9"/>
    </row>
    <row r="31" spans="1:17">
      <c r="A31" s="12"/>
      <c r="B31" s="25">
        <v>334.2</v>
      </c>
      <c r="C31" s="20" t="s">
        <v>29</v>
      </c>
      <c r="D31" s="46">
        <v>133840</v>
      </c>
      <c r="E31" s="46">
        <v>84639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2"/>
        <v>218479</v>
      </c>
      <c r="P31" s="47">
        <f>(O31/P$87)</f>
        <v>1.7885098684479808</v>
      </c>
      <c r="Q31" s="9"/>
    </row>
    <row r="32" spans="1:17">
      <c r="A32" s="12"/>
      <c r="B32" s="25">
        <v>334.5</v>
      </c>
      <c r="C32" s="20" t="s">
        <v>31</v>
      </c>
      <c r="D32" s="46">
        <v>772461</v>
      </c>
      <c r="E32" s="46">
        <v>459122</v>
      </c>
      <c r="F32" s="46">
        <v>0</v>
      </c>
      <c r="G32" s="46">
        <v>0</v>
      </c>
      <c r="H32" s="46">
        <v>0</v>
      </c>
      <c r="I32" s="46">
        <v>5395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2"/>
        <v>1236978</v>
      </c>
      <c r="P32" s="47">
        <f>(O32/P$87)</f>
        <v>10.126132763574743</v>
      </c>
      <c r="Q32" s="9"/>
    </row>
    <row r="33" spans="1:17">
      <c r="A33" s="12"/>
      <c r="B33" s="25">
        <v>334.7</v>
      </c>
      <c r="C33" s="20" t="s">
        <v>32</v>
      </c>
      <c r="D33" s="46">
        <v>0</v>
      </c>
      <c r="E33" s="46">
        <v>82944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2"/>
        <v>82944</v>
      </c>
      <c r="P33" s="47">
        <f>(O33/P$87)</f>
        <v>0.67899506372946294</v>
      </c>
      <c r="Q33" s="9"/>
    </row>
    <row r="34" spans="1:17">
      <c r="A34" s="12"/>
      <c r="B34" s="25">
        <v>335.125</v>
      </c>
      <c r="C34" s="20" t="s">
        <v>183</v>
      </c>
      <c r="D34" s="46">
        <v>5804132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2"/>
        <v>5804132</v>
      </c>
      <c r="P34" s="47">
        <f>(O34/P$87)</f>
        <v>47.513707769509729</v>
      </c>
      <c r="Q34" s="9"/>
    </row>
    <row r="35" spans="1:17">
      <c r="A35" s="12"/>
      <c r="B35" s="25">
        <v>335.15</v>
      </c>
      <c r="C35" s="20" t="s">
        <v>136</v>
      </c>
      <c r="D35" s="46">
        <v>157369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2"/>
        <v>157369</v>
      </c>
      <c r="P35" s="47">
        <f>(O35/P$87)</f>
        <v>1.2882520035691774</v>
      </c>
      <c r="Q35" s="9"/>
    </row>
    <row r="36" spans="1:17">
      <c r="A36" s="12"/>
      <c r="B36" s="25">
        <v>335.18</v>
      </c>
      <c r="C36" s="20" t="s">
        <v>174</v>
      </c>
      <c r="D36" s="46">
        <v>12347325</v>
      </c>
      <c r="E36" s="46">
        <v>0</v>
      </c>
      <c r="F36" s="46">
        <v>0</v>
      </c>
      <c r="G36" s="46">
        <v>11687846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2"/>
        <v>24035171</v>
      </c>
      <c r="P36" s="47">
        <f>(O36/P$87)</f>
        <v>196.75639545830367</v>
      </c>
      <c r="Q36" s="9"/>
    </row>
    <row r="37" spans="1:17">
      <c r="A37" s="12"/>
      <c r="B37" s="25">
        <v>335.23</v>
      </c>
      <c r="C37" s="20" t="s">
        <v>152</v>
      </c>
      <c r="D37" s="46">
        <v>157747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2"/>
        <v>157747</v>
      </c>
      <c r="P37" s="47">
        <f>(O37/P$87)</f>
        <v>1.2913463821148194</v>
      </c>
      <c r="Q37" s="9"/>
    </row>
    <row r="38" spans="1:17">
      <c r="A38" s="12"/>
      <c r="B38" s="25">
        <v>337.2</v>
      </c>
      <c r="C38" s="20" t="s">
        <v>37</v>
      </c>
      <c r="D38" s="46">
        <v>1119630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1" si="3">SUM(D38:N38)</f>
        <v>1119630</v>
      </c>
      <c r="P38" s="47">
        <f>(O38/P$87)</f>
        <v>9.1655001350720795</v>
      </c>
      <c r="Q38" s="9"/>
    </row>
    <row r="39" spans="1:17">
      <c r="A39" s="12"/>
      <c r="B39" s="25">
        <v>337.3</v>
      </c>
      <c r="C39" s="20" t="s">
        <v>38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102300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3"/>
        <v>102300</v>
      </c>
      <c r="P39" s="47">
        <f>(O39/P$87)</f>
        <v>0.83744689211424639</v>
      </c>
      <c r="Q39" s="9"/>
    </row>
    <row r="40" spans="1:17">
      <c r="A40" s="12"/>
      <c r="B40" s="25">
        <v>337.7</v>
      </c>
      <c r="C40" s="20" t="s">
        <v>41</v>
      </c>
      <c r="D40" s="46">
        <v>0</v>
      </c>
      <c r="E40" s="46">
        <v>40000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3"/>
        <v>40000</v>
      </c>
      <c r="P40" s="47">
        <f>(O40/P$87)</f>
        <v>0.32744746514731043</v>
      </c>
      <c r="Q40" s="9"/>
    </row>
    <row r="41" spans="1:17">
      <c r="A41" s="12"/>
      <c r="B41" s="25">
        <v>337.9</v>
      </c>
      <c r="C41" s="20" t="s">
        <v>42</v>
      </c>
      <c r="D41" s="46">
        <v>0</v>
      </c>
      <c r="E41" s="46">
        <v>22143466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3"/>
        <v>22143466</v>
      </c>
      <c r="P41" s="47">
        <f>(O41/P$87)</f>
        <v>181.27054528189134</v>
      </c>
      <c r="Q41" s="9"/>
    </row>
    <row r="42" spans="1:17">
      <c r="A42" s="12"/>
      <c r="B42" s="25">
        <v>338</v>
      </c>
      <c r="C42" s="20" t="s">
        <v>43</v>
      </c>
      <c r="D42" s="46">
        <v>330810</v>
      </c>
      <c r="E42" s="46">
        <v>2531561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2862371</v>
      </c>
      <c r="P42" s="47">
        <f>(O42/P$87)</f>
        <v>23.431903206529302</v>
      </c>
      <c r="Q42" s="9"/>
    </row>
    <row r="43" spans="1:17">
      <c r="A43" s="12"/>
      <c r="B43" s="25">
        <v>339</v>
      </c>
      <c r="C43" s="20" t="s">
        <v>105</v>
      </c>
      <c r="D43" s="46">
        <v>163983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163983</v>
      </c>
      <c r="P43" s="47">
        <f>(O43/P$87)</f>
        <v>1.3423954419312851</v>
      </c>
      <c r="Q43" s="9"/>
    </row>
    <row r="44" spans="1:17" ht="15.75">
      <c r="A44" s="29" t="s">
        <v>48</v>
      </c>
      <c r="B44" s="30"/>
      <c r="C44" s="31"/>
      <c r="D44" s="32">
        <f>SUM(D45:D66)</f>
        <v>33128468</v>
      </c>
      <c r="E44" s="32">
        <f>SUM(E45:E66)</f>
        <v>10874490</v>
      </c>
      <c r="F44" s="32">
        <f>SUM(F45:F66)</f>
        <v>0</v>
      </c>
      <c r="G44" s="32">
        <f>SUM(G45:G66)</f>
        <v>0</v>
      </c>
      <c r="H44" s="32">
        <f>SUM(H45:H66)</f>
        <v>0</v>
      </c>
      <c r="I44" s="32">
        <f>SUM(I45:I66)</f>
        <v>148517964</v>
      </c>
      <c r="J44" s="32">
        <f>SUM(J45:J66)</f>
        <v>69934011</v>
      </c>
      <c r="K44" s="32">
        <f>SUM(K45:K66)</f>
        <v>0</v>
      </c>
      <c r="L44" s="32">
        <f>SUM(L45:L66)</f>
        <v>0</v>
      </c>
      <c r="M44" s="32">
        <f>SUM(M45:M66)</f>
        <v>0</v>
      </c>
      <c r="N44" s="32">
        <f>SUM(N45:N66)</f>
        <v>0</v>
      </c>
      <c r="O44" s="32">
        <f>SUM(D44:N44)</f>
        <v>262454933</v>
      </c>
      <c r="P44" s="45">
        <f>(O44/P$87)</f>
        <v>2148.50506315643</v>
      </c>
      <c r="Q44" s="10"/>
    </row>
    <row r="45" spans="1:17">
      <c r="A45" s="12"/>
      <c r="B45" s="25">
        <v>341.2</v>
      </c>
      <c r="C45" s="20" t="s">
        <v>138</v>
      </c>
      <c r="D45" s="46">
        <v>360367</v>
      </c>
      <c r="E45" s="46">
        <v>300</v>
      </c>
      <c r="F45" s="46">
        <v>0</v>
      </c>
      <c r="G45" s="46">
        <v>0</v>
      </c>
      <c r="H45" s="46">
        <v>0</v>
      </c>
      <c r="I45" s="46">
        <v>0</v>
      </c>
      <c r="J45" s="46">
        <v>69934011</v>
      </c>
      <c r="K45" s="46">
        <v>0</v>
      </c>
      <c r="L45" s="46">
        <v>0</v>
      </c>
      <c r="M45" s="46">
        <v>0</v>
      </c>
      <c r="N45" s="46">
        <v>0</v>
      </c>
      <c r="O45" s="46">
        <f t="shared" ref="O45:O65" si="4">SUM(D45:N45)</f>
        <v>70294678</v>
      </c>
      <c r="P45" s="47">
        <f>(O45/P$87)</f>
        <v>575.44535311116022</v>
      </c>
      <c r="Q45" s="9"/>
    </row>
    <row r="46" spans="1:17">
      <c r="A46" s="12"/>
      <c r="B46" s="25">
        <v>341.54</v>
      </c>
      <c r="C46" s="20" t="s">
        <v>139</v>
      </c>
      <c r="D46" s="46">
        <v>7664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4"/>
        <v>7664</v>
      </c>
      <c r="P46" s="47">
        <f>(O46/P$87)</f>
        <v>6.2738934322224674E-2</v>
      </c>
      <c r="Q46" s="9"/>
    </row>
    <row r="47" spans="1:17">
      <c r="A47" s="12"/>
      <c r="B47" s="25">
        <v>341.9</v>
      </c>
      <c r="C47" s="20" t="s">
        <v>140</v>
      </c>
      <c r="D47" s="46">
        <v>1694071</v>
      </c>
      <c r="E47" s="46">
        <v>1099305</v>
      </c>
      <c r="F47" s="46">
        <v>0</v>
      </c>
      <c r="G47" s="46">
        <v>0</v>
      </c>
      <c r="H47" s="46">
        <v>0</v>
      </c>
      <c r="I47" s="46">
        <v>6409171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4"/>
        <v>9202547</v>
      </c>
      <c r="P47" s="47">
        <f>(O47/P$87)</f>
        <v>75.33376720122466</v>
      </c>
      <c r="Q47" s="9"/>
    </row>
    <row r="48" spans="1:17">
      <c r="A48" s="12"/>
      <c r="B48" s="25">
        <v>342.1</v>
      </c>
      <c r="C48" s="20" t="s">
        <v>55</v>
      </c>
      <c r="D48" s="46">
        <v>258895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4"/>
        <v>258895</v>
      </c>
      <c r="P48" s="47">
        <f>(O48/P$87)</f>
        <v>2.1193627872328231</v>
      </c>
      <c r="Q48" s="9"/>
    </row>
    <row r="49" spans="1:17">
      <c r="A49" s="12"/>
      <c r="B49" s="25">
        <v>342.2</v>
      </c>
      <c r="C49" s="20" t="s">
        <v>56</v>
      </c>
      <c r="D49" s="46">
        <v>466101</v>
      </c>
      <c r="E49" s="46">
        <v>8085789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4"/>
        <v>8551890</v>
      </c>
      <c r="P49" s="47">
        <f>(O49/P$87)</f>
        <v>70.007367567965815</v>
      </c>
      <c r="Q49" s="9"/>
    </row>
    <row r="50" spans="1:17">
      <c r="A50" s="12"/>
      <c r="B50" s="25">
        <v>342.4</v>
      </c>
      <c r="C50" s="20" t="s">
        <v>57</v>
      </c>
      <c r="D50" s="46">
        <v>5031766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4"/>
        <v>5031766</v>
      </c>
      <c r="P50" s="47">
        <f>(O50/P$87)</f>
        <v>41.190975547860539</v>
      </c>
      <c r="Q50" s="9"/>
    </row>
    <row r="51" spans="1:17">
      <c r="A51" s="12"/>
      <c r="B51" s="25">
        <v>342.5</v>
      </c>
      <c r="C51" s="20" t="s">
        <v>58</v>
      </c>
      <c r="D51" s="46">
        <v>1239937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4"/>
        <v>1239937</v>
      </c>
      <c r="P51" s="47">
        <f>(O51/P$87)</f>
        <v>10.150355689809016</v>
      </c>
      <c r="Q51" s="9"/>
    </row>
    <row r="52" spans="1:17">
      <c r="A52" s="12"/>
      <c r="B52" s="25">
        <v>342.9</v>
      </c>
      <c r="C52" s="20" t="s">
        <v>59</v>
      </c>
      <c r="D52" s="46">
        <v>2673487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4"/>
        <v>2673487</v>
      </c>
      <c r="P52" s="47">
        <f>(O52/P$87)</f>
        <v>21.885663531357189</v>
      </c>
      <c r="Q52" s="9"/>
    </row>
    <row r="53" spans="1:17">
      <c r="A53" s="12"/>
      <c r="B53" s="25">
        <v>343.3</v>
      </c>
      <c r="C53" s="20" t="s">
        <v>106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77152050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4"/>
        <v>77152050</v>
      </c>
      <c r="P53" s="47">
        <f>(O53/P$87)</f>
        <v>631.58108008546378</v>
      </c>
      <c r="Q53" s="9"/>
    </row>
    <row r="54" spans="1:17">
      <c r="A54" s="12"/>
      <c r="B54" s="25">
        <v>343.4</v>
      </c>
      <c r="C54" s="20" t="s">
        <v>60</v>
      </c>
      <c r="D54" s="46">
        <v>18238197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4"/>
        <v>18238197</v>
      </c>
      <c r="P54" s="47">
        <f>(O54/P$87)</f>
        <v>149.30128441268204</v>
      </c>
      <c r="Q54" s="9"/>
    </row>
    <row r="55" spans="1:17">
      <c r="A55" s="12"/>
      <c r="B55" s="25">
        <v>343.5</v>
      </c>
      <c r="C55" s="20" t="s">
        <v>107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37137036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4"/>
        <v>37137036</v>
      </c>
      <c r="P55" s="47">
        <f>(O55/P$87)</f>
        <v>304.0107075321103</v>
      </c>
      <c r="Q55" s="9"/>
    </row>
    <row r="56" spans="1:17">
      <c r="A56" s="12"/>
      <c r="B56" s="25">
        <v>343.6</v>
      </c>
      <c r="C56" s="20" t="s">
        <v>61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914500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4"/>
        <v>914500</v>
      </c>
      <c r="P56" s="47">
        <f>(O56/P$87)</f>
        <v>7.4862676719303849</v>
      </c>
      <c r="Q56" s="9"/>
    </row>
    <row r="57" spans="1:17">
      <c r="A57" s="12"/>
      <c r="B57" s="25">
        <v>343.8</v>
      </c>
      <c r="C57" s="20" t="s">
        <v>62</v>
      </c>
      <c r="D57" s="46">
        <v>0</v>
      </c>
      <c r="E57" s="46">
        <v>46870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4"/>
        <v>46870</v>
      </c>
      <c r="P57" s="47">
        <f>(O57/P$87)</f>
        <v>0.38368656728636097</v>
      </c>
      <c r="Q57" s="9"/>
    </row>
    <row r="58" spans="1:17">
      <c r="A58" s="12"/>
      <c r="B58" s="25">
        <v>343.9</v>
      </c>
      <c r="C58" s="20" t="s">
        <v>63</v>
      </c>
      <c r="D58" s="46">
        <v>143554</v>
      </c>
      <c r="E58" s="46">
        <v>3870</v>
      </c>
      <c r="F58" s="46">
        <v>0</v>
      </c>
      <c r="G58" s="46">
        <v>0</v>
      </c>
      <c r="H58" s="46">
        <v>0</v>
      </c>
      <c r="I58" s="46">
        <v>15971912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4"/>
        <v>16119336</v>
      </c>
      <c r="P58" s="47">
        <f>(O58/P$87)</f>
        <v>131.95589282644465</v>
      </c>
      <c r="Q58" s="9"/>
    </row>
    <row r="59" spans="1:17">
      <c r="A59" s="12"/>
      <c r="B59" s="25">
        <v>344.5</v>
      </c>
      <c r="C59" s="20" t="s">
        <v>141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10933295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4"/>
        <v>10933295</v>
      </c>
      <c r="P59" s="47">
        <f>(O59/P$87)</f>
        <v>89.501993336444087</v>
      </c>
      <c r="Q59" s="9"/>
    </row>
    <row r="60" spans="1:17">
      <c r="A60" s="12"/>
      <c r="B60" s="25">
        <v>344.9</v>
      </c>
      <c r="C60" s="20" t="s">
        <v>142</v>
      </c>
      <c r="D60" s="46">
        <v>431710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4"/>
        <v>431710</v>
      </c>
      <c r="P60" s="47">
        <f>(O60/P$87)</f>
        <v>3.5340586294686345</v>
      </c>
      <c r="Q60" s="9"/>
    </row>
    <row r="61" spans="1:17">
      <c r="A61" s="12"/>
      <c r="B61" s="25">
        <v>345.1</v>
      </c>
      <c r="C61" s="20" t="s">
        <v>66</v>
      </c>
      <c r="D61" s="46">
        <v>0</v>
      </c>
      <c r="E61" s="46">
        <v>2734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4"/>
        <v>2734</v>
      </c>
      <c r="P61" s="47">
        <f>(O61/P$87)</f>
        <v>2.2381034242818669E-2</v>
      </c>
      <c r="Q61" s="9"/>
    </row>
    <row r="62" spans="1:17">
      <c r="A62" s="12"/>
      <c r="B62" s="25">
        <v>347.1</v>
      </c>
      <c r="C62" s="20" t="s">
        <v>67</v>
      </c>
      <c r="D62" s="46">
        <v>7967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4"/>
        <v>7967</v>
      </c>
      <c r="P62" s="47">
        <f>(O62/P$87)</f>
        <v>6.5219348870715552E-2</v>
      </c>
      <c r="Q62" s="9"/>
    </row>
    <row r="63" spans="1:17">
      <c r="A63" s="12"/>
      <c r="B63" s="25">
        <v>347.2</v>
      </c>
      <c r="C63" s="20" t="s">
        <v>68</v>
      </c>
      <c r="D63" s="46">
        <v>709993</v>
      </c>
      <c r="E63" s="46">
        <v>366197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4"/>
        <v>1076190</v>
      </c>
      <c r="P63" s="47">
        <f>(O63/P$87)</f>
        <v>8.8098921879221006</v>
      </c>
      <c r="Q63" s="9"/>
    </row>
    <row r="64" spans="1:17">
      <c r="A64" s="12"/>
      <c r="B64" s="25">
        <v>347.4</v>
      </c>
      <c r="C64" s="20" t="s">
        <v>69</v>
      </c>
      <c r="D64" s="46">
        <v>0</v>
      </c>
      <c r="E64" s="46">
        <v>844439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4"/>
        <v>844439</v>
      </c>
      <c r="P64" s="47">
        <f>(O64/P$87)</f>
        <v>6.9127352505382413</v>
      </c>
      <c r="Q64" s="9"/>
    </row>
    <row r="65" spans="1:17">
      <c r="A65" s="12"/>
      <c r="B65" s="25">
        <v>347.5</v>
      </c>
      <c r="C65" s="20" t="s">
        <v>70</v>
      </c>
      <c r="D65" s="46">
        <v>14671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4"/>
        <v>14671</v>
      </c>
      <c r="P65" s="47">
        <f>(O65/P$87)</f>
        <v>0.12009954402940479</v>
      </c>
      <c r="Q65" s="9"/>
    </row>
    <row r="66" spans="1:17">
      <c r="A66" s="12"/>
      <c r="B66" s="25">
        <v>349</v>
      </c>
      <c r="C66" s="20" t="s">
        <v>177</v>
      </c>
      <c r="D66" s="46">
        <v>1850088</v>
      </c>
      <c r="E66" s="46">
        <v>424986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>SUM(D66:N66)</f>
        <v>2275074</v>
      </c>
      <c r="P66" s="47">
        <f>(O66/P$87)</f>
        <v>18.624180358063803</v>
      </c>
      <c r="Q66" s="9"/>
    </row>
    <row r="67" spans="1:17" ht="15.75">
      <c r="A67" s="29" t="s">
        <v>49</v>
      </c>
      <c r="B67" s="30"/>
      <c r="C67" s="31"/>
      <c r="D67" s="32">
        <f>SUM(D68:D70)</f>
        <v>659980</v>
      </c>
      <c r="E67" s="32">
        <f>SUM(E68:E70)</f>
        <v>0</v>
      </c>
      <c r="F67" s="32">
        <f>SUM(F68:F70)</f>
        <v>0</v>
      </c>
      <c r="G67" s="32">
        <f>SUM(G68:G70)</f>
        <v>0</v>
      </c>
      <c r="H67" s="32">
        <f>SUM(H68:H70)</f>
        <v>0</v>
      </c>
      <c r="I67" s="32">
        <f>SUM(I68:I70)</f>
        <v>3521327</v>
      </c>
      <c r="J67" s="32">
        <f>SUM(J68:J70)</f>
        <v>0</v>
      </c>
      <c r="K67" s="32">
        <f>SUM(K68:K70)</f>
        <v>15113340</v>
      </c>
      <c r="L67" s="32">
        <f>SUM(L68:L70)</f>
        <v>0</v>
      </c>
      <c r="M67" s="32">
        <f>SUM(M68:M70)</f>
        <v>0</v>
      </c>
      <c r="N67" s="32">
        <f>SUM(N68:N70)</f>
        <v>0</v>
      </c>
      <c r="O67" s="32">
        <f>SUM(D67:N67)</f>
        <v>19294647</v>
      </c>
      <c r="P67" s="45">
        <f>(O67/P$87)</f>
        <v>157.94958127655394</v>
      </c>
      <c r="Q67" s="10"/>
    </row>
    <row r="68" spans="1:17">
      <c r="A68" s="13"/>
      <c r="B68" s="39">
        <v>351.1</v>
      </c>
      <c r="C68" s="21" t="s">
        <v>73</v>
      </c>
      <c r="D68" s="46">
        <v>58224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>SUM(D68:N68)</f>
        <v>58224</v>
      </c>
      <c r="P68" s="47">
        <f>(O68/P$87)</f>
        <v>0.47663253026842506</v>
      </c>
      <c r="Q68" s="9"/>
    </row>
    <row r="69" spans="1:17">
      <c r="A69" s="13"/>
      <c r="B69" s="39">
        <v>354</v>
      </c>
      <c r="C69" s="21" t="s">
        <v>75</v>
      </c>
      <c r="D69" s="46">
        <v>601756</v>
      </c>
      <c r="E69" s="46">
        <v>0</v>
      </c>
      <c r="F69" s="46">
        <v>0</v>
      </c>
      <c r="G69" s="46">
        <v>0</v>
      </c>
      <c r="H69" s="46">
        <v>0</v>
      </c>
      <c r="I69" s="46">
        <v>2497608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ref="O69:O70" si="5">SUM(D69:N69)</f>
        <v>3099364</v>
      </c>
      <c r="P69" s="47">
        <f>(O69/P$87)</f>
        <v>25.371972134220716</v>
      </c>
      <c r="Q69" s="9"/>
    </row>
    <row r="70" spans="1:17">
      <c r="A70" s="13"/>
      <c r="B70" s="39">
        <v>359</v>
      </c>
      <c r="C70" s="21" t="s">
        <v>76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1023719</v>
      </c>
      <c r="J70" s="46">
        <v>0</v>
      </c>
      <c r="K70" s="46">
        <v>15113340</v>
      </c>
      <c r="L70" s="46">
        <v>0</v>
      </c>
      <c r="M70" s="46">
        <v>0</v>
      </c>
      <c r="N70" s="46">
        <v>0</v>
      </c>
      <c r="O70" s="46">
        <f t="shared" si="5"/>
        <v>16137059</v>
      </c>
      <c r="P70" s="47">
        <f>(O70/P$87)</f>
        <v>132.10097661206481</v>
      </c>
      <c r="Q70" s="9"/>
    </row>
    <row r="71" spans="1:17" ht="15.75">
      <c r="A71" s="29" t="s">
        <v>4</v>
      </c>
      <c r="B71" s="30"/>
      <c r="C71" s="31"/>
      <c r="D71" s="32">
        <f>SUM(D72:D80)</f>
        <v>8102553</v>
      </c>
      <c r="E71" s="32">
        <f>SUM(E72:E80)</f>
        <v>6599719</v>
      </c>
      <c r="F71" s="32">
        <f>SUM(F72:F80)</f>
        <v>531130</v>
      </c>
      <c r="G71" s="32">
        <f>SUM(G72:G80)</f>
        <v>5454007</v>
      </c>
      <c r="H71" s="32">
        <f>SUM(H72:H80)</f>
        <v>0</v>
      </c>
      <c r="I71" s="32">
        <f>SUM(I72:I80)</f>
        <v>19614978</v>
      </c>
      <c r="J71" s="32">
        <f>SUM(J72:J80)</f>
        <v>2231497</v>
      </c>
      <c r="K71" s="32">
        <f>SUM(K72:K80)</f>
        <v>79124026</v>
      </c>
      <c r="L71" s="32">
        <f>SUM(L72:L80)</f>
        <v>0</v>
      </c>
      <c r="M71" s="32">
        <f>SUM(M72:M80)</f>
        <v>0</v>
      </c>
      <c r="N71" s="32">
        <f>SUM(N72:N80)</f>
        <v>0</v>
      </c>
      <c r="O71" s="32">
        <f>SUM(D71:N71)</f>
        <v>121657910</v>
      </c>
      <c r="P71" s="45">
        <f>(O71/P$87)</f>
        <v>995.9143561154907</v>
      </c>
      <c r="Q71" s="10"/>
    </row>
    <row r="72" spans="1:17">
      <c r="A72" s="12"/>
      <c r="B72" s="25">
        <v>361.1</v>
      </c>
      <c r="C72" s="20" t="s">
        <v>77</v>
      </c>
      <c r="D72" s="46">
        <v>3677078</v>
      </c>
      <c r="E72" s="46">
        <v>3225542</v>
      </c>
      <c r="F72" s="46">
        <v>344358</v>
      </c>
      <c r="G72" s="46">
        <v>5104249</v>
      </c>
      <c r="H72" s="46">
        <v>0</v>
      </c>
      <c r="I72" s="46">
        <v>9909681</v>
      </c>
      <c r="J72" s="46">
        <v>1463886</v>
      </c>
      <c r="K72" s="46">
        <v>0</v>
      </c>
      <c r="L72" s="46">
        <v>0</v>
      </c>
      <c r="M72" s="46">
        <v>0</v>
      </c>
      <c r="N72" s="46">
        <v>0</v>
      </c>
      <c r="O72" s="46">
        <f>SUM(D72:N72)</f>
        <v>23724794</v>
      </c>
      <c r="P72" s="47">
        <f>(O72/P$87)</f>
        <v>194.215591411053</v>
      </c>
      <c r="Q72" s="9"/>
    </row>
    <row r="73" spans="1:17">
      <c r="A73" s="12"/>
      <c r="B73" s="25">
        <v>361.2</v>
      </c>
      <c r="C73" s="20" t="s">
        <v>119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6767518</v>
      </c>
      <c r="J73" s="46">
        <v>20000</v>
      </c>
      <c r="K73" s="46">
        <v>0</v>
      </c>
      <c r="L73" s="46">
        <v>0</v>
      </c>
      <c r="M73" s="46">
        <v>0</v>
      </c>
      <c r="N73" s="46">
        <v>0</v>
      </c>
      <c r="O73" s="46">
        <f t="shared" ref="O73:O84" si="6">SUM(D73:N73)</f>
        <v>6787518</v>
      </c>
      <c r="P73" s="47">
        <f>(O73/P$87)</f>
        <v>55.563889093543551</v>
      </c>
      <c r="Q73" s="9"/>
    </row>
    <row r="74" spans="1:17">
      <c r="A74" s="12"/>
      <c r="B74" s="25">
        <v>361.3</v>
      </c>
      <c r="C74" s="20" t="s">
        <v>78</v>
      </c>
      <c r="D74" s="46">
        <v>315951</v>
      </c>
      <c r="E74" s="46">
        <v>701377</v>
      </c>
      <c r="F74" s="46">
        <v>186772</v>
      </c>
      <c r="G74" s="46">
        <v>315268</v>
      </c>
      <c r="H74" s="46">
        <v>0</v>
      </c>
      <c r="I74" s="46">
        <v>2670877</v>
      </c>
      <c r="J74" s="46">
        <v>235594</v>
      </c>
      <c r="K74" s="46">
        <v>48998063</v>
      </c>
      <c r="L74" s="46">
        <v>0</v>
      </c>
      <c r="M74" s="46">
        <v>0</v>
      </c>
      <c r="N74" s="46">
        <v>0</v>
      </c>
      <c r="O74" s="46">
        <f t="shared" si="6"/>
        <v>53423902</v>
      </c>
      <c r="P74" s="47">
        <f>(O74/P$87)</f>
        <v>437.33803220445822</v>
      </c>
      <c r="Q74" s="9"/>
    </row>
    <row r="75" spans="1:17">
      <c r="A75" s="12"/>
      <c r="B75" s="25">
        <v>362</v>
      </c>
      <c r="C75" s="20" t="s">
        <v>79</v>
      </c>
      <c r="D75" s="46">
        <v>1814671</v>
      </c>
      <c r="E75" s="46">
        <v>1627044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6"/>
        <v>3441715</v>
      </c>
      <c r="P75" s="47">
        <f>(O75/P$87)</f>
        <v>28.174521312736889</v>
      </c>
      <c r="Q75" s="9"/>
    </row>
    <row r="76" spans="1:17">
      <c r="A76" s="12"/>
      <c r="B76" s="25">
        <v>364</v>
      </c>
      <c r="C76" s="20" t="s">
        <v>143</v>
      </c>
      <c r="D76" s="46">
        <v>1177801</v>
      </c>
      <c r="E76" s="46">
        <v>316898</v>
      </c>
      <c r="F76" s="46">
        <v>0</v>
      </c>
      <c r="G76" s="46">
        <v>0</v>
      </c>
      <c r="H76" s="46">
        <v>0</v>
      </c>
      <c r="I76" s="46">
        <v>155329</v>
      </c>
      <c r="J76" s="46">
        <v>100649</v>
      </c>
      <c r="K76" s="46">
        <v>0</v>
      </c>
      <c r="L76" s="46">
        <v>0</v>
      </c>
      <c r="M76" s="46">
        <v>0</v>
      </c>
      <c r="N76" s="46">
        <v>0</v>
      </c>
      <c r="O76" s="46">
        <f t="shared" si="6"/>
        <v>1750677</v>
      </c>
      <c r="P76" s="47">
        <f>(O76/P$87)</f>
        <v>14.331368648542449</v>
      </c>
      <c r="Q76" s="9"/>
    </row>
    <row r="77" spans="1:17">
      <c r="A77" s="12"/>
      <c r="B77" s="25">
        <v>365</v>
      </c>
      <c r="C77" s="20" t="s">
        <v>144</v>
      </c>
      <c r="D77" s="46">
        <v>16344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6"/>
        <v>16344</v>
      </c>
      <c r="P77" s="47">
        <f>(O77/P$87)</f>
        <v>0.13379503425919104</v>
      </c>
      <c r="Q77" s="9"/>
    </row>
    <row r="78" spans="1:17">
      <c r="A78" s="12"/>
      <c r="B78" s="25">
        <v>366</v>
      </c>
      <c r="C78" s="20" t="s">
        <v>82</v>
      </c>
      <c r="D78" s="46">
        <v>206791</v>
      </c>
      <c r="E78" s="46">
        <v>467179</v>
      </c>
      <c r="F78" s="46">
        <v>0</v>
      </c>
      <c r="G78" s="46">
        <v>34490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6"/>
        <v>708460</v>
      </c>
      <c r="P78" s="47">
        <f>(O78/P$87)</f>
        <v>5.7995857789565886</v>
      </c>
      <c r="Q78" s="9"/>
    </row>
    <row r="79" spans="1:17">
      <c r="A79" s="12"/>
      <c r="B79" s="25">
        <v>368</v>
      </c>
      <c r="C79" s="20" t="s">
        <v>83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30056227</v>
      </c>
      <c r="L79" s="46">
        <v>0</v>
      </c>
      <c r="M79" s="46">
        <v>0</v>
      </c>
      <c r="N79" s="46">
        <v>0</v>
      </c>
      <c r="O79" s="46">
        <f t="shared" si="6"/>
        <v>30056227</v>
      </c>
      <c r="P79" s="47">
        <f>(O79/P$87)</f>
        <v>246.04588357605377</v>
      </c>
      <c r="Q79" s="9"/>
    </row>
    <row r="80" spans="1:17">
      <c r="A80" s="12"/>
      <c r="B80" s="25">
        <v>369.9</v>
      </c>
      <c r="C80" s="20" t="s">
        <v>85</v>
      </c>
      <c r="D80" s="46">
        <v>893917</v>
      </c>
      <c r="E80" s="46">
        <v>261679</v>
      </c>
      <c r="F80" s="46">
        <v>0</v>
      </c>
      <c r="G80" s="46">
        <v>0</v>
      </c>
      <c r="H80" s="46">
        <v>0</v>
      </c>
      <c r="I80" s="46">
        <v>111573</v>
      </c>
      <c r="J80" s="46">
        <v>411368</v>
      </c>
      <c r="K80" s="46">
        <v>69736</v>
      </c>
      <c r="L80" s="46">
        <v>0</v>
      </c>
      <c r="M80" s="46">
        <v>0</v>
      </c>
      <c r="N80" s="46">
        <v>0</v>
      </c>
      <c r="O80" s="46">
        <f t="shared" si="6"/>
        <v>1748273</v>
      </c>
      <c r="P80" s="47">
        <f>(O80/P$87)</f>
        <v>14.311689055887095</v>
      </c>
      <c r="Q80" s="9"/>
    </row>
    <row r="81" spans="1:120" ht="15.75">
      <c r="A81" s="29" t="s">
        <v>50</v>
      </c>
      <c r="B81" s="30"/>
      <c r="C81" s="31"/>
      <c r="D81" s="32">
        <f>SUM(D82:D84)</f>
        <v>47656622</v>
      </c>
      <c r="E81" s="32">
        <f>SUM(E82:E84)</f>
        <v>5858787</v>
      </c>
      <c r="F81" s="32">
        <f>SUM(F82:F84)</f>
        <v>9826250</v>
      </c>
      <c r="G81" s="32">
        <f>SUM(G82:G84)</f>
        <v>14555375</v>
      </c>
      <c r="H81" s="32">
        <f>SUM(H82:H84)</f>
        <v>0</v>
      </c>
      <c r="I81" s="32">
        <f>SUM(I82:I84)</f>
        <v>17000</v>
      </c>
      <c r="J81" s="32">
        <f>SUM(J82:J84)</f>
        <v>477000</v>
      </c>
      <c r="K81" s="32">
        <f>SUM(K82:K84)</f>
        <v>0</v>
      </c>
      <c r="L81" s="32">
        <f>SUM(L82:L84)</f>
        <v>0</v>
      </c>
      <c r="M81" s="32">
        <f>SUM(M82:M84)</f>
        <v>0</v>
      </c>
      <c r="N81" s="32">
        <f>SUM(N82:N84)</f>
        <v>0</v>
      </c>
      <c r="O81" s="32">
        <f t="shared" si="6"/>
        <v>78391034</v>
      </c>
      <c r="P81" s="45">
        <f>(O81/P$87)</f>
        <v>641.72363433941564</v>
      </c>
      <c r="Q81" s="9"/>
    </row>
    <row r="82" spans="1:120">
      <c r="A82" s="12"/>
      <c r="B82" s="25">
        <v>381</v>
      </c>
      <c r="C82" s="20" t="s">
        <v>86</v>
      </c>
      <c r="D82" s="46">
        <v>12831622</v>
      </c>
      <c r="E82" s="46">
        <v>5174685</v>
      </c>
      <c r="F82" s="46">
        <v>9826250</v>
      </c>
      <c r="G82" s="46">
        <v>14555375</v>
      </c>
      <c r="H82" s="46">
        <v>0</v>
      </c>
      <c r="I82" s="46">
        <v>0</v>
      </c>
      <c r="J82" s="46">
        <v>477000</v>
      </c>
      <c r="K82" s="46">
        <v>0</v>
      </c>
      <c r="L82" s="46">
        <v>0</v>
      </c>
      <c r="M82" s="46">
        <v>0</v>
      </c>
      <c r="N82" s="46">
        <v>0</v>
      </c>
      <c r="O82" s="46">
        <f t="shared" si="6"/>
        <v>42864932</v>
      </c>
      <c r="P82" s="47">
        <f>(O82/P$87)</f>
        <v>350.9003331777958</v>
      </c>
      <c r="Q82" s="9"/>
    </row>
    <row r="83" spans="1:120">
      <c r="A83" s="12"/>
      <c r="B83" s="25">
        <v>384</v>
      </c>
      <c r="C83" s="20" t="s">
        <v>87</v>
      </c>
      <c r="D83" s="46">
        <v>34825000</v>
      </c>
      <c r="E83" s="46">
        <v>684102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f t="shared" si="6"/>
        <v>35509102</v>
      </c>
      <c r="P83" s="47">
        <f>(O83/P$87)</f>
        <v>290.68413598893227</v>
      </c>
      <c r="Q83" s="9"/>
    </row>
    <row r="84" spans="1:120" ht="15.75" thickBot="1">
      <c r="A84" s="12"/>
      <c r="B84" s="25">
        <v>389.3</v>
      </c>
      <c r="C84" s="20" t="s">
        <v>186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17000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f t="shared" si="6"/>
        <v>17000</v>
      </c>
      <c r="P84" s="47">
        <f>(O84/P$87)</f>
        <v>0.13916517268760692</v>
      </c>
      <c r="Q84" s="9"/>
    </row>
    <row r="85" spans="1:120" ht="16.5" thickBot="1">
      <c r="A85" s="14" t="s">
        <v>71</v>
      </c>
      <c r="B85" s="23"/>
      <c r="C85" s="22"/>
      <c r="D85" s="15">
        <f>SUM(D5,D14,D22,D44,D67,D71,D81)</f>
        <v>279799196</v>
      </c>
      <c r="E85" s="15">
        <f>SUM(E5,E14,E22,E44,E67,E71,E81)</f>
        <v>109040065</v>
      </c>
      <c r="F85" s="15">
        <f>SUM(F5,F14,F22,F44,F67,F71,F81)</f>
        <v>11794208</v>
      </c>
      <c r="G85" s="15">
        <f>SUM(G5,G14,G22,G44,G67,G71,G81)</f>
        <v>35570664</v>
      </c>
      <c r="H85" s="15">
        <f>SUM(H5,H14,H22,H44,H67,H71,H81)</f>
        <v>0</v>
      </c>
      <c r="I85" s="15">
        <f>SUM(I5,I14,I22,I44,I67,I71,I81)</f>
        <v>171940835</v>
      </c>
      <c r="J85" s="15">
        <f>SUM(J5,J14,J22,J44,J67,J71,J81)</f>
        <v>72642642</v>
      </c>
      <c r="K85" s="15">
        <f>SUM(K5,K14,K22,K44,K67,K71,K81)</f>
        <v>94237366</v>
      </c>
      <c r="L85" s="15">
        <f>SUM(L5,L14,L22,L44,L67,L71,L81)</f>
        <v>0</v>
      </c>
      <c r="M85" s="15">
        <f>SUM(M5,M14,M22,M44,M67,M71,M81)</f>
        <v>0</v>
      </c>
      <c r="N85" s="15">
        <f>SUM(N5,N14,N22,N44,N67,N71,N81)</f>
        <v>0</v>
      </c>
      <c r="O85" s="15">
        <f>SUM(D85:N85)</f>
        <v>775024976</v>
      </c>
      <c r="P85" s="38">
        <f>(O85/P$87)</f>
        <v>6344.4990954263776</v>
      </c>
      <c r="Q85" s="6"/>
      <c r="R85" s="2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</row>
    <row r="86" spans="1:120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9"/>
    </row>
    <row r="87" spans="1:120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42"/>
      <c r="M87" s="51" t="s">
        <v>187</v>
      </c>
      <c r="N87" s="51"/>
      <c r="O87" s="51"/>
      <c r="P87" s="43">
        <v>122157</v>
      </c>
    </row>
    <row r="88" spans="1:120">
      <c r="A88" s="52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4"/>
    </row>
    <row r="89" spans="1:120" ht="15.75" customHeight="1" thickBot="1">
      <c r="A89" s="55" t="s">
        <v>110</v>
      </c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  <c r="N89" s="56"/>
      <c r="O89" s="56"/>
      <c r="P89" s="57"/>
    </row>
  </sheetData>
  <mergeCells count="10">
    <mergeCell ref="M87:O87"/>
    <mergeCell ref="A88:P88"/>
    <mergeCell ref="A89:P8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146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88</v>
      </c>
      <c r="B3" s="65"/>
      <c r="C3" s="66"/>
      <c r="D3" s="70" t="s">
        <v>44</v>
      </c>
      <c r="E3" s="71"/>
      <c r="F3" s="71"/>
      <c r="G3" s="71"/>
      <c r="H3" s="72"/>
      <c r="I3" s="70" t="s">
        <v>45</v>
      </c>
      <c r="J3" s="72"/>
      <c r="K3" s="70" t="s">
        <v>47</v>
      </c>
      <c r="L3" s="72"/>
      <c r="M3" s="36"/>
      <c r="N3" s="37"/>
      <c r="O3" s="73" t="s">
        <v>93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46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73138322</v>
      </c>
      <c r="E5" s="27">
        <f t="shared" si="0"/>
        <v>14264508</v>
      </c>
      <c r="F5" s="27">
        <f t="shared" si="0"/>
        <v>1574220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2695013</v>
      </c>
      <c r="L5" s="27">
        <f t="shared" si="0"/>
        <v>0</v>
      </c>
      <c r="M5" s="27">
        <f t="shared" si="0"/>
        <v>0</v>
      </c>
      <c r="N5" s="28">
        <f>SUM(D5:M5)</f>
        <v>91672063</v>
      </c>
      <c r="O5" s="33">
        <f t="shared" ref="O5:O36" si="1">(N5/O$78)</f>
        <v>876.15466883303066</v>
      </c>
      <c r="P5" s="6"/>
    </row>
    <row r="6" spans="1:133">
      <c r="A6" s="12"/>
      <c r="B6" s="25">
        <v>311</v>
      </c>
      <c r="C6" s="20" t="s">
        <v>3</v>
      </c>
      <c r="D6" s="46">
        <v>52731290</v>
      </c>
      <c r="E6" s="46">
        <v>14264508</v>
      </c>
      <c r="F6" s="46">
        <v>1571588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68567386</v>
      </c>
      <c r="O6" s="47">
        <f t="shared" si="1"/>
        <v>655.33198891331358</v>
      </c>
      <c r="P6" s="9"/>
    </row>
    <row r="7" spans="1:133">
      <c r="A7" s="12"/>
      <c r="B7" s="25">
        <v>312.51</v>
      </c>
      <c r="C7" s="20" t="s">
        <v>95</v>
      </c>
      <c r="D7" s="46">
        <v>1594900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1594900</v>
      </c>
      <c r="L7" s="46">
        <v>0</v>
      </c>
      <c r="M7" s="46">
        <v>0</v>
      </c>
      <c r="N7" s="46">
        <f>SUM(D7:M7)</f>
        <v>3189800</v>
      </c>
      <c r="O7" s="47">
        <f t="shared" si="1"/>
        <v>30.486476154066711</v>
      </c>
      <c r="P7" s="9"/>
    </row>
    <row r="8" spans="1:133">
      <c r="A8" s="12"/>
      <c r="B8" s="25">
        <v>312.52</v>
      </c>
      <c r="C8" s="20" t="s">
        <v>133</v>
      </c>
      <c r="D8" s="46">
        <v>1100113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1100113</v>
      </c>
      <c r="L8" s="46">
        <v>0</v>
      </c>
      <c r="M8" s="46">
        <v>0</v>
      </c>
      <c r="N8" s="46">
        <f>SUM(D8:M8)</f>
        <v>2200226</v>
      </c>
      <c r="O8" s="47">
        <f t="shared" si="1"/>
        <v>21.028634234923061</v>
      </c>
      <c r="P8" s="9"/>
    </row>
    <row r="9" spans="1:133">
      <c r="A9" s="12"/>
      <c r="B9" s="25">
        <v>314.10000000000002</v>
      </c>
      <c r="C9" s="20" t="s">
        <v>11</v>
      </c>
      <c r="D9" s="46">
        <v>10129882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ref="N9:N14" si="2">SUM(D9:M9)</f>
        <v>10129882</v>
      </c>
      <c r="O9" s="47">
        <f t="shared" si="1"/>
        <v>96.81622861511994</v>
      </c>
      <c r="P9" s="9"/>
    </row>
    <row r="10" spans="1:133">
      <c r="A10" s="12"/>
      <c r="B10" s="25">
        <v>314.3</v>
      </c>
      <c r="C10" s="20" t="s">
        <v>12</v>
      </c>
      <c r="D10" s="46">
        <v>3887780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3887780</v>
      </c>
      <c r="O10" s="47">
        <f t="shared" si="1"/>
        <v>37.157411832170503</v>
      </c>
      <c r="P10" s="9"/>
    </row>
    <row r="11" spans="1:133">
      <c r="A11" s="12"/>
      <c r="B11" s="25">
        <v>314.39999999999998</v>
      </c>
      <c r="C11" s="20" t="s">
        <v>13</v>
      </c>
      <c r="D11" s="46">
        <v>446706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446706</v>
      </c>
      <c r="O11" s="47">
        <f t="shared" si="1"/>
        <v>4.2693873650004779</v>
      </c>
      <c r="P11" s="9"/>
    </row>
    <row r="12" spans="1:133">
      <c r="A12" s="12"/>
      <c r="B12" s="25">
        <v>314.8</v>
      </c>
      <c r="C12" s="20" t="s">
        <v>14</v>
      </c>
      <c r="D12" s="46">
        <v>79242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79242</v>
      </c>
      <c r="O12" s="47">
        <f t="shared" si="1"/>
        <v>0.75735448724075316</v>
      </c>
      <c r="P12" s="9"/>
    </row>
    <row r="13" spans="1:133">
      <c r="A13" s="12"/>
      <c r="B13" s="25">
        <v>316</v>
      </c>
      <c r="C13" s="20" t="s">
        <v>134</v>
      </c>
      <c r="D13" s="46">
        <v>3063998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3063998</v>
      </c>
      <c r="O13" s="47">
        <f t="shared" si="1"/>
        <v>29.284125011946859</v>
      </c>
      <c r="P13" s="9"/>
    </row>
    <row r="14" spans="1:133">
      <c r="A14" s="12"/>
      <c r="B14" s="25">
        <v>319</v>
      </c>
      <c r="C14" s="20" t="s">
        <v>16</v>
      </c>
      <c r="D14" s="46">
        <v>104411</v>
      </c>
      <c r="E14" s="46">
        <v>0</v>
      </c>
      <c r="F14" s="46">
        <v>2632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107043</v>
      </c>
      <c r="O14" s="47">
        <f t="shared" si="1"/>
        <v>1.0230622192487815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SUM(D16:D22)</f>
        <v>15248792</v>
      </c>
      <c r="E15" s="32">
        <f t="shared" si="3"/>
        <v>9612211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549825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7" si="4">SUM(D15:M15)</f>
        <v>25410828</v>
      </c>
      <c r="O15" s="45">
        <f t="shared" si="1"/>
        <v>242.86369110197839</v>
      </c>
      <c r="P15" s="10"/>
    </row>
    <row r="16" spans="1:133">
      <c r="A16" s="12"/>
      <c r="B16" s="25">
        <v>322</v>
      </c>
      <c r="C16" s="20" t="s">
        <v>0</v>
      </c>
      <c r="D16" s="46">
        <v>152</v>
      </c>
      <c r="E16" s="46">
        <v>9502361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9502513</v>
      </c>
      <c r="O16" s="47">
        <f t="shared" si="1"/>
        <v>90.820156742807995</v>
      </c>
      <c r="P16" s="9"/>
    </row>
    <row r="17" spans="1:16">
      <c r="A17" s="12"/>
      <c r="B17" s="25">
        <v>323.10000000000002</v>
      </c>
      <c r="C17" s="20" t="s">
        <v>18</v>
      </c>
      <c r="D17" s="46">
        <v>8606813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8606813</v>
      </c>
      <c r="O17" s="47">
        <f t="shared" si="1"/>
        <v>82.259514479594756</v>
      </c>
      <c r="P17" s="9"/>
    </row>
    <row r="18" spans="1:16">
      <c r="A18" s="12"/>
      <c r="B18" s="25">
        <v>323.2</v>
      </c>
      <c r="C18" s="20" t="s">
        <v>19</v>
      </c>
      <c r="D18" s="46">
        <v>5915769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5915769</v>
      </c>
      <c r="O18" s="47">
        <f t="shared" si="1"/>
        <v>56.539892956131126</v>
      </c>
      <c r="P18" s="9"/>
    </row>
    <row r="19" spans="1:16">
      <c r="A19" s="12"/>
      <c r="B19" s="25">
        <v>323.39999999999998</v>
      </c>
      <c r="C19" s="20" t="s">
        <v>20</v>
      </c>
      <c r="D19" s="46">
        <v>158044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158044</v>
      </c>
      <c r="O19" s="47">
        <f t="shared" si="1"/>
        <v>1.5105036796329925</v>
      </c>
      <c r="P19" s="9"/>
    </row>
    <row r="20" spans="1:16">
      <c r="A20" s="12"/>
      <c r="B20" s="25">
        <v>323.89999999999998</v>
      </c>
      <c r="C20" s="20" t="s">
        <v>22</v>
      </c>
      <c r="D20" s="46">
        <v>328344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328344</v>
      </c>
      <c r="O20" s="47">
        <f t="shared" si="1"/>
        <v>3.1381439357736789</v>
      </c>
      <c r="P20" s="9"/>
    </row>
    <row r="21" spans="1:16">
      <c r="A21" s="12"/>
      <c r="B21" s="25">
        <v>324.20999999999998</v>
      </c>
      <c r="C21" s="20" t="s">
        <v>147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549825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549825</v>
      </c>
      <c r="O21" s="47">
        <f t="shared" si="1"/>
        <v>5.2549460001911497</v>
      </c>
      <c r="P21" s="9"/>
    </row>
    <row r="22" spans="1:16">
      <c r="A22" s="12"/>
      <c r="B22" s="25">
        <v>329</v>
      </c>
      <c r="C22" s="20" t="s">
        <v>23</v>
      </c>
      <c r="D22" s="46">
        <v>239670</v>
      </c>
      <c r="E22" s="46">
        <v>109850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349520</v>
      </c>
      <c r="O22" s="47">
        <f t="shared" si="1"/>
        <v>3.3405333078466981</v>
      </c>
      <c r="P22" s="9"/>
    </row>
    <row r="23" spans="1:16" ht="15.75">
      <c r="A23" s="29" t="s">
        <v>26</v>
      </c>
      <c r="B23" s="30"/>
      <c r="C23" s="31"/>
      <c r="D23" s="32">
        <f t="shared" ref="D23:M23" si="5">SUM(D24:D37)</f>
        <v>12425405</v>
      </c>
      <c r="E23" s="32">
        <f t="shared" si="5"/>
        <v>19066719</v>
      </c>
      <c r="F23" s="32">
        <f t="shared" si="5"/>
        <v>0</v>
      </c>
      <c r="G23" s="32">
        <f t="shared" si="5"/>
        <v>4005553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35497677</v>
      </c>
      <c r="O23" s="45">
        <f t="shared" si="1"/>
        <v>339.26863232342538</v>
      </c>
      <c r="P23" s="10"/>
    </row>
    <row r="24" spans="1:16">
      <c r="A24" s="12"/>
      <c r="B24" s="25">
        <v>331.2</v>
      </c>
      <c r="C24" s="20" t="s">
        <v>25</v>
      </c>
      <c r="D24" s="46">
        <v>536704</v>
      </c>
      <c r="E24" s="46">
        <v>550446</v>
      </c>
      <c r="F24" s="46">
        <v>0</v>
      </c>
      <c r="G24" s="46">
        <v>1359027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2446177</v>
      </c>
      <c r="O24" s="47">
        <f t="shared" si="1"/>
        <v>23.379308037847654</v>
      </c>
      <c r="P24" s="9"/>
    </row>
    <row r="25" spans="1:16">
      <c r="A25" s="12"/>
      <c r="B25" s="25">
        <v>331.49</v>
      </c>
      <c r="C25" s="20" t="s">
        <v>100</v>
      </c>
      <c r="D25" s="46">
        <v>0</v>
      </c>
      <c r="E25" s="46">
        <v>0</v>
      </c>
      <c r="F25" s="46">
        <v>0</v>
      </c>
      <c r="G25" s="46">
        <v>1763770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1763770</v>
      </c>
      <c r="O25" s="47">
        <f t="shared" si="1"/>
        <v>16.857211124916372</v>
      </c>
      <c r="P25" s="9"/>
    </row>
    <row r="26" spans="1:16">
      <c r="A26" s="12"/>
      <c r="B26" s="25">
        <v>331.5</v>
      </c>
      <c r="C26" s="20" t="s">
        <v>27</v>
      </c>
      <c r="D26" s="46">
        <v>51311</v>
      </c>
      <c r="E26" s="46">
        <v>6443555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6494866</v>
      </c>
      <c r="O26" s="47">
        <f t="shared" si="1"/>
        <v>62.074605753607955</v>
      </c>
      <c r="P26" s="9"/>
    </row>
    <row r="27" spans="1:16">
      <c r="A27" s="12"/>
      <c r="B27" s="25">
        <v>334.2</v>
      </c>
      <c r="C27" s="20" t="s">
        <v>29</v>
      </c>
      <c r="D27" s="46">
        <v>0</v>
      </c>
      <c r="E27" s="46">
        <v>386333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386333</v>
      </c>
      <c r="O27" s="47">
        <f t="shared" si="1"/>
        <v>3.6923731243429225</v>
      </c>
      <c r="P27" s="9"/>
    </row>
    <row r="28" spans="1:16">
      <c r="A28" s="12"/>
      <c r="B28" s="25">
        <v>334.36</v>
      </c>
      <c r="C28" s="20" t="s">
        <v>103</v>
      </c>
      <c r="D28" s="46">
        <v>0</v>
      </c>
      <c r="E28" s="46">
        <v>0</v>
      </c>
      <c r="F28" s="46">
        <v>0</v>
      </c>
      <c r="G28" s="46">
        <v>655603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655603</v>
      </c>
      <c r="O28" s="47">
        <f t="shared" si="1"/>
        <v>6.2659179967504537</v>
      </c>
      <c r="P28" s="9"/>
    </row>
    <row r="29" spans="1:16">
      <c r="A29" s="12"/>
      <c r="B29" s="25">
        <v>334.49</v>
      </c>
      <c r="C29" s="20" t="s">
        <v>122</v>
      </c>
      <c r="D29" s="46">
        <v>0</v>
      </c>
      <c r="E29" s="46">
        <v>0</v>
      </c>
      <c r="F29" s="46">
        <v>0</v>
      </c>
      <c r="G29" s="46">
        <v>45309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45309</v>
      </c>
      <c r="O29" s="47">
        <f t="shared" si="1"/>
        <v>0.43304023702570965</v>
      </c>
      <c r="P29" s="9"/>
    </row>
    <row r="30" spans="1:16">
      <c r="A30" s="12"/>
      <c r="B30" s="25">
        <v>334.7</v>
      </c>
      <c r="C30" s="20" t="s">
        <v>32</v>
      </c>
      <c r="D30" s="46">
        <v>125042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125042</v>
      </c>
      <c r="O30" s="47">
        <f t="shared" si="1"/>
        <v>1.1950874510178724</v>
      </c>
      <c r="P30" s="9"/>
    </row>
    <row r="31" spans="1:16">
      <c r="A31" s="12"/>
      <c r="B31" s="25">
        <v>335.12</v>
      </c>
      <c r="C31" s="20" t="s">
        <v>135</v>
      </c>
      <c r="D31" s="46">
        <v>3089506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3089506</v>
      </c>
      <c r="O31" s="47">
        <f t="shared" si="1"/>
        <v>29.527917423301158</v>
      </c>
      <c r="P31" s="9"/>
    </row>
    <row r="32" spans="1:16">
      <c r="A32" s="12"/>
      <c r="B32" s="25">
        <v>335.15</v>
      </c>
      <c r="C32" s="20" t="s">
        <v>136</v>
      </c>
      <c r="D32" s="46">
        <v>144319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144319</v>
      </c>
      <c r="O32" s="47">
        <f t="shared" si="1"/>
        <v>1.3793271528242379</v>
      </c>
      <c r="P32" s="9"/>
    </row>
    <row r="33" spans="1:16">
      <c r="A33" s="12"/>
      <c r="B33" s="25">
        <v>335.18</v>
      </c>
      <c r="C33" s="20" t="s">
        <v>137</v>
      </c>
      <c r="D33" s="46">
        <v>7469806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7469806</v>
      </c>
      <c r="O33" s="47">
        <f t="shared" si="1"/>
        <v>71.392583389085345</v>
      </c>
      <c r="P33" s="9"/>
    </row>
    <row r="34" spans="1:16">
      <c r="A34" s="12"/>
      <c r="B34" s="25">
        <v>337.2</v>
      </c>
      <c r="C34" s="20" t="s">
        <v>37</v>
      </c>
      <c r="D34" s="46">
        <v>564722</v>
      </c>
      <c r="E34" s="46">
        <v>11776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576498</v>
      </c>
      <c r="O34" s="47">
        <f t="shared" si="1"/>
        <v>5.5098728854057155</v>
      </c>
      <c r="P34" s="9"/>
    </row>
    <row r="35" spans="1:16">
      <c r="A35" s="12"/>
      <c r="B35" s="25">
        <v>337.7</v>
      </c>
      <c r="C35" s="20" t="s">
        <v>41</v>
      </c>
      <c r="D35" s="46">
        <v>0</v>
      </c>
      <c r="E35" s="46">
        <v>0</v>
      </c>
      <c r="F35" s="46">
        <v>0</v>
      </c>
      <c r="G35" s="46">
        <v>181844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181844</v>
      </c>
      <c r="O35" s="47">
        <f t="shared" si="1"/>
        <v>1.7379719009844212</v>
      </c>
      <c r="P35" s="9"/>
    </row>
    <row r="36" spans="1:16">
      <c r="A36" s="12"/>
      <c r="B36" s="25">
        <v>337.9</v>
      </c>
      <c r="C36" s="20" t="s">
        <v>42</v>
      </c>
      <c r="D36" s="46">
        <v>0</v>
      </c>
      <c r="E36" s="46">
        <v>9492482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9492482</v>
      </c>
      <c r="O36" s="47">
        <f t="shared" si="1"/>
        <v>90.724285577750166</v>
      </c>
      <c r="P36" s="9"/>
    </row>
    <row r="37" spans="1:16">
      <c r="A37" s="12"/>
      <c r="B37" s="25">
        <v>338</v>
      </c>
      <c r="C37" s="20" t="s">
        <v>43</v>
      </c>
      <c r="D37" s="46">
        <v>443995</v>
      </c>
      <c r="E37" s="46">
        <v>2182127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2626122</v>
      </c>
      <c r="O37" s="47">
        <f t="shared" ref="O37:O68" si="7">(N37/O$78)</f>
        <v>25.099130268565421</v>
      </c>
      <c r="P37" s="9"/>
    </row>
    <row r="38" spans="1:16" ht="15.75">
      <c r="A38" s="29" t="s">
        <v>48</v>
      </c>
      <c r="B38" s="30"/>
      <c r="C38" s="31"/>
      <c r="D38" s="32">
        <f t="shared" ref="D38:M38" si="8">SUM(D39:D58)</f>
        <v>22685372</v>
      </c>
      <c r="E38" s="32">
        <f t="shared" si="8"/>
        <v>1391536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112545373</v>
      </c>
      <c r="J38" s="32">
        <f t="shared" si="8"/>
        <v>43672146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180294427</v>
      </c>
      <c r="O38" s="45">
        <f t="shared" si="7"/>
        <v>1723.161875179203</v>
      </c>
      <c r="P38" s="10"/>
    </row>
    <row r="39" spans="1:16">
      <c r="A39" s="12"/>
      <c r="B39" s="25">
        <v>341.2</v>
      </c>
      <c r="C39" s="20" t="s">
        <v>138</v>
      </c>
      <c r="D39" s="46">
        <v>249680</v>
      </c>
      <c r="E39" s="46">
        <v>239590</v>
      </c>
      <c r="F39" s="46">
        <v>0</v>
      </c>
      <c r="G39" s="46">
        <v>0</v>
      </c>
      <c r="H39" s="46">
        <v>0</v>
      </c>
      <c r="I39" s="46">
        <v>0</v>
      </c>
      <c r="J39" s="46">
        <v>43672146</v>
      </c>
      <c r="K39" s="46">
        <v>0</v>
      </c>
      <c r="L39" s="46">
        <v>0</v>
      </c>
      <c r="M39" s="46">
        <v>0</v>
      </c>
      <c r="N39" s="46">
        <f t="shared" ref="N39:N58" si="9">SUM(D39:M39)</f>
        <v>44161416</v>
      </c>
      <c r="O39" s="47">
        <f t="shared" si="7"/>
        <v>422.07221638153493</v>
      </c>
      <c r="P39" s="9"/>
    </row>
    <row r="40" spans="1:16">
      <c r="A40" s="12"/>
      <c r="B40" s="25">
        <v>341.54</v>
      </c>
      <c r="C40" s="20" t="s">
        <v>139</v>
      </c>
      <c r="D40" s="46">
        <v>24928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24928</v>
      </c>
      <c r="O40" s="47">
        <f t="shared" si="7"/>
        <v>0.23824906814489152</v>
      </c>
      <c r="P40" s="9"/>
    </row>
    <row r="41" spans="1:16">
      <c r="A41" s="12"/>
      <c r="B41" s="25">
        <v>341.9</v>
      </c>
      <c r="C41" s="20" t="s">
        <v>140</v>
      </c>
      <c r="D41" s="46">
        <v>506617</v>
      </c>
      <c r="E41" s="46">
        <v>0</v>
      </c>
      <c r="F41" s="46">
        <v>0</v>
      </c>
      <c r="G41" s="46">
        <v>0</v>
      </c>
      <c r="H41" s="46">
        <v>0</v>
      </c>
      <c r="I41" s="46">
        <v>4444383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4951000</v>
      </c>
      <c r="O41" s="47">
        <f t="shared" si="7"/>
        <v>47.319124534072444</v>
      </c>
      <c r="P41" s="9"/>
    </row>
    <row r="42" spans="1:16">
      <c r="A42" s="12"/>
      <c r="B42" s="25">
        <v>342.1</v>
      </c>
      <c r="C42" s="20" t="s">
        <v>55</v>
      </c>
      <c r="D42" s="46">
        <v>77403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77403</v>
      </c>
      <c r="O42" s="47">
        <f t="shared" si="7"/>
        <v>0.7397782662716238</v>
      </c>
      <c r="P42" s="9"/>
    </row>
    <row r="43" spans="1:16">
      <c r="A43" s="12"/>
      <c r="B43" s="25">
        <v>342.2</v>
      </c>
      <c r="C43" s="20" t="s">
        <v>56</v>
      </c>
      <c r="D43" s="46">
        <v>292514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292514</v>
      </c>
      <c r="O43" s="47">
        <f t="shared" si="7"/>
        <v>2.7956991302685652</v>
      </c>
      <c r="P43" s="9"/>
    </row>
    <row r="44" spans="1:16">
      <c r="A44" s="12"/>
      <c r="B44" s="25">
        <v>342.4</v>
      </c>
      <c r="C44" s="20" t="s">
        <v>57</v>
      </c>
      <c r="D44" s="46">
        <v>3106509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3106509</v>
      </c>
      <c r="O44" s="47">
        <f t="shared" si="7"/>
        <v>29.69042339673134</v>
      </c>
      <c r="P44" s="9"/>
    </row>
    <row r="45" spans="1:16">
      <c r="A45" s="12"/>
      <c r="B45" s="25">
        <v>342.5</v>
      </c>
      <c r="C45" s="20" t="s">
        <v>58</v>
      </c>
      <c r="D45" s="46">
        <v>677596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677596</v>
      </c>
      <c r="O45" s="47">
        <f t="shared" si="7"/>
        <v>6.4761158367581002</v>
      </c>
      <c r="P45" s="9"/>
    </row>
    <row r="46" spans="1:16">
      <c r="A46" s="12"/>
      <c r="B46" s="25">
        <v>342.9</v>
      </c>
      <c r="C46" s="20" t="s">
        <v>59</v>
      </c>
      <c r="D46" s="46">
        <v>204707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204707</v>
      </c>
      <c r="O46" s="47">
        <f t="shared" si="7"/>
        <v>1.9564847558061742</v>
      </c>
      <c r="P46" s="9"/>
    </row>
    <row r="47" spans="1:16">
      <c r="A47" s="12"/>
      <c r="B47" s="25">
        <v>343.3</v>
      </c>
      <c r="C47" s="20" t="s">
        <v>106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59284732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59284732</v>
      </c>
      <c r="O47" s="47">
        <f t="shared" si="7"/>
        <v>566.61313198891332</v>
      </c>
      <c r="P47" s="9"/>
    </row>
    <row r="48" spans="1:16">
      <c r="A48" s="12"/>
      <c r="B48" s="25">
        <v>343.4</v>
      </c>
      <c r="C48" s="20" t="s">
        <v>60</v>
      </c>
      <c r="D48" s="46">
        <v>13930056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13930056</v>
      </c>
      <c r="O48" s="47">
        <f t="shared" si="7"/>
        <v>133.13634712797477</v>
      </c>
      <c r="P48" s="9"/>
    </row>
    <row r="49" spans="1:16">
      <c r="A49" s="12"/>
      <c r="B49" s="25">
        <v>343.5</v>
      </c>
      <c r="C49" s="20" t="s">
        <v>107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31602982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31602982</v>
      </c>
      <c r="O49" s="47">
        <f t="shared" si="7"/>
        <v>302.04513045971521</v>
      </c>
      <c r="P49" s="9"/>
    </row>
    <row r="50" spans="1:16">
      <c r="A50" s="12"/>
      <c r="B50" s="25">
        <v>343.8</v>
      </c>
      <c r="C50" s="20" t="s">
        <v>62</v>
      </c>
      <c r="D50" s="46">
        <v>0</v>
      </c>
      <c r="E50" s="46">
        <v>3418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3418</v>
      </c>
      <c r="O50" s="47">
        <f t="shared" si="7"/>
        <v>3.2667494982318648E-2</v>
      </c>
      <c r="P50" s="9"/>
    </row>
    <row r="51" spans="1:16">
      <c r="A51" s="12"/>
      <c r="B51" s="25">
        <v>343.9</v>
      </c>
      <c r="C51" s="20" t="s">
        <v>63</v>
      </c>
      <c r="D51" s="46">
        <v>132413</v>
      </c>
      <c r="E51" s="46">
        <v>13029</v>
      </c>
      <c r="F51" s="46">
        <v>0</v>
      </c>
      <c r="G51" s="46">
        <v>0</v>
      </c>
      <c r="H51" s="46">
        <v>0</v>
      </c>
      <c r="I51" s="46">
        <v>10764281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10909723</v>
      </c>
      <c r="O51" s="47">
        <f t="shared" si="7"/>
        <v>104.26954984230144</v>
      </c>
      <c r="P51" s="9"/>
    </row>
    <row r="52" spans="1:16">
      <c r="A52" s="12"/>
      <c r="B52" s="25">
        <v>344.5</v>
      </c>
      <c r="C52" s="20" t="s">
        <v>141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4955025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4955025</v>
      </c>
      <c r="O52" s="47">
        <f t="shared" si="7"/>
        <v>47.357593424448055</v>
      </c>
      <c r="P52" s="9"/>
    </row>
    <row r="53" spans="1:16">
      <c r="A53" s="12"/>
      <c r="B53" s="25">
        <v>344.9</v>
      </c>
      <c r="C53" s="20" t="s">
        <v>142</v>
      </c>
      <c r="D53" s="46">
        <v>149687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149687</v>
      </c>
      <c r="O53" s="47">
        <f t="shared" si="7"/>
        <v>1.4306317499761063</v>
      </c>
      <c r="P53" s="9"/>
    </row>
    <row r="54" spans="1:16">
      <c r="A54" s="12"/>
      <c r="B54" s="25">
        <v>345.1</v>
      </c>
      <c r="C54" s="20" t="s">
        <v>66</v>
      </c>
      <c r="D54" s="46">
        <v>0</v>
      </c>
      <c r="E54" s="46">
        <v>472337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472337</v>
      </c>
      <c r="O54" s="47">
        <f t="shared" si="7"/>
        <v>4.5143553474146998</v>
      </c>
      <c r="P54" s="9"/>
    </row>
    <row r="55" spans="1:16">
      <c r="A55" s="12"/>
      <c r="B55" s="25">
        <v>347.1</v>
      </c>
      <c r="C55" s="20" t="s">
        <v>67</v>
      </c>
      <c r="D55" s="46">
        <v>37458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37458</v>
      </c>
      <c r="O55" s="47">
        <f t="shared" si="7"/>
        <v>0.35800439644461435</v>
      </c>
      <c r="P55" s="9"/>
    </row>
    <row r="56" spans="1:16">
      <c r="A56" s="12"/>
      <c r="B56" s="25">
        <v>347.2</v>
      </c>
      <c r="C56" s="20" t="s">
        <v>68</v>
      </c>
      <c r="D56" s="46">
        <v>959858</v>
      </c>
      <c r="E56" s="46">
        <v>17602</v>
      </c>
      <c r="F56" s="46">
        <v>0</v>
      </c>
      <c r="G56" s="46">
        <v>0</v>
      </c>
      <c r="H56" s="46">
        <v>0</v>
      </c>
      <c r="I56" s="46">
        <v>1493970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2471430</v>
      </c>
      <c r="O56" s="47">
        <f t="shared" si="7"/>
        <v>23.620663289687471</v>
      </c>
      <c r="P56" s="9"/>
    </row>
    <row r="57" spans="1:16">
      <c r="A57" s="12"/>
      <c r="B57" s="25">
        <v>347.4</v>
      </c>
      <c r="C57" s="20" t="s">
        <v>69</v>
      </c>
      <c r="D57" s="46">
        <v>0</v>
      </c>
      <c r="E57" s="46">
        <v>589312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589312</v>
      </c>
      <c r="O57" s="47">
        <f t="shared" si="7"/>
        <v>5.632342540380388</v>
      </c>
      <c r="P57" s="9"/>
    </row>
    <row r="58" spans="1:16">
      <c r="A58" s="12"/>
      <c r="B58" s="25">
        <v>349</v>
      </c>
      <c r="C58" s="20" t="s">
        <v>1</v>
      </c>
      <c r="D58" s="46">
        <v>2335946</v>
      </c>
      <c r="E58" s="46">
        <v>56248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2392194</v>
      </c>
      <c r="O58" s="47">
        <f t="shared" si="7"/>
        <v>22.863366147376471</v>
      </c>
      <c r="P58" s="9"/>
    </row>
    <row r="59" spans="1:16" ht="15.75">
      <c r="A59" s="29" t="s">
        <v>49</v>
      </c>
      <c r="B59" s="30"/>
      <c r="C59" s="31"/>
      <c r="D59" s="32">
        <f t="shared" ref="D59:M59" si="10">SUM(D60:D63)</f>
        <v>663031</v>
      </c>
      <c r="E59" s="32">
        <f t="shared" si="10"/>
        <v>3555332</v>
      </c>
      <c r="F59" s="32">
        <f t="shared" si="10"/>
        <v>0</v>
      </c>
      <c r="G59" s="32">
        <f t="shared" si="10"/>
        <v>0</v>
      </c>
      <c r="H59" s="32">
        <f t="shared" si="10"/>
        <v>0</v>
      </c>
      <c r="I59" s="32">
        <f t="shared" si="10"/>
        <v>1926713</v>
      </c>
      <c r="J59" s="32">
        <f t="shared" si="10"/>
        <v>46196</v>
      </c>
      <c r="K59" s="32">
        <f t="shared" si="10"/>
        <v>0</v>
      </c>
      <c r="L59" s="32">
        <f t="shared" si="10"/>
        <v>0</v>
      </c>
      <c r="M59" s="32">
        <f t="shared" si="10"/>
        <v>0</v>
      </c>
      <c r="N59" s="32">
        <f t="shared" ref="N59:N65" si="11">SUM(D59:M59)</f>
        <v>6191272</v>
      </c>
      <c r="O59" s="45">
        <f t="shared" si="7"/>
        <v>59.173009653063176</v>
      </c>
      <c r="P59" s="10"/>
    </row>
    <row r="60" spans="1:16">
      <c r="A60" s="13"/>
      <c r="B60" s="39">
        <v>351.1</v>
      </c>
      <c r="C60" s="21" t="s">
        <v>73</v>
      </c>
      <c r="D60" s="46">
        <v>190491</v>
      </c>
      <c r="E60" s="46">
        <v>3536</v>
      </c>
      <c r="F60" s="46">
        <v>0</v>
      </c>
      <c r="G60" s="46">
        <v>0</v>
      </c>
      <c r="H60" s="46">
        <v>0</v>
      </c>
      <c r="I60" s="46">
        <v>0</v>
      </c>
      <c r="J60" s="46">
        <v>46196</v>
      </c>
      <c r="K60" s="46">
        <v>0</v>
      </c>
      <c r="L60" s="46">
        <v>0</v>
      </c>
      <c r="M60" s="46">
        <v>0</v>
      </c>
      <c r="N60" s="46">
        <f t="shared" si="11"/>
        <v>240223</v>
      </c>
      <c r="O60" s="47">
        <f t="shared" si="7"/>
        <v>2.2959285099875753</v>
      </c>
      <c r="P60" s="9"/>
    </row>
    <row r="61" spans="1:16">
      <c r="A61" s="13"/>
      <c r="B61" s="39">
        <v>351.3</v>
      </c>
      <c r="C61" s="21" t="s">
        <v>118</v>
      </c>
      <c r="D61" s="46">
        <v>0</v>
      </c>
      <c r="E61" s="46">
        <v>3551499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3551499</v>
      </c>
      <c r="O61" s="47">
        <f t="shared" si="7"/>
        <v>33.943410111822615</v>
      </c>
      <c r="P61" s="9"/>
    </row>
    <row r="62" spans="1:16">
      <c r="A62" s="13"/>
      <c r="B62" s="39">
        <v>354</v>
      </c>
      <c r="C62" s="21" t="s">
        <v>75</v>
      </c>
      <c r="D62" s="46">
        <v>471735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471735</v>
      </c>
      <c r="O62" s="47">
        <f t="shared" si="7"/>
        <v>4.5086017394628692</v>
      </c>
      <c r="P62" s="9"/>
    </row>
    <row r="63" spans="1:16">
      <c r="A63" s="13"/>
      <c r="B63" s="39">
        <v>359</v>
      </c>
      <c r="C63" s="21" t="s">
        <v>76</v>
      </c>
      <c r="D63" s="46">
        <v>805</v>
      </c>
      <c r="E63" s="46">
        <v>297</v>
      </c>
      <c r="F63" s="46">
        <v>0</v>
      </c>
      <c r="G63" s="46">
        <v>0</v>
      </c>
      <c r="H63" s="46">
        <v>0</v>
      </c>
      <c r="I63" s="46">
        <v>1926713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1927815</v>
      </c>
      <c r="O63" s="47">
        <f t="shared" si="7"/>
        <v>18.425069291790116</v>
      </c>
      <c r="P63" s="9"/>
    </row>
    <row r="64" spans="1:16" ht="15.75">
      <c r="A64" s="29" t="s">
        <v>4</v>
      </c>
      <c r="B64" s="30"/>
      <c r="C64" s="31"/>
      <c r="D64" s="32">
        <f t="shared" ref="D64:M64" si="12">SUM(D65:D72)</f>
        <v>3161987</v>
      </c>
      <c r="E64" s="32">
        <f t="shared" si="12"/>
        <v>2725647</v>
      </c>
      <c r="F64" s="32">
        <f t="shared" si="12"/>
        <v>7351</v>
      </c>
      <c r="G64" s="32">
        <f t="shared" si="12"/>
        <v>39946</v>
      </c>
      <c r="H64" s="32">
        <f t="shared" si="12"/>
        <v>0</v>
      </c>
      <c r="I64" s="32">
        <f t="shared" si="12"/>
        <v>1088791</v>
      </c>
      <c r="J64" s="32">
        <f t="shared" si="12"/>
        <v>887753</v>
      </c>
      <c r="K64" s="32">
        <f t="shared" si="12"/>
        <v>70917312</v>
      </c>
      <c r="L64" s="32">
        <f t="shared" si="12"/>
        <v>0</v>
      </c>
      <c r="M64" s="32">
        <f t="shared" si="12"/>
        <v>0</v>
      </c>
      <c r="N64" s="32">
        <f t="shared" si="11"/>
        <v>78828787</v>
      </c>
      <c r="O64" s="45">
        <f t="shared" si="7"/>
        <v>753.40520883111913</v>
      </c>
      <c r="P64" s="10"/>
    </row>
    <row r="65" spans="1:119">
      <c r="A65" s="12"/>
      <c r="B65" s="25">
        <v>361.1</v>
      </c>
      <c r="C65" s="20" t="s">
        <v>77</v>
      </c>
      <c r="D65" s="46">
        <v>546861</v>
      </c>
      <c r="E65" s="46">
        <v>377409</v>
      </c>
      <c r="F65" s="46">
        <v>21898</v>
      </c>
      <c r="G65" s="46">
        <v>58064</v>
      </c>
      <c r="H65" s="46">
        <v>0</v>
      </c>
      <c r="I65" s="46">
        <v>1214292</v>
      </c>
      <c r="J65" s="46">
        <v>146503</v>
      </c>
      <c r="K65" s="46">
        <v>11026106</v>
      </c>
      <c r="L65" s="46">
        <v>0</v>
      </c>
      <c r="M65" s="46">
        <v>0</v>
      </c>
      <c r="N65" s="46">
        <f t="shared" si="11"/>
        <v>13391133</v>
      </c>
      <c r="O65" s="47">
        <f t="shared" si="7"/>
        <v>127.98559686514383</v>
      </c>
      <c r="P65" s="9"/>
    </row>
    <row r="66" spans="1:119">
      <c r="A66" s="12"/>
      <c r="B66" s="25">
        <v>361.2</v>
      </c>
      <c r="C66" s="20" t="s">
        <v>119</v>
      </c>
      <c r="D66" s="46">
        <v>258437</v>
      </c>
      <c r="E66" s="46">
        <v>1290682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2" si="13">SUM(D66:M66)</f>
        <v>1549119</v>
      </c>
      <c r="O66" s="47">
        <f t="shared" si="7"/>
        <v>14.805686705533786</v>
      </c>
      <c r="P66" s="9"/>
    </row>
    <row r="67" spans="1:119">
      <c r="A67" s="12"/>
      <c r="B67" s="25">
        <v>361.3</v>
      </c>
      <c r="C67" s="20" t="s">
        <v>78</v>
      </c>
      <c r="D67" s="46">
        <v>-41031</v>
      </c>
      <c r="E67" s="46">
        <v>-167131</v>
      </c>
      <c r="F67" s="46">
        <v>-14547</v>
      </c>
      <c r="G67" s="46">
        <v>-26564</v>
      </c>
      <c r="H67" s="46">
        <v>0</v>
      </c>
      <c r="I67" s="46">
        <v>-528562</v>
      </c>
      <c r="J67" s="46">
        <v>-97030</v>
      </c>
      <c r="K67" s="46">
        <v>35406017</v>
      </c>
      <c r="L67" s="46">
        <v>0</v>
      </c>
      <c r="M67" s="46">
        <v>0</v>
      </c>
      <c r="N67" s="46">
        <f t="shared" si="13"/>
        <v>34531152</v>
      </c>
      <c r="O67" s="47">
        <f t="shared" si="7"/>
        <v>330.03108095192584</v>
      </c>
      <c r="P67" s="9"/>
    </row>
    <row r="68" spans="1:119">
      <c r="A68" s="12"/>
      <c r="B68" s="25">
        <v>364</v>
      </c>
      <c r="C68" s="20" t="s">
        <v>143</v>
      </c>
      <c r="D68" s="46">
        <v>610228</v>
      </c>
      <c r="E68" s="46">
        <v>118292</v>
      </c>
      <c r="F68" s="46">
        <v>0</v>
      </c>
      <c r="G68" s="46">
        <v>0</v>
      </c>
      <c r="H68" s="46">
        <v>0</v>
      </c>
      <c r="I68" s="46">
        <v>119978</v>
      </c>
      <c r="J68" s="46">
        <v>244199</v>
      </c>
      <c r="K68" s="46">
        <v>0</v>
      </c>
      <c r="L68" s="46">
        <v>0</v>
      </c>
      <c r="M68" s="46">
        <v>0</v>
      </c>
      <c r="N68" s="46">
        <f t="shared" si="13"/>
        <v>1092697</v>
      </c>
      <c r="O68" s="47">
        <f t="shared" si="7"/>
        <v>10.443438784287489</v>
      </c>
      <c r="P68" s="9"/>
    </row>
    <row r="69" spans="1:119">
      <c r="A69" s="12"/>
      <c r="B69" s="25">
        <v>365</v>
      </c>
      <c r="C69" s="20" t="s">
        <v>144</v>
      </c>
      <c r="D69" s="46">
        <v>4865</v>
      </c>
      <c r="E69" s="46">
        <v>0</v>
      </c>
      <c r="F69" s="46">
        <v>0</v>
      </c>
      <c r="G69" s="46">
        <v>7294</v>
      </c>
      <c r="H69" s="46">
        <v>0</v>
      </c>
      <c r="I69" s="46">
        <v>18275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30434</v>
      </c>
      <c r="O69" s="47">
        <f t="shared" ref="O69:O76" si="14">(N69/O$78)</f>
        <v>0.29087259868106663</v>
      </c>
      <c r="P69" s="9"/>
    </row>
    <row r="70" spans="1:119">
      <c r="A70" s="12"/>
      <c r="B70" s="25">
        <v>366</v>
      </c>
      <c r="C70" s="20" t="s">
        <v>82</v>
      </c>
      <c r="D70" s="46">
        <v>279886</v>
      </c>
      <c r="E70" s="46">
        <v>234492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514378</v>
      </c>
      <c r="O70" s="47">
        <f t="shared" si="14"/>
        <v>4.9161617127019017</v>
      </c>
      <c r="P70" s="9"/>
    </row>
    <row r="71" spans="1:119">
      <c r="A71" s="12"/>
      <c r="B71" s="25">
        <v>368</v>
      </c>
      <c r="C71" s="20" t="s">
        <v>83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24482795</v>
      </c>
      <c r="L71" s="46">
        <v>0</v>
      </c>
      <c r="M71" s="46">
        <v>0</v>
      </c>
      <c r="N71" s="46">
        <f t="shared" si="13"/>
        <v>24482795</v>
      </c>
      <c r="O71" s="47">
        <f t="shared" si="14"/>
        <v>233.99402656981746</v>
      </c>
      <c r="P71" s="9"/>
    </row>
    <row r="72" spans="1:119">
      <c r="A72" s="12"/>
      <c r="B72" s="25">
        <v>369.9</v>
      </c>
      <c r="C72" s="20" t="s">
        <v>85</v>
      </c>
      <c r="D72" s="46">
        <v>1502741</v>
      </c>
      <c r="E72" s="46">
        <v>871903</v>
      </c>
      <c r="F72" s="46">
        <v>0</v>
      </c>
      <c r="G72" s="46">
        <v>1152</v>
      </c>
      <c r="H72" s="46">
        <v>0</v>
      </c>
      <c r="I72" s="46">
        <v>264808</v>
      </c>
      <c r="J72" s="46">
        <v>594081</v>
      </c>
      <c r="K72" s="46">
        <v>2394</v>
      </c>
      <c r="L72" s="46">
        <v>0</v>
      </c>
      <c r="M72" s="46">
        <v>0</v>
      </c>
      <c r="N72" s="46">
        <f t="shared" si="13"/>
        <v>3237079</v>
      </c>
      <c r="O72" s="47">
        <f t="shared" si="14"/>
        <v>30.938344643027811</v>
      </c>
      <c r="P72" s="9"/>
    </row>
    <row r="73" spans="1:119" ht="15.75">
      <c r="A73" s="29" t="s">
        <v>50</v>
      </c>
      <c r="B73" s="30"/>
      <c r="C73" s="31"/>
      <c r="D73" s="32">
        <f t="shared" ref="D73:M73" si="15">SUM(D74:D75)</f>
        <v>12183062</v>
      </c>
      <c r="E73" s="32">
        <f t="shared" si="15"/>
        <v>7827637</v>
      </c>
      <c r="F73" s="32">
        <f t="shared" si="15"/>
        <v>3225605</v>
      </c>
      <c r="G73" s="32">
        <f t="shared" si="15"/>
        <v>918700</v>
      </c>
      <c r="H73" s="32">
        <f t="shared" si="15"/>
        <v>0</v>
      </c>
      <c r="I73" s="32">
        <f t="shared" si="15"/>
        <v>330000</v>
      </c>
      <c r="J73" s="32">
        <f t="shared" si="15"/>
        <v>4075453</v>
      </c>
      <c r="K73" s="32">
        <f t="shared" si="15"/>
        <v>0</v>
      </c>
      <c r="L73" s="32">
        <f t="shared" si="15"/>
        <v>0</v>
      </c>
      <c r="M73" s="32">
        <f t="shared" si="15"/>
        <v>0</v>
      </c>
      <c r="N73" s="32">
        <f>SUM(D73:M73)</f>
        <v>28560457</v>
      </c>
      <c r="O73" s="45">
        <f t="shared" si="14"/>
        <v>272.96623339386412</v>
      </c>
      <c r="P73" s="9"/>
    </row>
    <row r="74" spans="1:119">
      <c r="A74" s="12"/>
      <c r="B74" s="25">
        <v>381</v>
      </c>
      <c r="C74" s="20" t="s">
        <v>86</v>
      </c>
      <c r="D74" s="46">
        <v>12183062</v>
      </c>
      <c r="E74" s="46">
        <v>1613069</v>
      </c>
      <c r="F74" s="46">
        <v>3225605</v>
      </c>
      <c r="G74" s="46">
        <v>918700</v>
      </c>
      <c r="H74" s="46">
        <v>0</v>
      </c>
      <c r="I74" s="46">
        <v>330000</v>
      </c>
      <c r="J74" s="46">
        <v>4075453</v>
      </c>
      <c r="K74" s="46">
        <v>0</v>
      </c>
      <c r="L74" s="46">
        <v>0</v>
      </c>
      <c r="M74" s="46">
        <v>0</v>
      </c>
      <c r="N74" s="46">
        <f>SUM(D74:M74)</f>
        <v>22345889</v>
      </c>
      <c r="O74" s="47">
        <f t="shared" si="14"/>
        <v>213.5705724935487</v>
      </c>
      <c r="P74" s="9"/>
    </row>
    <row r="75" spans="1:119" ht="15.75" thickBot="1">
      <c r="A75" s="12"/>
      <c r="B75" s="25">
        <v>384</v>
      </c>
      <c r="C75" s="20" t="s">
        <v>87</v>
      </c>
      <c r="D75" s="46">
        <v>0</v>
      </c>
      <c r="E75" s="46">
        <v>6214568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6214568</v>
      </c>
      <c r="O75" s="47">
        <f t="shared" si="14"/>
        <v>59.395660900315399</v>
      </c>
      <c r="P75" s="9"/>
    </row>
    <row r="76" spans="1:119" ht="16.5" thickBot="1">
      <c r="A76" s="14" t="s">
        <v>71</v>
      </c>
      <c r="B76" s="23"/>
      <c r="C76" s="22"/>
      <c r="D76" s="15">
        <f t="shared" ref="D76:M76" si="16">SUM(D5,D15,D23,D38,D59,D64,D73)</f>
        <v>139505971</v>
      </c>
      <c r="E76" s="15">
        <f t="shared" si="16"/>
        <v>58443590</v>
      </c>
      <c r="F76" s="15">
        <f t="shared" si="16"/>
        <v>4807176</v>
      </c>
      <c r="G76" s="15">
        <f t="shared" si="16"/>
        <v>4964199</v>
      </c>
      <c r="H76" s="15">
        <f t="shared" si="16"/>
        <v>0</v>
      </c>
      <c r="I76" s="15">
        <f t="shared" si="16"/>
        <v>116440702</v>
      </c>
      <c r="J76" s="15">
        <f t="shared" si="16"/>
        <v>48681548</v>
      </c>
      <c r="K76" s="15">
        <f t="shared" si="16"/>
        <v>73612325</v>
      </c>
      <c r="L76" s="15">
        <f t="shared" si="16"/>
        <v>0</v>
      </c>
      <c r="M76" s="15">
        <f t="shared" si="16"/>
        <v>0</v>
      </c>
      <c r="N76" s="15">
        <f>SUM(D76:M76)</f>
        <v>446455511</v>
      </c>
      <c r="O76" s="38">
        <f t="shared" si="14"/>
        <v>4266.9933193156839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51" t="s">
        <v>148</v>
      </c>
      <c r="M78" s="51"/>
      <c r="N78" s="51"/>
      <c r="O78" s="43">
        <v>104630</v>
      </c>
    </row>
    <row r="79" spans="1:119">
      <c r="A79" s="52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</row>
    <row r="80" spans="1:119" ht="15.75" customHeight="1" thickBot="1">
      <c r="A80" s="55" t="s">
        <v>110</v>
      </c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7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132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88</v>
      </c>
      <c r="B3" s="65"/>
      <c r="C3" s="66"/>
      <c r="D3" s="70" t="s">
        <v>44</v>
      </c>
      <c r="E3" s="71"/>
      <c r="F3" s="71"/>
      <c r="G3" s="71"/>
      <c r="H3" s="72"/>
      <c r="I3" s="70" t="s">
        <v>45</v>
      </c>
      <c r="J3" s="72"/>
      <c r="K3" s="70" t="s">
        <v>47</v>
      </c>
      <c r="L3" s="72"/>
      <c r="M3" s="36"/>
      <c r="N3" s="37"/>
      <c r="O3" s="73" t="s">
        <v>93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46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69707092</v>
      </c>
      <c r="E5" s="27">
        <f t="shared" si="0"/>
        <v>14071455</v>
      </c>
      <c r="F5" s="27">
        <f t="shared" si="0"/>
        <v>1570037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2615853</v>
      </c>
      <c r="L5" s="27">
        <f t="shared" si="0"/>
        <v>0</v>
      </c>
      <c r="M5" s="27">
        <f t="shared" si="0"/>
        <v>0</v>
      </c>
      <c r="N5" s="28">
        <f>SUM(D5:M5)</f>
        <v>87964437</v>
      </c>
      <c r="O5" s="33">
        <f t="shared" ref="O5:O36" si="1">(N5/O$82)</f>
        <v>853.70869970302215</v>
      </c>
      <c r="P5" s="6"/>
    </row>
    <row r="6" spans="1:133">
      <c r="A6" s="12"/>
      <c r="B6" s="25">
        <v>311</v>
      </c>
      <c r="C6" s="20" t="s">
        <v>3</v>
      </c>
      <c r="D6" s="46">
        <v>51222824</v>
      </c>
      <c r="E6" s="46">
        <v>14071455</v>
      </c>
      <c r="F6" s="46">
        <v>1570037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66864316</v>
      </c>
      <c r="O6" s="47">
        <f t="shared" si="1"/>
        <v>648.9287059143229</v>
      </c>
      <c r="P6" s="9"/>
    </row>
    <row r="7" spans="1:133">
      <c r="A7" s="12"/>
      <c r="B7" s="25">
        <v>312.51</v>
      </c>
      <c r="C7" s="20" t="s">
        <v>95</v>
      </c>
      <c r="D7" s="46">
        <v>1372718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1548257</v>
      </c>
      <c r="L7" s="46">
        <v>0</v>
      </c>
      <c r="M7" s="46">
        <v>0</v>
      </c>
      <c r="N7" s="46">
        <f>SUM(D7:M7)</f>
        <v>2920975</v>
      </c>
      <c r="O7" s="47">
        <f t="shared" si="1"/>
        <v>28.348521904540071</v>
      </c>
      <c r="P7" s="9"/>
    </row>
    <row r="8" spans="1:133">
      <c r="A8" s="12"/>
      <c r="B8" s="25">
        <v>312.52</v>
      </c>
      <c r="C8" s="20" t="s">
        <v>133</v>
      </c>
      <c r="D8" s="46">
        <v>1067596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1067596</v>
      </c>
      <c r="L8" s="46">
        <v>0</v>
      </c>
      <c r="M8" s="46">
        <v>0</v>
      </c>
      <c r="N8" s="46">
        <f>SUM(D8:M8)</f>
        <v>2135192</v>
      </c>
      <c r="O8" s="47">
        <f t="shared" si="1"/>
        <v>20.722374269686913</v>
      </c>
      <c r="P8" s="9"/>
    </row>
    <row r="9" spans="1:133">
      <c r="A9" s="12"/>
      <c r="B9" s="25">
        <v>314.10000000000002</v>
      </c>
      <c r="C9" s="20" t="s">
        <v>11</v>
      </c>
      <c r="D9" s="46">
        <v>9126197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ref="N9:N14" si="2">SUM(D9:M9)</f>
        <v>9126197</v>
      </c>
      <c r="O9" s="47">
        <f t="shared" si="1"/>
        <v>88.571177623789282</v>
      </c>
      <c r="P9" s="9"/>
    </row>
    <row r="10" spans="1:133">
      <c r="A10" s="12"/>
      <c r="B10" s="25">
        <v>314.3</v>
      </c>
      <c r="C10" s="20" t="s">
        <v>12</v>
      </c>
      <c r="D10" s="46">
        <v>3651707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3651707</v>
      </c>
      <c r="O10" s="47">
        <f t="shared" si="1"/>
        <v>35.440390923736871</v>
      </c>
      <c r="P10" s="9"/>
    </row>
    <row r="11" spans="1:133">
      <c r="A11" s="12"/>
      <c r="B11" s="25">
        <v>314.39999999999998</v>
      </c>
      <c r="C11" s="20" t="s">
        <v>13</v>
      </c>
      <c r="D11" s="46">
        <v>419788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419788</v>
      </c>
      <c r="O11" s="47">
        <f t="shared" si="1"/>
        <v>4.074108581300103</v>
      </c>
      <c r="P11" s="9"/>
    </row>
    <row r="12" spans="1:133">
      <c r="A12" s="12"/>
      <c r="B12" s="25">
        <v>314.8</v>
      </c>
      <c r="C12" s="20" t="s">
        <v>14</v>
      </c>
      <c r="D12" s="46">
        <v>55247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55247</v>
      </c>
      <c r="O12" s="47">
        <f t="shared" si="1"/>
        <v>0.53618082649119747</v>
      </c>
      <c r="P12" s="9"/>
    </row>
    <row r="13" spans="1:133">
      <c r="A13" s="12"/>
      <c r="B13" s="25">
        <v>316</v>
      </c>
      <c r="C13" s="20" t="s">
        <v>134</v>
      </c>
      <c r="D13" s="46">
        <v>2631352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2631352</v>
      </c>
      <c r="O13" s="47">
        <f t="shared" si="1"/>
        <v>25.537685125875889</v>
      </c>
      <c r="P13" s="9"/>
    </row>
    <row r="14" spans="1:133">
      <c r="A14" s="12"/>
      <c r="B14" s="25">
        <v>319</v>
      </c>
      <c r="C14" s="20" t="s">
        <v>16</v>
      </c>
      <c r="D14" s="46">
        <v>159663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159663</v>
      </c>
      <c r="O14" s="47">
        <f t="shared" si="1"/>
        <v>1.5495545332789844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SUM(D16:D21)</f>
        <v>15115768</v>
      </c>
      <c r="E15" s="32">
        <f t="shared" si="3"/>
        <v>5723140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8" si="4">SUM(D15:M15)</f>
        <v>20838908</v>
      </c>
      <c r="O15" s="45">
        <f t="shared" si="1"/>
        <v>202.24488052951338</v>
      </c>
      <c r="P15" s="10"/>
    </row>
    <row r="16" spans="1:133">
      <c r="A16" s="12"/>
      <c r="B16" s="25">
        <v>322</v>
      </c>
      <c r="C16" s="20" t="s">
        <v>0</v>
      </c>
      <c r="D16" s="46">
        <v>165</v>
      </c>
      <c r="E16" s="46">
        <v>5679190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5679355</v>
      </c>
      <c r="O16" s="47">
        <f t="shared" si="1"/>
        <v>55.119033754537163</v>
      </c>
      <c r="P16" s="9"/>
    </row>
    <row r="17" spans="1:16">
      <c r="A17" s="12"/>
      <c r="B17" s="25">
        <v>323.10000000000002</v>
      </c>
      <c r="C17" s="20" t="s">
        <v>18</v>
      </c>
      <c r="D17" s="46">
        <v>7922637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7922637</v>
      </c>
      <c r="O17" s="47">
        <f t="shared" si="1"/>
        <v>76.890438479007742</v>
      </c>
      <c r="P17" s="9"/>
    </row>
    <row r="18" spans="1:16">
      <c r="A18" s="12"/>
      <c r="B18" s="25">
        <v>323.2</v>
      </c>
      <c r="C18" s="20" t="s">
        <v>19</v>
      </c>
      <c r="D18" s="46">
        <v>6461932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6461932</v>
      </c>
      <c r="O18" s="47">
        <f t="shared" si="1"/>
        <v>62.714066655020481</v>
      </c>
      <c r="P18" s="9"/>
    </row>
    <row r="19" spans="1:16">
      <c r="A19" s="12"/>
      <c r="B19" s="25">
        <v>323.39999999999998</v>
      </c>
      <c r="C19" s="20" t="s">
        <v>20</v>
      </c>
      <c r="D19" s="46">
        <v>123061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123061</v>
      </c>
      <c r="O19" s="47">
        <f t="shared" si="1"/>
        <v>1.194326365030377</v>
      </c>
      <c r="P19" s="9"/>
    </row>
    <row r="20" spans="1:16">
      <c r="A20" s="12"/>
      <c r="B20" s="25">
        <v>323.89999999999998</v>
      </c>
      <c r="C20" s="20" t="s">
        <v>22</v>
      </c>
      <c r="D20" s="46">
        <v>336912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336912</v>
      </c>
      <c r="O20" s="47">
        <f t="shared" si="1"/>
        <v>3.2697839631980434</v>
      </c>
      <c r="P20" s="9"/>
    </row>
    <row r="21" spans="1:16">
      <c r="A21" s="12"/>
      <c r="B21" s="25">
        <v>329</v>
      </c>
      <c r="C21" s="20" t="s">
        <v>23</v>
      </c>
      <c r="D21" s="46">
        <v>271061</v>
      </c>
      <c r="E21" s="46">
        <v>43950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315011</v>
      </c>
      <c r="O21" s="47">
        <f t="shared" si="1"/>
        <v>3.0572313127195794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SUM(D23:D39)</f>
        <v>12103445</v>
      </c>
      <c r="E22" s="32">
        <f t="shared" si="5"/>
        <v>18233789</v>
      </c>
      <c r="F22" s="32">
        <f t="shared" si="5"/>
        <v>0</v>
      </c>
      <c r="G22" s="32">
        <f t="shared" si="5"/>
        <v>639056</v>
      </c>
      <c r="H22" s="32">
        <f t="shared" si="5"/>
        <v>0</v>
      </c>
      <c r="I22" s="32">
        <f t="shared" si="5"/>
        <v>523829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31500119</v>
      </c>
      <c r="O22" s="45">
        <f t="shared" si="1"/>
        <v>305.71361051262642</v>
      </c>
      <c r="P22" s="10"/>
    </row>
    <row r="23" spans="1:16">
      <c r="A23" s="12"/>
      <c r="B23" s="25">
        <v>331.1</v>
      </c>
      <c r="C23" s="20" t="s">
        <v>24</v>
      </c>
      <c r="D23" s="46">
        <v>576677</v>
      </c>
      <c r="E23" s="46">
        <v>67288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643965</v>
      </c>
      <c r="O23" s="47">
        <f t="shared" si="1"/>
        <v>6.2497816339602865</v>
      </c>
      <c r="P23" s="9"/>
    </row>
    <row r="24" spans="1:16">
      <c r="A24" s="12"/>
      <c r="B24" s="25">
        <v>331.2</v>
      </c>
      <c r="C24" s="20" t="s">
        <v>25</v>
      </c>
      <c r="D24" s="46">
        <v>175759</v>
      </c>
      <c r="E24" s="46">
        <v>504140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679899</v>
      </c>
      <c r="O24" s="47">
        <f t="shared" si="1"/>
        <v>6.5985267571187327</v>
      </c>
      <c r="P24" s="9"/>
    </row>
    <row r="25" spans="1:16">
      <c r="A25" s="12"/>
      <c r="B25" s="25">
        <v>331.49</v>
      </c>
      <c r="C25" s="20" t="s">
        <v>100</v>
      </c>
      <c r="D25" s="46">
        <v>0</v>
      </c>
      <c r="E25" s="46">
        <v>0</v>
      </c>
      <c r="F25" s="46">
        <v>0</v>
      </c>
      <c r="G25" s="46">
        <v>327390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327390</v>
      </c>
      <c r="O25" s="47">
        <f t="shared" si="1"/>
        <v>3.1773714551912886</v>
      </c>
      <c r="P25" s="9"/>
    </row>
    <row r="26" spans="1:16">
      <c r="A26" s="12"/>
      <c r="B26" s="25">
        <v>331.5</v>
      </c>
      <c r="C26" s="20" t="s">
        <v>27</v>
      </c>
      <c r="D26" s="46">
        <v>0</v>
      </c>
      <c r="E26" s="46">
        <v>5896897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5896897</v>
      </c>
      <c r="O26" s="47">
        <f t="shared" si="1"/>
        <v>57.230313088375162</v>
      </c>
      <c r="P26" s="9"/>
    </row>
    <row r="27" spans="1:16">
      <c r="A27" s="12"/>
      <c r="B27" s="25">
        <v>334.2</v>
      </c>
      <c r="C27" s="20" t="s">
        <v>29</v>
      </c>
      <c r="D27" s="46">
        <v>0</v>
      </c>
      <c r="E27" s="46">
        <v>469101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469101</v>
      </c>
      <c r="O27" s="47">
        <f t="shared" si="1"/>
        <v>4.5526990042508588</v>
      </c>
      <c r="P27" s="9"/>
    </row>
    <row r="28" spans="1:16">
      <c r="A28" s="12"/>
      <c r="B28" s="25">
        <v>334.31</v>
      </c>
      <c r="C28" s="20" t="s">
        <v>30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484392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484392</v>
      </c>
      <c r="O28" s="47">
        <f t="shared" si="1"/>
        <v>4.7011005648401563</v>
      </c>
      <c r="P28" s="9"/>
    </row>
    <row r="29" spans="1:16">
      <c r="A29" s="12"/>
      <c r="B29" s="25">
        <v>334.36</v>
      </c>
      <c r="C29" s="20" t="s">
        <v>103</v>
      </c>
      <c r="D29" s="46">
        <v>0</v>
      </c>
      <c r="E29" s="46">
        <v>0</v>
      </c>
      <c r="F29" s="46">
        <v>0</v>
      </c>
      <c r="G29" s="46">
        <v>252896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6">SUM(D29:M29)</f>
        <v>252896</v>
      </c>
      <c r="O29" s="47">
        <f t="shared" si="1"/>
        <v>2.4543954657504998</v>
      </c>
      <c r="P29" s="9"/>
    </row>
    <row r="30" spans="1:16">
      <c r="A30" s="12"/>
      <c r="B30" s="25">
        <v>334.49</v>
      </c>
      <c r="C30" s="20" t="s">
        <v>122</v>
      </c>
      <c r="D30" s="46">
        <v>0</v>
      </c>
      <c r="E30" s="46">
        <v>0</v>
      </c>
      <c r="F30" s="46">
        <v>0</v>
      </c>
      <c r="G30" s="46">
        <v>38770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38770</v>
      </c>
      <c r="O30" s="47">
        <f t="shared" si="1"/>
        <v>0.37626894931966848</v>
      </c>
      <c r="P30" s="9"/>
    </row>
    <row r="31" spans="1:16">
      <c r="A31" s="12"/>
      <c r="B31" s="25">
        <v>334.7</v>
      </c>
      <c r="C31" s="20" t="s">
        <v>32</v>
      </c>
      <c r="D31" s="46">
        <v>68465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68465</v>
      </c>
      <c r="O31" s="47">
        <f t="shared" si="1"/>
        <v>0.66446359595489046</v>
      </c>
      <c r="P31" s="9"/>
    </row>
    <row r="32" spans="1:16">
      <c r="A32" s="12"/>
      <c r="B32" s="25">
        <v>335.12</v>
      </c>
      <c r="C32" s="20" t="s">
        <v>135</v>
      </c>
      <c r="D32" s="46">
        <v>2905299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2905299</v>
      </c>
      <c r="O32" s="47">
        <f t="shared" si="1"/>
        <v>28.196383858382344</v>
      </c>
      <c r="P32" s="9"/>
    </row>
    <row r="33" spans="1:16">
      <c r="A33" s="12"/>
      <c r="B33" s="25">
        <v>335.15</v>
      </c>
      <c r="C33" s="20" t="s">
        <v>136</v>
      </c>
      <c r="D33" s="46">
        <v>123203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123203</v>
      </c>
      <c r="O33" s="47">
        <f t="shared" si="1"/>
        <v>1.1957044973699025</v>
      </c>
      <c r="P33" s="9"/>
    </row>
    <row r="34" spans="1:16">
      <c r="A34" s="12"/>
      <c r="B34" s="25">
        <v>335.18</v>
      </c>
      <c r="C34" s="20" t="s">
        <v>137</v>
      </c>
      <c r="D34" s="46">
        <v>6948571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6948571</v>
      </c>
      <c r="O34" s="47">
        <f t="shared" si="1"/>
        <v>67.436974708360026</v>
      </c>
      <c r="P34" s="9"/>
    </row>
    <row r="35" spans="1:16">
      <c r="A35" s="12"/>
      <c r="B35" s="25">
        <v>337.2</v>
      </c>
      <c r="C35" s="20" t="s">
        <v>37</v>
      </c>
      <c r="D35" s="46">
        <v>802030</v>
      </c>
      <c r="E35" s="46">
        <v>12628</v>
      </c>
      <c r="F35" s="46">
        <v>0</v>
      </c>
      <c r="G35" s="46">
        <v>0</v>
      </c>
      <c r="H35" s="46">
        <v>0</v>
      </c>
      <c r="I35" s="46">
        <v>39437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7">SUM(D35:M35)</f>
        <v>854095</v>
      </c>
      <c r="O35" s="47">
        <f t="shared" si="1"/>
        <v>8.2891263417379992</v>
      </c>
      <c r="P35" s="9"/>
    </row>
    <row r="36" spans="1:16">
      <c r="A36" s="12"/>
      <c r="B36" s="25">
        <v>337.7</v>
      </c>
      <c r="C36" s="20" t="s">
        <v>41</v>
      </c>
      <c r="D36" s="46">
        <v>0</v>
      </c>
      <c r="E36" s="46">
        <v>0</v>
      </c>
      <c r="F36" s="46">
        <v>0</v>
      </c>
      <c r="G36" s="46">
        <v>20000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20000</v>
      </c>
      <c r="O36" s="47">
        <f t="shared" si="1"/>
        <v>0.19410314641200335</v>
      </c>
      <c r="P36" s="9"/>
    </row>
    <row r="37" spans="1:16">
      <c r="A37" s="12"/>
      <c r="B37" s="25">
        <v>337.9</v>
      </c>
      <c r="C37" s="20" t="s">
        <v>42</v>
      </c>
      <c r="D37" s="46">
        <v>162077</v>
      </c>
      <c r="E37" s="46">
        <v>9139796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9301873</v>
      </c>
      <c r="O37" s="47">
        <f t="shared" ref="O37:O68" si="8">(N37/O$82)</f>
        <v>90.276140841243034</v>
      </c>
      <c r="P37" s="9"/>
    </row>
    <row r="38" spans="1:16">
      <c r="A38" s="12"/>
      <c r="B38" s="25">
        <v>338</v>
      </c>
      <c r="C38" s="20" t="s">
        <v>43</v>
      </c>
      <c r="D38" s="46">
        <v>257540</v>
      </c>
      <c r="E38" s="46">
        <v>2143939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2401479</v>
      </c>
      <c r="O38" s="47">
        <f t="shared" si="8"/>
        <v>23.306731497117568</v>
      </c>
      <c r="P38" s="9"/>
    </row>
    <row r="39" spans="1:16">
      <c r="A39" s="12"/>
      <c r="B39" s="25">
        <v>339</v>
      </c>
      <c r="C39" s="20" t="s">
        <v>105</v>
      </c>
      <c r="D39" s="46">
        <v>83824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83824</v>
      </c>
      <c r="O39" s="47">
        <f t="shared" si="8"/>
        <v>0.81352510724198834</v>
      </c>
      <c r="P39" s="9"/>
    </row>
    <row r="40" spans="1:16" ht="15.75">
      <c r="A40" s="29" t="s">
        <v>48</v>
      </c>
      <c r="B40" s="30"/>
      <c r="C40" s="31"/>
      <c r="D40" s="32">
        <f t="shared" ref="D40:M40" si="9">SUM(D41:D61)</f>
        <v>21515326</v>
      </c>
      <c r="E40" s="32">
        <f t="shared" si="9"/>
        <v>1168857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106975161</v>
      </c>
      <c r="J40" s="32">
        <f t="shared" si="9"/>
        <v>43236586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7"/>
        <v>172895930</v>
      </c>
      <c r="O40" s="45">
        <f t="shared" si="8"/>
        <v>1677.9822007414741</v>
      </c>
      <c r="P40" s="10"/>
    </row>
    <row r="41" spans="1:16">
      <c r="A41" s="12"/>
      <c r="B41" s="25">
        <v>341.2</v>
      </c>
      <c r="C41" s="20" t="s">
        <v>138</v>
      </c>
      <c r="D41" s="46">
        <v>254308</v>
      </c>
      <c r="E41" s="46">
        <v>5300</v>
      </c>
      <c r="F41" s="46">
        <v>0</v>
      </c>
      <c r="G41" s="46">
        <v>0</v>
      </c>
      <c r="H41" s="46">
        <v>0</v>
      </c>
      <c r="I41" s="46">
        <v>0</v>
      </c>
      <c r="J41" s="46">
        <v>43236586</v>
      </c>
      <c r="K41" s="46">
        <v>0</v>
      </c>
      <c r="L41" s="46">
        <v>0</v>
      </c>
      <c r="M41" s="46">
        <v>0</v>
      </c>
      <c r="N41" s="46">
        <f t="shared" ref="N41:N61" si="10">SUM(D41:M41)</f>
        <v>43496194</v>
      </c>
      <c r="O41" s="47">
        <f t="shared" si="8"/>
        <v>422.13740561734505</v>
      </c>
      <c r="P41" s="9"/>
    </row>
    <row r="42" spans="1:16">
      <c r="A42" s="12"/>
      <c r="B42" s="25">
        <v>341.54</v>
      </c>
      <c r="C42" s="20" t="s">
        <v>139</v>
      </c>
      <c r="D42" s="46">
        <v>19910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19910</v>
      </c>
      <c r="O42" s="47">
        <f t="shared" si="8"/>
        <v>0.19322968225314932</v>
      </c>
      <c r="P42" s="9"/>
    </row>
    <row r="43" spans="1:16">
      <c r="A43" s="12"/>
      <c r="B43" s="25">
        <v>341.9</v>
      </c>
      <c r="C43" s="20" t="s">
        <v>140</v>
      </c>
      <c r="D43" s="46">
        <v>1315759</v>
      </c>
      <c r="E43" s="46">
        <v>112300</v>
      </c>
      <c r="F43" s="46">
        <v>0</v>
      </c>
      <c r="G43" s="46">
        <v>0</v>
      </c>
      <c r="H43" s="46">
        <v>0</v>
      </c>
      <c r="I43" s="46">
        <v>4300724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5728783</v>
      </c>
      <c r="O43" s="47">
        <f t="shared" si="8"/>
        <v>55.598740270579789</v>
      </c>
      <c r="P43" s="9"/>
    </row>
    <row r="44" spans="1:16">
      <c r="A44" s="12"/>
      <c r="B44" s="25">
        <v>342.1</v>
      </c>
      <c r="C44" s="20" t="s">
        <v>55</v>
      </c>
      <c r="D44" s="46">
        <v>130689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130689</v>
      </c>
      <c r="O44" s="47">
        <f t="shared" si="8"/>
        <v>1.2683573050719152</v>
      </c>
      <c r="P44" s="9"/>
    </row>
    <row r="45" spans="1:16">
      <c r="A45" s="12"/>
      <c r="B45" s="25">
        <v>342.2</v>
      </c>
      <c r="C45" s="20" t="s">
        <v>56</v>
      </c>
      <c r="D45" s="46">
        <v>273355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273355</v>
      </c>
      <c r="O45" s="47">
        <f t="shared" si="8"/>
        <v>2.6529532793726585</v>
      </c>
      <c r="P45" s="9"/>
    </row>
    <row r="46" spans="1:16">
      <c r="A46" s="12"/>
      <c r="B46" s="25">
        <v>342.4</v>
      </c>
      <c r="C46" s="20" t="s">
        <v>57</v>
      </c>
      <c r="D46" s="46">
        <v>2357993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2357993</v>
      </c>
      <c r="O46" s="47">
        <f t="shared" si="8"/>
        <v>22.88469302587395</v>
      </c>
      <c r="P46" s="9"/>
    </row>
    <row r="47" spans="1:16">
      <c r="A47" s="12"/>
      <c r="B47" s="25">
        <v>342.5</v>
      </c>
      <c r="C47" s="20" t="s">
        <v>58</v>
      </c>
      <c r="D47" s="46">
        <v>259494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259494</v>
      </c>
      <c r="O47" s="47">
        <f t="shared" si="8"/>
        <v>2.5184300937518196</v>
      </c>
      <c r="P47" s="9"/>
    </row>
    <row r="48" spans="1:16">
      <c r="A48" s="12"/>
      <c r="B48" s="25">
        <v>342.9</v>
      </c>
      <c r="C48" s="20" t="s">
        <v>59</v>
      </c>
      <c r="D48" s="46">
        <v>194151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194151</v>
      </c>
      <c r="O48" s="47">
        <f t="shared" si="8"/>
        <v>1.8842659989518431</v>
      </c>
      <c r="P48" s="9"/>
    </row>
    <row r="49" spans="1:16">
      <c r="A49" s="12"/>
      <c r="B49" s="25">
        <v>343.3</v>
      </c>
      <c r="C49" s="20" t="s">
        <v>106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55540402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55540402</v>
      </c>
      <c r="O49" s="47">
        <f t="shared" si="8"/>
        <v>539.02833905937621</v>
      </c>
      <c r="P49" s="9"/>
    </row>
    <row r="50" spans="1:16">
      <c r="A50" s="12"/>
      <c r="B50" s="25">
        <v>343.4</v>
      </c>
      <c r="C50" s="20" t="s">
        <v>60</v>
      </c>
      <c r="D50" s="46">
        <v>13630784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13630784</v>
      </c>
      <c r="O50" s="47">
        <f t="shared" si="8"/>
        <v>132.28890312311964</v>
      </c>
      <c r="P50" s="9"/>
    </row>
    <row r="51" spans="1:16">
      <c r="A51" s="12"/>
      <c r="B51" s="25">
        <v>343.5</v>
      </c>
      <c r="C51" s="20" t="s">
        <v>107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30370847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30370847</v>
      </c>
      <c r="O51" s="47">
        <f t="shared" si="8"/>
        <v>294.75384809487764</v>
      </c>
      <c r="P51" s="9"/>
    </row>
    <row r="52" spans="1:16">
      <c r="A52" s="12"/>
      <c r="B52" s="25">
        <v>343.6</v>
      </c>
      <c r="C52" s="20" t="s">
        <v>61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388360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388360</v>
      </c>
      <c r="O52" s="47">
        <f t="shared" si="8"/>
        <v>3.7690948970282809</v>
      </c>
      <c r="P52" s="9"/>
    </row>
    <row r="53" spans="1:16">
      <c r="A53" s="12"/>
      <c r="B53" s="25">
        <v>343.8</v>
      </c>
      <c r="C53" s="20" t="s">
        <v>62</v>
      </c>
      <c r="D53" s="46">
        <v>0</v>
      </c>
      <c r="E53" s="46">
        <v>27310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27310</v>
      </c>
      <c r="O53" s="47">
        <f t="shared" si="8"/>
        <v>0.26504784642559054</v>
      </c>
      <c r="P53" s="9"/>
    </row>
    <row r="54" spans="1:16">
      <c r="A54" s="12"/>
      <c r="B54" s="25">
        <v>343.9</v>
      </c>
      <c r="C54" s="20" t="s">
        <v>63</v>
      </c>
      <c r="D54" s="46">
        <v>140782</v>
      </c>
      <c r="E54" s="46">
        <v>15225</v>
      </c>
      <c r="F54" s="46">
        <v>0</v>
      </c>
      <c r="G54" s="46">
        <v>0</v>
      </c>
      <c r="H54" s="46">
        <v>0</v>
      </c>
      <c r="I54" s="46">
        <v>10383648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10539655</v>
      </c>
      <c r="O54" s="47">
        <f t="shared" si="8"/>
        <v>102.28900987985016</v>
      </c>
      <c r="P54" s="9"/>
    </row>
    <row r="55" spans="1:16">
      <c r="A55" s="12"/>
      <c r="B55" s="25">
        <v>344.5</v>
      </c>
      <c r="C55" s="20" t="s">
        <v>141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4429843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4429843</v>
      </c>
      <c r="O55" s="47">
        <f t="shared" si="8"/>
        <v>42.992323220559406</v>
      </c>
      <c r="P55" s="9"/>
    </row>
    <row r="56" spans="1:16">
      <c r="A56" s="12"/>
      <c r="B56" s="25">
        <v>344.9</v>
      </c>
      <c r="C56" s="20" t="s">
        <v>142</v>
      </c>
      <c r="D56" s="46">
        <v>148635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148635</v>
      </c>
      <c r="O56" s="47">
        <f t="shared" si="8"/>
        <v>1.4425260583474058</v>
      </c>
      <c r="P56" s="9"/>
    </row>
    <row r="57" spans="1:16">
      <c r="A57" s="12"/>
      <c r="B57" s="25">
        <v>345.1</v>
      </c>
      <c r="C57" s="20" t="s">
        <v>66</v>
      </c>
      <c r="D57" s="46">
        <v>0</v>
      </c>
      <c r="E57" s="46">
        <v>30077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30077</v>
      </c>
      <c r="O57" s="47">
        <f t="shared" si="8"/>
        <v>0.29190201673169119</v>
      </c>
      <c r="P57" s="9"/>
    </row>
    <row r="58" spans="1:16">
      <c r="A58" s="12"/>
      <c r="B58" s="25">
        <v>347.1</v>
      </c>
      <c r="C58" s="20" t="s">
        <v>67</v>
      </c>
      <c r="D58" s="46">
        <v>48468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48468</v>
      </c>
      <c r="O58" s="47">
        <f t="shared" si="8"/>
        <v>0.47038956501484891</v>
      </c>
      <c r="P58" s="9"/>
    </row>
    <row r="59" spans="1:16">
      <c r="A59" s="12"/>
      <c r="B59" s="25">
        <v>347.2</v>
      </c>
      <c r="C59" s="20" t="s">
        <v>68</v>
      </c>
      <c r="D59" s="46">
        <v>950029</v>
      </c>
      <c r="E59" s="46">
        <v>144233</v>
      </c>
      <c r="F59" s="46">
        <v>0</v>
      </c>
      <c r="G59" s="46">
        <v>0</v>
      </c>
      <c r="H59" s="46">
        <v>0</v>
      </c>
      <c r="I59" s="46">
        <v>1561337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2655599</v>
      </c>
      <c r="O59" s="47">
        <f t="shared" si="8"/>
        <v>25.773006075428484</v>
      </c>
      <c r="P59" s="9"/>
    </row>
    <row r="60" spans="1:16">
      <c r="A60" s="12"/>
      <c r="B60" s="25">
        <v>347.4</v>
      </c>
      <c r="C60" s="20" t="s">
        <v>69</v>
      </c>
      <c r="D60" s="46">
        <v>1553969</v>
      </c>
      <c r="E60" s="46">
        <v>369603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1923572</v>
      </c>
      <c r="O60" s="47">
        <f t="shared" si="8"/>
        <v>18.668568877501503</v>
      </c>
      <c r="P60" s="9"/>
    </row>
    <row r="61" spans="1:16">
      <c r="A61" s="12"/>
      <c r="B61" s="25">
        <v>349</v>
      </c>
      <c r="C61" s="20" t="s">
        <v>1</v>
      </c>
      <c r="D61" s="46">
        <v>237000</v>
      </c>
      <c r="E61" s="46">
        <v>464809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701809</v>
      </c>
      <c r="O61" s="47">
        <f t="shared" si="8"/>
        <v>6.8111667540130822</v>
      </c>
      <c r="P61" s="9"/>
    </row>
    <row r="62" spans="1:16" ht="15.75">
      <c r="A62" s="29" t="s">
        <v>49</v>
      </c>
      <c r="B62" s="30"/>
      <c r="C62" s="31"/>
      <c r="D62" s="32">
        <f t="shared" ref="D62:M62" si="11">SUM(D63:D67)</f>
        <v>687945</v>
      </c>
      <c r="E62" s="32">
        <f t="shared" si="11"/>
        <v>587658</v>
      </c>
      <c r="F62" s="32">
        <f t="shared" si="11"/>
        <v>0</v>
      </c>
      <c r="G62" s="32">
        <f t="shared" si="11"/>
        <v>0</v>
      </c>
      <c r="H62" s="32">
        <f t="shared" si="11"/>
        <v>0</v>
      </c>
      <c r="I62" s="32">
        <f t="shared" si="11"/>
        <v>1834640</v>
      </c>
      <c r="J62" s="32">
        <f t="shared" si="11"/>
        <v>43978</v>
      </c>
      <c r="K62" s="32">
        <f t="shared" si="11"/>
        <v>0</v>
      </c>
      <c r="L62" s="32">
        <f t="shared" si="11"/>
        <v>0</v>
      </c>
      <c r="M62" s="32">
        <f t="shared" si="11"/>
        <v>0</v>
      </c>
      <c r="N62" s="32">
        <f t="shared" ref="N62:N69" si="12">SUM(D62:M62)</f>
        <v>3154221</v>
      </c>
      <c r="O62" s="45">
        <f t="shared" si="8"/>
        <v>30.612211028940781</v>
      </c>
      <c r="P62" s="10"/>
    </row>
    <row r="63" spans="1:16">
      <c r="A63" s="13"/>
      <c r="B63" s="39">
        <v>351.1</v>
      </c>
      <c r="C63" s="21" t="s">
        <v>73</v>
      </c>
      <c r="D63" s="46">
        <v>188113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43978</v>
      </c>
      <c r="K63" s="46">
        <v>0</v>
      </c>
      <c r="L63" s="46">
        <v>0</v>
      </c>
      <c r="M63" s="46">
        <v>0</v>
      </c>
      <c r="N63" s="46">
        <f t="shared" si="12"/>
        <v>232091</v>
      </c>
      <c r="O63" s="47">
        <f t="shared" si="8"/>
        <v>2.2524796676954133</v>
      </c>
      <c r="P63" s="9"/>
    </row>
    <row r="64" spans="1:16">
      <c r="A64" s="13"/>
      <c r="B64" s="39">
        <v>351.3</v>
      </c>
      <c r="C64" s="21" t="s">
        <v>118</v>
      </c>
      <c r="D64" s="46">
        <v>0</v>
      </c>
      <c r="E64" s="46">
        <v>587658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587658</v>
      </c>
      <c r="O64" s="47">
        <f t="shared" si="8"/>
        <v>5.7033133407092533</v>
      </c>
      <c r="P64" s="9"/>
    </row>
    <row r="65" spans="1:119">
      <c r="A65" s="13"/>
      <c r="B65" s="39">
        <v>352</v>
      </c>
      <c r="C65" s="21" t="s">
        <v>74</v>
      </c>
      <c r="D65" s="46">
        <v>-97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-97</v>
      </c>
      <c r="O65" s="47">
        <f t="shared" si="8"/>
        <v>-9.4140026009821619E-4</v>
      </c>
      <c r="P65" s="9"/>
    </row>
    <row r="66" spans="1:119">
      <c r="A66" s="13"/>
      <c r="B66" s="39">
        <v>354</v>
      </c>
      <c r="C66" s="21" t="s">
        <v>75</v>
      </c>
      <c r="D66" s="46">
        <v>499234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499234</v>
      </c>
      <c r="O66" s="47">
        <f t="shared" si="8"/>
        <v>4.8451445097925037</v>
      </c>
      <c r="P66" s="9"/>
    </row>
    <row r="67" spans="1:119">
      <c r="A67" s="13"/>
      <c r="B67" s="39">
        <v>359</v>
      </c>
      <c r="C67" s="21" t="s">
        <v>76</v>
      </c>
      <c r="D67" s="46">
        <v>695</v>
      </c>
      <c r="E67" s="46">
        <v>0</v>
      </c>
      <c r="F67" s="46">
        <v>0</v>
      </c>
      <c r="G67" s="46">
        <v>0</v>
      </c>
      <c r="H67" s="46">
        <v>0</v>
      </c>
      <c r="I67" s="46">
        <v>1834640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1835335</v>
      </c>
      <c r="O67" s="47">
        <f t="shared" si="8"/>
        <v>17.812214911003707</v>
      </c>
      <c r="P67" s="9"/>
    </row>
    <row r="68" spans="1:119" ht="15.75">
      <c r="A68" s="29" t="s">
        <v>4</v>
      </c>
      <c r="B68" s="30"/>
      <c r="C68" s="31"/>
      <c r="D68" s="32">
        <f t="shared" ref="D68:M68" si="13">SUM(D69:D76)</f>
        <v>1182999</v>
      </c>
      <c r="E68" s="32">
        <f t="shared" si="13"/>
        <v>1792373</v>
      </c>
      <c r="F68" s="32">
        <f t="shared" si="13"/>
        <v>11096</v>
      </c>
      <c r="G68" s="32">
        <f t="shared" si="13"/>
        <v>31096</v>
      </c>
      <c r="H68" s="32">
        <f t="shared" si="13"/>
        <v>0</v>
      </c>
      <c r="I68" s="32">
        <f t="shared" si="13"/>
        <v>1394148</v>
      </c>
      <c r="J68" s="32">
        <f t="shared" si="13"/>
        <v>749674</v>
      </c>
      <c r="K68" s="32">
        <f t="shared" si="13"/>
        <v>78379499</v>
      </c>
      <c r="L68" s="32">
        <f t="shared" si="13"/>
        <v>0</v>
      </c>
      <c r="M68" s="32">
        <f t="shared" si="13"/>
        <v>0</v>
      </c>
      <c r="N68" s="32">
        <f t="shared" si="12"/>
        <v>83540885</v>
      </c>
      <c r="O68" s="45">
        <f t="shared" si="8"/>
        <v>810.77743162716672</v>
      </c>
      <c r="P68" s="10"/>
    </row>
    <row r="69" spans="1:119">
      <c r="A69" s="12"/>
      <c r="B69" s="25">
        <v>361.1</v>
      </c>
      <c r="C69" s="20" t="s">
        <v>77</v>
      </c>
      <c r="D69" s="46">
        <v>578723</v>
      </c>
      <c r="E69" s="46">
        <v>277377</v>
      </c>
      <c r="F69" s="46">
        <v>18531</v>
      </c>
      <c r="G69" s="46">
        <v>48228</v>
      </c>
      <c r="H69" s="46">
        <v>0</v>
      </c>
      <c r="I69" s="46">
        <v>826284</v>
      </c>
      <c r="J69" s="46">
        <v>116520</v>
      </c>
      <c r="K69" s="46">
        <v>10663515</v>
      </c>
      <c r="L69" s="46">
        <v>0</v>
      </c>
      <c r="M69" s="46">
        <v>0</v>
      </c>
      <c r="N69" s="46">
        <f t="shared" si="12"/>
        <v>12529178</v>
      </c>
      <c r="O69" s="47">
        <f t="shared" ref="O69:O80" si="14">(N69/O$82)</f>
        <v>121.59764358780255</v>
      </c>
      <c r="P69" s="9"/>
    </row>
    <row r="70" spans="1:119">
      <c r="A70" s="12"/>
      <c r="B70" s="25">
        <v>361.2</v>
      </c>
      <c r="C70" s="20" t="s">
        <v>119</v>
      </c>
      <c r="D70" s="46">
        <v>234036</v>
      </c>
      <c r="E70" s="46">
        <v>1224202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ref="N70:N76" si="15">SUM(D70:M70)</f>
        <v>1458238</v>
      </c>
      <c r="O70" s="47">
        <f t="shared" si="14"/>
        <v>14.152429200877346</v>
      </c>
      <c r="P70" s="9"/>
    </row>
    <row r="71" spans="1:119">
      <c r="A71" s="12"/>
      <c r="B71" s="25">
        <v>361.3</v>
      </c>
      <c r="C71" s="20" t="s">
        <v>78</v>
      </c>
      <c r="D71" s="46">
        <v>-134633</v>
      </c>
      <c r="E71" s="46">
        <v>-123423</v>
      </c>
      <c r="F71" s="46">
        <v>-7435</v>
      </c>
      <c r="G71" s="46">
        <v>-22489</v>
      </c>
      <c r="H71" s="46">
        <v>0</v>
      </c>
      <c r="I71" s="46">
        <v>-420984</v>
      </c>
      <c r="J71" s="46">
        <v>-57918</v>
      </c>
      <c r="K71" s="46">
        <v>44631145</v>
      </c>
      <c r="L71" s="46">
        <v>0</v>
      </c>
      <c r="M71" s="46">
        <v>0</v>
      </c>
      <c r="N71" s="46">
        <f t="shared" si="15"/>
        <v>43864263</v>
      </c>
      <c r="O71" s="47">
        <f t="shared" si="14"/>
        <v>425.70957316718102</v>
      </c>
      <c r="P71" s="9"/>
    </row>
    <row r="72" spans="1:119">
      <c r="A72" s="12"/>
      <c r="B72" s="25">
        <v>364</v>
      </c>
      <c r="C72" s="20" t="s">
        <v>143</v>
      </c>
      <c r="D72" s="46">
        <v>72147</v>
      </c>
      <c r="E72" s="46">
        <v>0</v>
      </c>
      <c r="F72" s="46">
        <v>0</v>
      </c>
      <c r="G72" s="46">
        <v>0</v>
      </c>
      <c r="H72" s="46">
        <v>0</v>
      </c>
      <c r="I72" s="46">
        <v>32225</v>
      </c>
      <c r="J72" s="46">
        <v>257479</v>
      </c>
      <c r="K72" s="46">
        <v>0</v>
      </c>
      <c r="L72" s="46">
        <v>0</v>
      </c>
      <c r="M72" s="46">
        <v>0</v>
      </c>
      <c r="N72" s="46">
        <f t="shared" si="15"/>
        <v>361851</v>
      </c>
      <c r="O72" s="47">
        <f t="shared" si="14"/>
        <v>3.5118208816164911</v>
      </c>
      <c r="P72" s="9"/>
    </row>
    <row r="73" spans="1:119">
      <c r="A73" s="12"/>
      <c r="B73" s="25">
        <v>365</v>
      </c>
      <c r="C73" s="20" t="s">
        <v>144</v>
      </c>
      <c r="D73" s="46">
        <v>25210</v>
      </c>
      <c r="E73" s="46">
        <v>0</v>
      </c>
      <c r="F73" s="46">
        <v>0</v>
      </c>
      <c r="G73" s="46">
        <v>0</v>
      </c>
      <c r="H73" s="46">
        <v>0</v>
      </c>
      <c r="I73" s="46">
        <v>11556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36766</v>
      </c>
      <c r="O73" s="47">
        <f t="shared" si="14"/>
        <v>0.35681981404918572</v>
      </c>
      <c r="P73" s="9"/>
    </row>
    <row r="74" spans="1:119">
      <c r="A74" s="12"/>
      <c r="B74" s="25">
        <v>366</v>
      </c>
      <c r="C74" s="20" t="s">
        <v>82</v>
      </c>
      <c r="D74" s="46">
        <v>215379</v>
      </c>
      <c r="E74" s="46">
        <v>123424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338803</v>
      </c>
      <c r="O74" s="47">
        <f t="shared" si="14"/>
        <v>3.2881364156912984</v>
      </c>
      <c r="P74" s="9"/>
    </row>
    <row r="75" spans="1:119">
      <c r="A75" s="12"/>
      <c r="B75" s="25">
        <v>368</v>
      </c>
      <c r="C75" s="20" t="s">
        <v>83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23072513</v>
      </c>
      <c r="L75" s="46">
        <v>0</v>
      </c>
      <c r="M75" s="46">
        <v>0</v>
      </c>
      <c r="N75" s="46">
        <f t="shared" si="15"/>
        <v>23072513</v>
      </c>
      <c r="O75" s="47">
        <f t="shared" si="14"/>
        <v>223.92236844659251</v>
      </c>
      <c r="P75" s="9"/>
    </row>
    <row r="76" spans="1:119">
      <c r="A76" s="12"/>
      <c r="B76" s="25">
        <v>369.9</v>
      </c>
      <c r="C76" s="20" t="s">
        <v>85</v>
      </c>
      <c r="D76" s="46">
        <v>192137</v>
      </c>
      <c r="E76" s="46">
        <v>290793</v>
      </c>
      <c r="F76" s="46">
        <v>0</v>
      </c>
      <c r="G76" s="46">
        <v>5357</v>
      </c>
      <c r="H76" s="46">
        <v>0</v>
      </c>
      <c r="I76" s="46">
        <v>945067</v>
      </c>
      <c r="J76" s="46">
        <v>433593</v>
      </c>
      <c r="K76" s="46">
        <v>12326</v>
      </c>
      <c r="L76" s="46">
        <v>0</v>
      </c>
      <c r="M76" s="46">
        <v>0</v>
      </c>
      <c r="N76" s="46">
        <f t="shared" si="15"/>
        <v>1879273</v>
      </c>
      <c r="O76" s="47">
        <f t="shared" si="14"/>
        <v>18.238640113356237</v>
      </c>
      <c r="P76" s="9"/>
    </row>
    <row r="77" spans="1:119" ht="15.75">
      <c r="A77" s="29" t="s">
        <v>50</v>
      </c>
      <c r="B77" s="30"/>
      <c r="C77" s="31"/>
      <c r="D77" s="32">
        <f t="shared" ref="D77:M77" si="16">SUM(D78:D79)</f>
        <v>12665173</v>
      </c>
      <c r="E77" s="32">
        <f t="shared" si="16"/>
        <v>3345547</v>
      </c>
      <c r="F77" s="32">
        <f t="shared" si="16"/>
        <v>3175148</v>
      </c>
      <c r="G77" s="32">
        <f t="shared" si="16"/>
        <v>4105743</v>
      </c>
      <c r="H77" s="32">
        <f t="shared" si="16"/>
        <v>0</v>
      </c>
      <c r="I77" s="32">
        <f t="shared" si="16"/>
        <v>5519680</v>
      </c>
      <c r="J77" s="32">
        <f t="shared" si="16"/>
        <v>3215609</v>
      </c>
      <c r="K77" s="32">
        <f t="shared" si="16"/>
        <v>0</v>
      </c>
      <c r="L77" s="32">
        <f t="shared" si="16"/>
        <v>0</v>
      </c>
      <c r="M77" s="32">
        <f t="shared" si="16"/>
        <v>0</v>
      </c>
      <c r="N77" s="32">
        <f>SUM(D77:M77)</f>
        <v>32026900</v>
      </c>
      <c r="O77" s="45">
        <f t="shared" si="14"/>
        <v>310.82610299112946</v>
      </c>
      <c r="P77" s="9"/>
    </row>
    <row r="78" spans="1:119">
      <c r="A78" s="12"/>
      <c r="B78" s="25">
        <v>381</v>
      </c>
      <c r="C78" s="20" t="s">
        <v>86</v>
      </c>
      <c r="D78" s="46">
        <v>11665173</v>
      </c>
      <c r="E78" s="46">
        <v>1764674</v>
      </c>
      <c r="F78" s="46">
        <v>3175148</v>
      </c>
      <c r="G78" s="46">
        <v>4105743</v>
      </c>
      <c r="H78" s="46">
        <v>0</v>
      </c>
      <c r="I78" s="46">
        <v>5519680</v>
      </c>
      <c r="J78" s="46">
        <v>3215609</v>
      </c>
      <c r="K78" s="46">
        <v>0</v>
      </c>
      <c r="L78" s="46">
        <v>0</v>
      </c>
      <c r="M78" s="46">
        <v>0</v>
      </c>
      <c r="N78" s="46">
        <f>SUM(D78:M78)</f>
        <v>29446027</v>
      </c>
      <c r="O78" s="47">
        <f t="shared" si="14"/>
        <v>285.77832450164016</v>
      </c>
      <c r="P78" s="9"/>
    </row>
    <row r="79" spans="1:119" ht="15.75" thickBot="1">
      <c r="A79" s="12"/>
      <c r="B79" s="25">
        <v>384</v>
      </c>
      <c r="C79" s="20" t="s">
        <v>87</v>
      </c>
      <c r="D79" s="46">
        <v>1000000</v>
      </c>
      <c r="E79" s="46">
        <v>1580873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2580873</v>
      </c>
      <c r="O79" s="47">
        <f t="shared" si="14"/>
        <v>25.047778489489314</v>
      </c>
      <c r="P79" s="9"/>
    </row>
    <row r="80" spans="1:119" ht="16.5" thickBot="1">
      <c r="A80" s="14" t="s">
        <v>71</v>
      </c>
      <c r="B80" s="23"/>
      <c r="C80" s="22"/>
      <c r="D80" s="15">
        <f t="shared" ref="D80:M80" si="17">SUM(D5,D15,D22,D40,D62,D68,D77)</f>
        <v>132977748</v>
      </c>
      <c r="E80" s="15">
        <f t="shared" si="17"/>
        <v>44922819</v>
      </c>
      <c r="F80" s="15">
        <f t="shared" si="17"/>
        <v>4756281</v>
      </c>
      <c r="G80" s="15">
        <f t="shared" si="17"/>
        <v>4775895</v>
      </c>
      <c r="H80" s="15">
        <f t="shared" si="17"/>
        <v>0</v>
      </c>
      <c r="I80" s="15">
        <f t="shared" si="17"/>
        <v>116247458</v>
      </c>
      <c r="J80" s="15">
        <f t="shared" si="17"/>
        <v>47245847</v>
      </c>
      <c r="K80" s="15">
        <f t="shared" si="17"/>
        <v>80995352</v>
      </c>
      <c r="L80" s="15">
        <f t="shared" si="17"/>
        <v>0</v>
      </c>
      <c r="M80" s="15">
        <f t="shared" si="17"/>
        <v>0</v>
      </c>
      <c r="N80" s="15">
        <f>SUM(D80:M80)</f>
        <v>431921400</v>
      </c>
      <c r="O80" s="38">
        <f t="shared" si="14"/>
        <v>4191.8651371338728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51" t="s">
        <v>145</v>
      </c>
      <c r="M82" s="51"/>
      <c r="N82" s="51"/>
      <c r="O82" s="43">
        <v>103038</v>
      </c>
    </row>
    <row r="83" spans="1:15">
      <c r="A83" s="52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4"/>
    </row>
    <row r="84" spans="1:15" ht="15.75" customHeight="1" thickBot="1">
      <c r="A84" s="55" t="s">
        <v>110</v>
      </c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7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121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88</v>
      </c>
      <c r="B3" s="65"/>
      <c r="C3" s="66"/>
      <c r="D3" s="70" t="s">
        <v>44</v>
      </c>
      <c r="E3" s="71"/>
      <c r="F3" s="71"/>
      <c r="G3" s="71"/>
      <c r="H3" s="72"/>
      <c r="I3" s="70" t="s">
        <v>45</v>
      </c>
      <c r="J3" s="72"/>
      <c r="K3" s="70" t="s">
        <v>47</v>
      </c>
      <c r="L3" s="72"/>
      <c r="M3" s="36"/>
      <c r="N3" s="37"/>
      <c r="O3" s="73" t="s">
        <v>93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46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82631014</v>
      </c>
      <c r="E5" s="27">
        <f t="shared" si="0"/>
        <v>0</v>
      </c>
      <c r="F5" s="27">
        <f t="shared" si="0"/>
        <v>1576330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2220480</v>
      </c>
      <c r="L5" s="27">
        <f t="shared" si="0"/>
        <v>0</v>
      </c>
      <c r="M5" s="27">
        <f t="shared" si="0"/>
        <v>0</v>
      </c>
      <c r="N5" s="28">
        <f>SUM(D5:M5)</f>
        <v>86427824</v>
      </c>
      <c r="O5" s="33">
        <f t="shared" ref="O5:O36" si="1">(N5/O$88)</f>
        <v>850.09859542825666</v>
      </c>
      <c r="P5" s="6"/>
    </row>
    <row r="6" spans="1:133">
      <c r="A6" s="12"/>
      <c r="B6" s="25">
        <v>311</v>
      </c>
      <c r="C6" s="20" t="s">
        <v>3</v>
      </c>
      <c r="D6" s="46">
        <v>65117145</v>
      </c>
      <c r="E6" s="46">
        <v>0</v>
      </c>
      <c r="F6" s="46">
        <v>1576330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66693475</v>
      </c>
      <c r="O6" s="47">
        <f t="shared" si="1"/>
        <v>655.99279025848841</v>
      </c>
      <c r="P6" s="9"/>
    </row>
    <row r="7" spans="1:133">
      <c r="A7" s="12"/>
      <c r="B7" s="25">
        <v>312.51</v>
      </c>
      <c r="C7" s="20" t="s">
        <v>99</v>
      </c>
      <c r="D7" s="46">
        <v>1425692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1227767</v>
      </c>
      <c r="L7" s="46">
        <v>0</v>
      </c>
      <c r="M7" s="46">
        <v>0</v>
      </c>
      <c r="N7" s="46">
        <f>SUM(D7:M7)</f>
        <v>2653459</v>
      </c>
      <c r="O7" s="47">
        <f t="shared" si="1"/>
        <v>26.099254436007396</v>
      </c>
      <c r="P7" s="9"/>
    </row>
    <row r="8" spans="1:133">
      <c r="A8" s="12"/>
      <c r="B8" s="25">
        <v>312.52</v>
      </c>
      <c r="C8" s="20" t="s">
        <v>96</v>
      </c>
      <c r="D8" s="46">
        <v>992713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992713</v>
      </c>
      <c r="L8" s="46">
        <v>0</v>
      </c>
      <c r="M8" s="46">
        <v>0</v>
      </c>
      <c r="N8" s="46">
        <f>SUM(D8:M8)</f>
        <v>1985426</v>
      </c>
      <c r="O8" s="47">
        <f t="shared" si="1"/>
        <v>19.528524216075855</v>
      </c>
      <c r="P8" s="9"/>
    </row>
    <row r="9" spans="1:133">
      <c r="A9" s="12"/>
      <c r="B9" s="25">
        <v>314.10000000000002</v>
      </c>
      <c r="C9" s="20" t="s">
        <v>11</v>
      </c>
      <c r="D9" s="46">
        <v>8350046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ref="N9:N14" si="2">SUM(D9:M9)</f>
        <v>8350046</v>
      </c>
      <c r="O9" s="47">
        <f t="shared" si="1"/>
        <v>82.130522878388476</v>
      </c>
      <c r="P9" s="9"/>
    </row>
    <row r="10" spans="1:133">
      <c r="A10" s="12"/>
      <c r="B10" s="25">
        <v>314.3</v>
      </c>
      <c r="C10" s="20" t="s">
        <v>12</v>
      </c>
      <c r="D10" s="46">
        <v>3540654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3540654</v>
      </c>
      <c r="O10" s="47">
        <f t="shared" si="1"/>
        <v>34.825648188220484</v>
      </c>
      <c r="P10" s="9"/>
    </row>
    <row r="11" spans="1:133">
      <c r="A11" s="12"/>
      <c r="B11" s="25">
        <v>314.39999999999998</v>
      </c>
      <c r="C11" s="20" t="s">
        <v>13</v>
      </c>
      <c r="D11" s="46">
        <v>397778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397778</v>
      </c>
      <c r="O11" s="47">
        <f t="shared" si="1"/>
        <v>3.9125191800763268</v>
      </c>
      <c r="P11" s="9"/>
    </row>
    <row r="12" spans="1:133">
      <c r="A12" s="12"/>
      <c r="B12" s="25">
        <v>314.8</v>
      </c>
      <c r="C12" s="20" t="s">
        <v>14</v>
      </c>
      <c r="D12" s="46">
        <v>53065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53065</v>
      </c>
      <c r="O12" s="47">
        <f t="shared" si="1"/>
        <v>0.52194397450525243</v>
      </c>
      <c r="P12" s="9"/>
    </row>
    <row r="13" spans="1:133">
      <c r="A13" s="12"/>
      <c r="B13" s="25">
        <v>316</v>
      </c>
      <c r="C13" s="20" t="s">
        <v>15</v>
      </c>
      <c r="D13" s="46">
        <v>2595847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2595847</v>
      </c>
      <c r="O13" s="47">
        <f t="shared" si="1"/>
        <v>25.53258645788252</v>
      </c>
      <c r="P13" s="9"/>
    </row>
    <row r="14" spans="1:133">
      <c r="A14" s="12"/>
      <c r="B14" s="25">
        <v>319</v>
      </c>
      <c r="C14" s="20" t="s">
        <v>16</v>
      </c>
      <c r="D14" s="46">
        <v>158074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158074</v>
      </c>
      <c r="O14" s="47">
        <f t="shared" si="1"/>
        <v>1.5548058386119525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SUM(D16:D22)</f>
        <v>15856098</v>
      </c>
      <c r="E15" s="32">
        <f t="shared" si="3"/>
        <v>4924048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5" si="4">SUM(D15:M15)</f>
        <v>20780146</v>
      </c>
      <c r="O15" s="45">
        <f t="shared" si="1"/>
        <v>204.39219813510641</v>
      </c>
      <c r="P15" s="10"/>
    </row>
    <row r="16" spans="1:133">
      <c r="A16" s="12"/>
      <c r="B16" s="25">
        <v>322</v>
      </c>
      <c r="C16" s="20" t="s">
        <v>0</v>
      </c>
      <c r="D16" s="46">
        <v>146</v>
      </c>
      <c r="E16" s="46">
        <v>4862953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4863099</v>
      </c>
      <c r="O16" s="47">
        <f t="shared" si="1"/>
        <v>47.833133335956248</v>
      </c>
      <c r="P16" s="9"/>
    </row>
    <row r="17" spans="1:16">
      <c r="A17" s="12"/>
      <c r="B17" s="25">
        <v>323.10000000000002</v>
      </c>
      <c r="C17" s="20" t="s">
        <v>18</v>
      </c>
      <c r="D17" s="46">
        <v>8068300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8068300</v>
      </c>
      <c r="O17" s="47">
        <f t="shared" si="1"/>
        <v>79.35928709131683</v>
      </c>
      <c r="P17" s="9"/>
    </row>
    <row r="18" spans="1:16">
      <c r="A18" s="12"/>
      <c r="B18" s="25">
        <v>323.2</v>
      </c>
      <c r="C18" s="20" t="s">
        <v>19</v>
      </c>
      <c r="D18" s="46">
        <v>7098229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7098229</v>
      </c>
      <c r="O18" s="47">
        <f t="shared" si="1"/>
        <v>69.817730259275294</v>
      </c>
      <c r="P18" s="9"/>
    </row>
    <row r="19" spans="1:16">
      <c r="A19" s="12"/>
      <c r="B19" s="25">
        <v>323.39999999999998</v>
      </c>
      <c r="C19" s="20" t="s">
        <v>20</v>
      </c>
      <c r="D19" s="46">
        <v>150612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150612</v>
      </c>
      <c r="O19" s="47">
        <f t="shared" si="1"/>
        <v>1.4814100798678049</v>
      </c>
      <c r="P19" s="9"/>
    </row>
    <row r="20" spans="1:16">
      <c r="A20" s="12"/>
      <c r="B20" s="25">
        <v>323.5</v>
      </c>
      <c r="C20" s="20" t="s">
        <v>21</v>
      </c>
      <c r="D20" s="46">
        <v>90000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90000</v>
      </c>
      <c r="O20" s="47">
        <f t="shared" si="1"/>
        <v>0.88523429200928516</v>
      </c>
      <c r="P20" s="9"/>
    </row>
    <row r="21" spans="1:16">
      <c r="A21" s="12"/>
      <c r="B21" s="25">
        <v>323.89999999999998</v>
      </c>
      <c r="C21" s="20" t="s">
        <v>22</v>
      </c>
      <c r="D21" s="46">
        <v>239675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239675</v>
      </c>
      <c r="O21" s="47">
        <f t="shared" si="1"/>
        <v>2.3574280993036156</v>
      </c>
      <c r="P21" s="9"/>
    </row>
    <row r="22" spans="1:16">
      <c r="A22" s="12"/>
      <c r="B22" s="25">
        <v>329</v>
      </c>
      <c r="C22" s="20" t="s">
        <v>23</v>
      </c>
      <c r="D22" s="46">
        <v>209136</v>
      </c>
      <c r="E22" s="46">
        <v>61095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270231</v>
      </c>
      <c r="O22" s="47">
        <f t="shared" si="1"/>
        <v>2.657974977377346</v>
      </c>
      <c r="P22" s="9"/>
    </row>
    <row r="23" spans="1:16" ht="15.75">
      <c r="A23" s="29" t="s">
        <v>26</v>
      </c>
      <c r="B23" s="30"/>
      <c r="C23" s="31"/>
      <c r="D23" s="32">
        <f t="shared" ref="D23:M23" si="5">SUM(D24:D44)</f>
        <v>10735999</v>
      </c>
      <c r="E23" s="32">
        <f t="shared" si="5"/>
        <v>18526407</v>
      </c>
      <c r="F23" s="32">
        <f t="shared" si="5"/>
        <v>0</v>
      </c>
      <c r="G23" s="32">
        <f t="shared" si="5"/>
        <v>2504113</v>
      </c>
      <c r="H23" s="32">
        <f t="shared" si="5"/>
        <v>0</v>
      </c>
      <c r="I23" s="32">
        <f t="shared" si="5"/>
        <v>678669</v>
      </c>
      <c r="J23" s="32">
        <f t="shared" si="5"/>
        <v>1012043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33457231</v>
      </c>
      <c r="O23" s="45">
        <f t="shared" si="1"/>
        <v>329.08320218751231</v>
      </c>
      <c r="P23" s="10"/>
    </row>
    <row r="24" spans="1:16">
      <c r="A24" s="12"/>
      <c r="B24" s="25">
        <v>331.1</v>
      </c>
      <c r="C24" s="20" t="s">
        <v>24</v>
      </c>
      <c r="D24" s="46">
        <v>182216</v>
      </c>
      <c r="E24" s="46">
        <v>620661</v>
      </c>
      <c r="F24" s="46">
        <v>0</v>
      </c>
      <c r="G24" s="46">
        <v>0</v>
      </c>
      <c r="H24" s="46">
        <v>0</v>
      </c>
      <c r="I24" s="46">
        <v>0</v>
      </c>
      <c r="J24" s="46">
        <v>1012043</v>
      </c>
      <c r="K24" s="46">
        <v>0</v>
      </c>
      <c r="L24" s="46">
        <v>0</v>
      </c>
      <c r="M24" s="46">
        <v>0</v>
      </c>
      <c r="N24" s="46">
        <f t="shared" si="4"/>
        <v>1814920</v>
      </c>
      <c r="O24" s="47">
        <f t="shared" si="1"/>
        <v>17.851438013927687</v>
      </c>
      <c r="P24" s="9"/>
    </row>
    <row r="25" spans="1:16">
      <c r="A25" s="12"/>
      <c r="B25" s="25">
        <v>331.2</v>
      </c>
      <c r="C25" s="20" t="s">
        <v>25</v>
      </c>
      <c r="D25" s="46">
        <v>148437</v>
      </c>
      <c r="E25" s="46">
        <v>801345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949782</v>
      </c>
      <c r="O25" s="47">
        <f t="shared" si="1"/>
        <v>9.3419955148129201</v>
      </c>
      <c r="P25" s="9"/>
    </row>
    <row r="26" spans="1:16">
      <c r="A26" s="12"/>
      <c r="B26" s="25">
        <v>331.31</v>
      </c>
      <c r="C26" s="20" t="s">
        <v>114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250828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6">SUM(D26:M26)</f>
        <v>250828</v>
      </c>
      <c r="O26" s="47">
        <f t="shared" si="1"/>
        <v>2.4671282999567219</v>
      </c>
      <c r="P26" s="9"/>
    </row>
    <row r="27" spans="1:16">
      <c r="A27" s="12"/>
      <c r="B27" s="25">
        <v>331.49</v>
      </c>
      <c r="C27" s="20" t="s">
        <v>100</v>
      </c>
      <c r="D27" s="46">
        <v>0</v>
      </c>
      <c r="E27" s="46">
        <v>0</v>
      </c>
      <c r="F27" s="46">
        <v>0</v>
      </c>
      <c r="G27" s="46">
        <v>675483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675483</v>
      </c>
      <c r="O27" s="47">
        <f t="shared" si="1"/>
        <v>6.644007947436755</v>
      </c>
      <c r="P27" s="9"/>
    </row>
    <row r="28" spans="1:16">
      <c r="A28" s="12"/>
      <c r="B28" s="25">
        <v>331.5</v>
      </c>
      <c r="C28" s="20" t="s">
        <v>27</v>
      </c>
      <c r="D28" s="46">
        <v>120378</v>
      </c>
      <c r="E28" s="46">
        <v>5217990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5338368</v>
      </c>
      <c r="O28" s="47">
        <f t="shared" si="1"/>
        <v>52.507849077389146</v>
      </c>
      <c r="P28" s="9"/>
    </row>
    <row r="29" spans="1:16">
      <c r="A29" s="12"/>
      <c r="B29" s="25">
        <v>331.61</v>
      </c>
      <c r="C29" s="20" t="s">
        <v>101</v>
      </c>
      <c r="D29" s="46">
        <v>1119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1119</v>
      </c>
      <c r="O29" s="47">
        <f t="shared" si="1"/>
        <v>1.1006413030648778E-2</v>
      </c>
      <c r="P29" s="9"/>
    </row>
    <row r="30" spans="1:16">
      <c r="A30" s="12"/>
      <c r="B30" s="25">
        <v>331.7</v>
      </c>
      <c r="C30" s="20" t="s">
        <v>115</v>
      </c>
      <c r="D30" s="46">
        <v>45166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45166</v>
      </c>
      <c r="O30" s="47">
        <f t="shared" si="1"/>
        <v>0.44424991147657078</v>
      </c>
      <c r="P30" s="9"/>
    </row>
    <row r="31" spans="1:16">
      <c r="A31" s="12"/>
      <c r="B31" s="25">
        <v>334.1</v>
      </c>
      <c r="C31" s="20" t="s">
        <v>28</v>
      </c>
      <c r="D31" s="46">
        <v>0</v>
      </c>
      <c r="E31" s="46">
        <v>4500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4500</v>
      </c>
      <c r="O31" s="47">
        <f t="shared" si="1"/>
        <v>4.4261714600464255E-2</v>
      </c>
      <c r="P31" s="9"/>
    </row>
    <row r="32" spans="1:16">
      <c r="A32" s="12"/>
      <c r="B32" s="25">
        <v>334.2</v>
      </c>
      <c r="C32" s="20" t="s">
        <v>29</v>
      </c>
      <c r="D32" s="46">
        <v>0</v>
      </c>
      <c r="E32" s="46">
        <v>556297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556297</v>
      </c>
      <c r="O32" s="47">
        <f t="shared" si="1"/>
        <v>5.4717020104654361</v>
      </c>
      <c r="P32" s="9"/>
    </row>
    <row r="33" spans="1:16">
      <c r="A33" s="12"/>
      <c r="B33" s="25">
        <v>334.31</v>
      </c>
      <c r="C33" s="20" t="s">
        <v>30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427841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427841</v>
      </c>
      <c r="O33" s="47">
        <f t="shared" si="1"/>
        <v>4.2082169414171622</v>
      </c>
      <c r="P33" s="9"/>
    </row>
    <row r="34" spans="1:16">
      <c r="A34" s="12"/>
      <c r="B34" s="25">
        <v>334.36</v>
      </c>
      <c r="C34" s="20" t="s">
        <v>103</v>
      </c>
      <c r="D34" s="46">
        <v>0</v>
      </c>
      <c r="E34" s="46">
        <v>0</v>
      </c>
      <c r="F34" s="46">
        <v>0</v>
      </c>
      <c r="G34" s="46">
        <v>23290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7">SUM(D34:M34)</f>
        <v>23290</v>
      </c>
      <c r="O34" s="47">
        <f t="shared" si="1"/>
        <v>0.22907896289884722</v>
      </c>
      <c r="P34" s="9"/>
    </row>
    <row r="35" spans="1:16">
      <c r="A35" s="12"/>
      <c r="B35" s="25">
        <v>334.49</v>
      </c>
      <c r="C35" s="20" t="s">
        <v>122</v>
      </c>
      <c r="D35" s="46">
        <v>0</v>
      </c>
      <c r="E35" s="46">
        <v>0</v>
      </c>
      <c r="F35" s="46">
        <v>0</v>
      </c>
      <c r="G35" s="46">
        <v>100000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100000</v>
      </c>
      <c r="O35" s="47">
        <f t="shared" si="1"/>
        <v>0.9835936577880946</v>
      </c>
      <c r="P35" s="9"/>
    </row>
    <row r="36" spans="1:16">
      <c r="A36" s="12"/>
      <c r="B36" s="25">
        <v>334.7</v>
      </c>
      <c r="C36" s="20" t="s">
        <v>32</v>
      </c>
      <c r="D36" s="46">
        <v>97943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97943</v>
      </c>
      <c r="O36" s="47">
        <f t="shared" si="1"/>
        <v>0.9633611362473935</v>
      </c>
      <c r="P36" s="9"/>
    </row>
    <row r="37" spans="1:16">
      <c r="A37" s="12"/>
      <c r="B37" s="25">
        <v>335.12</v>
      </c>
      <c r="C37" s="20" t="s">
        <v>33</v>
      </c>
      <c r="D37" s="46">
        <v>2679549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2679549</v>
      </c>
      <c r="O37" s="47">
        <f t="shared" ref="O37:O68" si="8">(N37/O$88)</f>
        <v>26.355874021324311</v>
      </c>
      <c r="P37" s="9"/>
    </row>
    <row r="38" spans="1:16">
      <c r="A38" s="12"/>
      <c r="B38" s="25">
        <v>335.15</v>
      </c>
      <c r="C38" s="20" t="s">
        <v>34</v>
      </c>
      <c r="D38" s="46">
        <v>117960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117960</v>
      </c>
      <c r="O38" s="47">
        <f t="shared" si="8"/>
        <v>1.1602470787268364</v>
      </c>
      <c r="P38" s="9"/>
    </row>
    <row r="39" spans="1:16">
      <c r="A39" s="12"/>
      <c r="B39" s="25">
        <v>335.18</v>
      </c>
      <c r="C39" s="20" t="s">
        <v>35</v>
      </c>
      <c r="D39" s="46">
        <v>6036186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6036186</v>
      </c>
      <c r="O39" s="47">
        <f t="shared" si="8"/>
        <v>59.371542668292875</v>
      </c>
      <c r="P39" s="9"/>
    </row>
    <row r="40" spans="1:16">
      <c r="A40" s="12"/>
      <c r="B40" s="25">
        <v>337.2</v>
      </c>
      <c r="C40" s="20" t="s">
        <v>37</v>
      </c>
      <c r="D40" s="46">
        <v>777449</v>
      </c>
      <c r="E40" s="46">
        <v>14350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5" si="9">SUM(D40:M40)</f>
        <v>791799</v>
      </c>
      <c r="O40" s="47">
        <f t="shared" si="8"/>
        <v>7.7880847464295551</v>
      </c>
      <c r="P40" s="9"/>
    </row>
    <row r="41" spans="1:16">
      <c r="A41" s="12"/>
      <c r="B41" s="25">
        <v>337.5</v>
      </c>
      <c r="C41" s="20" t="s">
        <v>39</v>
      </c>
      <c r="D41" s="46">
        <v>0</v>
      </c>
      <c r="E41" s="46">
        <v>0</v>
      </c>
      <c r="F41" s="46">
        <v>0</v>
      </c>
      <c r="G41" s="46">
        <v>1555340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1555340</v>
      </c>
      <c r="O41" s="47">
        <f t="shared" si="8"/>
        <v>15.29822559704135</v>
      </c>
      <c r="P41" s="9"/>
    </row>
    <row r="42" spans="1:16">
      <c r="A42" s="12"/>
      <c r="B42" s="25">
        <v>337.7</v>
      </c>
      <c r="C42" s="20" t="s">
        <v>41</v>
      </c>
      <c r="D42" s="46">
        <v>0</v>
      </c>
      <c r="E42" s="46">
        <v>0</v>
      </c>
      <c r="F42" s="46">
        <v>0</v>
      </c>
      <c r="G42" s="46">
        <v>150000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150000</v>
      </c>
      <c r="O42" s="47">
        <f t="shared" si="8"/>
        <v>1.4753904866821419</v>
      </c>
      <c r="P42" s="9"/>
    </row>
    <row r="43" spans="1:16">
      <c r="A43" s="12"/>
      <c r="B43" s="25">
        <v>337.9</v>
      </c>
      <c r="C43" s="20" t="s">
        <v>42</v>
      </c>
      <c r="D43" s="46">
        <v>261305</v>
      </c>
      <c r="E43" s="46">
        <v>9139084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9400389</v>
      </c>
      <c r="O43" s="47">
        <f t="shared" si="8"/>
        <v>92.461630011409682</v>
      </c>
      <c r="P43" s="9"/>
    </row>
    <row r="44" spans="1:16">
      <c r="A44" s="12"/>
      <c r="B44" s="25">
        <v>338</v>
      </c>
      <c r="C44" s="20" t="s">
        <v>43</v>
      </c>
      <c r="D44" s="46">
        <v>268291</v>
      </c>
      <c r="E44" s="46">
        <v>2172180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2440471</v>
      </c>
      <c r="O44" s="47">
        <f t="shared" si="8"/>
        <v>24.00431797615769</v>
      </c>
      <c r="P44" s="9"/>
    </row>
    <row r="45" spans="1:16" ht="15.75">
      <c r="A45" s="29" t="s">
        <v>48</v>
      </c>
      <c r="B45" s="30"/>
      <c r="C45" s="31"/>
      <c r="D45" s="32">
        <f t="shared" ref="D45:M45" si="10">SUM(D46:D66)</f>
        <v>22888368</v>
      </c>
      <c r="E45" s="32">
        <f t="shared" si="10"/>
        <v>1123549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99823628</v>
      </c>
      <c r="J45" s="32">
        <f t="shared" si="10"/>
        <v>43920446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9"/>
        <v>167755991</v>
      </c>
      <c r="O45" s="45">
        <f t="shared" si="8"/>
        <v>1650.0372880355667</v>
      </c>
      <c r="P45" s="10"/>
    </row>
    <row r="46" spans="1:16">
      <c r="A46" s="12"/>
      <c r="B46" s="25">
        <v>341.2</v>
      </c>
      <c r="C46" s="20" t="s">
        <v>51</v>
      </c>
      <c r="D46" s="46">
        <v>198528</v>
      </c>
      <c r="E46" s="46">
        <v>450</v>
      </c>
      <c r="F46" s="46">
        <v>0</v>
      </c>
      <c r="G46" s="46">
        <v>0</v>
      </c>
      <c r="H46" s="46">
        <v>0</v>
      </c>
      <c r="I46" s="46">
        <v>0</v>
      </c>
      <c r="J46" s="46">
        <v>43920446</v>
      </c>
      <c r="K46" s="46">
        <v>0</v>
      </c>
      <c r="L46" s="46">
        <v>0</v>
      </c>
      <c r="M46" s="46">
        <v>0</v>
      </c>
      <c r="N46" s="46">
        <f t="shared" ref="N46:N66" si="11">SUM(D46:M46)</f>
        <v>44119424</v>
      </c>
      <c r="O46" s="47">
        <f t="shared" si="8"/>
        <v>433.95585631663846</v>
      </c>
      <c r="P46" s="9"/>
    </row>
    <row r="47" spans="1:16">
      <c r="A47" s="12"/>
      <c r="B47" s="25">
        <v>341.54</v>
      </c>
      <c r="C47" s="20" t="s">
        <v>53</v>
      </c>
      <c r="D47" s="46">
        <v>22234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22234</v>
      </c>
      <c r="O47" s="47">
        <f t="shared" si="8"/>
        <v>0.21869221387260496</v>
      </c>
      <c r="P47" s="9"/>
    </row>
    <row r="48" spans="1:16">
      <c r="A48" s="12"/>
      <c r="B48" s="25">
        <v>341.9</v>
      </c>
      <c r="C48" s="20" t="s">
        <v>54</v>
      </c>
      <c r="D48" s="46">
        <v>1436648</v>
      </c>
      <c r="E48" s="46">
        <v>56352</v>
      </c>
      <c r="F48" s="46">
        <v>0</v>
      </c>
      <c r="G48" s="46">
        <v>0</v>
      </c>
      <c r="H48" s="46">
        <v>0</v>
      </c>
      <c r="I48" s="46">
        <v>4220096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5713096</v>
      </c>
      <c r="O48" s="47">
        <f t="shared" si="8"/>
        <v>56.193649919345319</v>
      </c>
      <c r="P48" s="9"/>
    </row>
    <row r="49" spans="1:16">
      <c r="A49" s="12"/>
      <c r="B49" s="25">
        <v>342.1</v>
      </c>
      <c r="C49" s="20" t="s">
        <v>55</v>
      </c>
      <c r="D49" s="46">
        <v>158041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158041</v>
      </c>
      <c r="O49" s="47">
        <f t="shared" si="8"/>
        <v>1.5544812527048826</v>
      </c>
      <c r="P49" s="9"/>
    </row>
    <row r="50" spans="1:16">
      <c r="A50" s="12"/>
      <c r="B50" s="25">
        <v>342.2</v>
      </c>
      <c r="C50" s="20" t="s">
        <v>56</v>
      </c>
      <c r="D50" s="46">
        <v>292150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292150</v>
      </c>
      <c r="O50" s="47">
        <f t="shared" si="8"/>
        <v>2.8735688712279184</v>
      </c>
      <c r="P50" s="9"/>
    </row>
    <row r="51" spans="1:16">
      <c r="A51" s="12"/>
      <c r="B51" s="25">
        <v>342.4</v>
      </c>
      <c r="C51" s="20" t="s">
        <v>57</v>
      </c>
      <c r="D51" s="46">
        <v>2728748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2728748</v>
      </c>
      <c r="O51" s="47">
        <f t="shared" si="8"/>
        <v>26.839792265019476</v>
      </c>
      <c r="P51" s="9"/>
    </row>
    <row r="52" spans="1:16">
      <c r="A52" s="12"/>
      <c r="B52" s="25">
        <v>342.5</v>
      </c>
      <c r="C52" s="20" t="s">
        <v>58</v>
      </c>
      <c r="D52" s="46">
        <v>809204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809204</v>
      </c>
      <c r="O52" s="47">
        <f t="shared" si="8"/>
        <v>7.9592792225675728</v>
      </c>
      <c r="P52" s="9"/>
    </row>
    <row r="53" spans="1:16">
      <c r="A53" s="12"/>
      <c r="B53" s="25">
        <v>342.9</v>
      </c>
      <c r="C53" s="20" t="s">
        <v>59</v>
      </c>
      <c r="D53" s="46">
        <v>185811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185811</v>
      </c>
      <c r="O53" s="47">
        <f t="shared" si="8"/>
        <v>1.8276252114726363</v>
      </c>
      <c r="P53" s="9"/>
    </row>
    <row r="54" spans="1:16">
      <c r="A54" s="12"/>
      <c r="B54" s="25">
        <v>343.3</v>
      </c>
      <c r="C54" s="20" t="s">
        <v>106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53213797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53213797</v>
      </c>
      <c r="O54" s="47">
        <f t="shared" si="8"/>
        <v>523.40753236023136</v>
      </c>
      <c r="P54" s="9"/>
    </row>
    <row r="55" spans="1:16">
      <c r="A55" s="12"/>
      <c r="B55" s="25">
        <v>343.4</v>
      </c>
      <c r="C55" s="20" t="s">
        <v>60</v>
      </c>
      <c r="D55" s="46">
        <v>13955538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13955538</v>
      </c>
      <c r="O55" s="47">
        <f t="shared" si="8"/>
        <v>137.26578667820749</v>
      </c>
      <c r="P55" s="9"/>
    </row>
    <row r="56" spans="1:16">
      <c r="A56" s="12"/>
      <c r="B56" s="25">
        <v>343.5</v>
      </c>
      <c r="C56" s="20" t="s">
        <v>107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26387181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26387181</v>
      </c>
      <c r="O56" s="47">
        <f t="shared" si="8"/>
        <v>259.54263878506509</v>
      </c>
      <c r="P56" s="9"/>
    </row>
    <row r="57" spans="1:16">
      <c r="A57" s="12"/>
      <c r="B57" s="25">
        <v>343.6</v>
      </c>
      <c r="C57" s="20" t="s">
        <v>61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587500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587500</v>
      </c>
      <c r="O57" s="47">
        <f t="shared" si="8"/>
        <v>5.7786127395050553</v>
      </c>
      <c r="P57" s="9"/>
    </row>
    <row r="58" spans="1:16">
      <c r="A58" s="12"/>
      <c r="B58" s="25">
        <v>343.8</v>
      </c>
      <c r="C58" s="20" t="s">
        <v>62</v>
      </c>
      <c r="D58" s="46">
        <v>0</v>
      </c>
      <c r="E58" s="46">
        <v>37130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37130</v>
      </c>
      <c r="O58" s="47">
        <f t="shared" si="8"/>
        <v>0.36520832513671952</v>
      </c>
      <c r="P58" s="9"/>
    </row>
    <row r="59" spans="1:16">
      <c r="A59" s="12"/>
      <c r="B59" s="25">
        <v>343.9</v>
      </c>
      <c r="C59" s="20" t="s">
        <v>63</v>
      </c>
      <c r="D59" s="46">
        <v>137576</v>
      </c>
      <c r="E59" s="46">
        <v>5724</v>
      </c>
      <c r="F59" s="46">
        <v>0</v>
      </c>
      <c r="G59" s="46">
        <v>0</v>
      </c>
      <c r="H59" s="46">
        <v>0</v>
      </c>
      <c r="I59" s="46">
        <v>9974330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10117630</v>
      </c>
      <c r="O59" s="47">
        <f t="shared" si="8"/>
        <v>99.5163669984656</v>
      </c>
      <c r="P59" s="9"/>
    </row>
    <row r="60" spans="1:16">
      <c r="A60" s="12"/>
      <c r="B60" s="25">
        <v>344.5</v>
      </c>
      <c r="C60" s="20" t="s">
        <v>64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3922265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3922265</v>
      </c>
      <c r="O60" s="47">
        <f t="shared" si="8"/>
        <v>38.579149781642208</v>
      </c>
      <c r="P60" s="9"/>
    </row>
    <row r="61" spans="1:16">
      <c r="A61" s="12"/>
      <c r="B61" s="25">
        <v>344.9</v>
      </c>
      <c r="C61" s="20" t="s">
        <v>65</v>
      </c>
      <c r="D61" s="46">
        <v>146591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146591</v>
      </c>
      <c r="O61" s="47">
        <f t="shared" si="8"/>
        <v>1.4418597788881458</v>
      </c>
      <c r="P61" s="9"/>
    </row>
    <row r="62" spans="1:16">
      <c r="A62" s="12"/>
      <c r="B62" s="25">
        <v>345.1</v>
      </c>
      <c r="C62" s="20" t="s">
        <v>66</v>
      </c>
      <c r="D62" s="46">
        <v>0</v>
      </c>
      <c r="E62" s="46">
        <v>26595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26595</v>
      </c>
      <c r="O62" s="47">
        <f t="shared" si="8"/>
        <v>0.26158673328874377</v>
      </c>
      <c r="P62" s="9"/>
    </row>
    <row r="63" spans="1:16">
      <c r="A63" s="12"/>
      <c r="B63" s="25">
        <v>347.1</v>
      </c>
      <c r="C63" s="20" t="s">
        <v>67</v>
      </c>
      <c r="D63" s="46">
        <v>66545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66545</v>
      </c>
      <c r="O63" s="47">
        <f t="shared" si="8"/>
        <v>0.65453239957508758</v>
      </c>
      <c r="P63" s="9"/>
    </row>
    <row r="64" spans="1:16">
      <c r="A64" s="12"/>
      <c r="B64" s="25">
        <v>347.2</v>
      </c>
      <c r="C64" s="20" t="s">
        <v>68</v>
      </c>
      <c r="D64" s="46">
        <v>915154</v>
      </c>
      <c r="E64" s="46">
        <v>74371</v>
      </c>
      <c r="F64" s="46">
        <v>0</v>
      </c>
      <c r="G64" s="46">
        <v>0</v>
      </c>
      <c r="H64" s="46">
        <v>0</v>
      </c>
      <c r="I64" s="46">
        <v>1518459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2507984</v>
      </c>
      <c r="O64" s="47">
        <f t="shared" si="8"/>
        <v>24.668371562340166</v>
      </c>
      <c r="P64" s="9"/>
    </row>
    <row r="65" spans="1:16">
      <c r="A65" s="12"/>
      <c r="B65" s="25">
        <v>347.4</v>
      </c>
      <c r="C65" s="20" t="s">
        <v>69</v>
      </c>
      <c r="D65" s="46">
        <v>1571183</v>
      </c>
      <c r="E65" s="46">
        <v>381053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1952236</v>
      </c>
      <c r="O65" s="47">
        <f t="shared" si="8"/>
        <v>19.202069481055986</v>
      </c>
      <c r="P65" s="9"/>
    </row>
    <row r="66" spans="1:16">
      <c r="A66" s="12"/>
      <c r="B66" s="25">
        <v>349</v>
      </c>
      <c r="C66" s="20" t="s">
        <v>1</v>
      </c>
      <c r="D66" s="46">
        <v>264417</v>
      </c>
      <c r="E66" s="46">
        <v>541874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806291</v>
      </c>
      <c r="O66" s="47">
        <f t="shared" si="8"/>
        <v>7.930627139316206</v>
      </c>
      <c r="P66" s="9"/>
    </row>
    <row r="67" spans="1:16" ht="15.75">
      <c r="A67" s="29" t="s">
        <v>49</v>
      </c>
      <c r="B67" s="30"/>
      <c r="C67" s="31"/>
      <c r="D67" s="32">
        <f t="shared" ref="D67:M67" si="12">SUM(D68:D72)</f>
        <v>750124</v>
      </c>
      <c r="E67" s="32">
        <f t="shared" si="12"/>
        <v>636938</v>
      </c>
      <c r="F67" s="32">
        <f t="shared" si="12"/>
        <v>0</v>
      </c>
      <c r="G67" s="32">
        <f t="shared" si="12"/>
        <v>0</v>
      </c>
      <c r="H67" s="32">
        <f t="shared" si="12"/>
        <v>0</v>
      </c>
      <c r="I67" s="32">
        <f t="shared" si="12"/>
        <v>2046711</v>
      </c>
      <c r="J67" s="32">
        <f t="shared" si="12"/>
        <v>200764</v>
      </c>
      <c r="K67" s="32">
        <f t="shared" si="12"/>
        <v>0</v>
      </c>
      <c r="L67" s="32">
        <f t="shared" si="12"/>
        <v>0</v>
      </c>
      <c r="M67" s="32">
        <f t="shared" si="12"/>
        <v>0</v>
      </c>
      <c r="N67" s="32">
        <f t="shared" ref="N67:N74" si="13">SUM(D67:M67)</f>
        <v>3634537</v>
      </c>
      <c r="O67" s="45">
        <f t="shared" si="8"/>
        <v>35.749075421961678</v>
      </c>
      <c r="P67" s="10"/>
    </row>
    <row r="68" spans="1:16">
      <c r="A68" s="13"/>
      <c r="B68" s="39">
        <v>351.1</v>
      </c>
      <c r="C68" s="21" t="s">
        <v>73</v>
      </c>
      <c r="D68" s="46">
        <v>164429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200764</v>
      </c>
      <c r="K68" s="46">
        <v>0</v>
      </c>
      <c r="L68" s="46">
        <v>0</v>
      </c>
      <c r="M68" s="46">
        <v>0</v>
      </c>
      <c r="N68" s="46">
        <f t="shared" si="13"/>
        <v>365193</v>
      </c>
      <c r="O68" s="47">
        <f t="shared" si="8"/>
        <v>3.5920151866860763</v>
      </c>
      <c r="P68" s="9"/>
    </row>
    <row r="69" spans="1:16">
      <c r="A69" s="13"/>
      <c r="B69" s="39">
        <v>351.3</v>
      </c>
      <c r="C69" s="21" t="s">
        <v>118</v>
      </c>
      <c r="D69" s="46">
        <v>0</v>
      </c>
      <c r="E69" s="46">
        <v>636938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636938</v>
      </c>
      <c r="O69" s="47">
        <f t="shared" ref="O69:O86" si="14">(N69/O$88)</f>
        <v>6.264881772042334</v>
      </c>
      <c r="P69" s="9"/>
    </row>
    <row r="70" spans="1:16">
      <c r="A70" s="13"/>
      <c r="B70" s="39">
        <v>352</v>
      </c>
      <c r="C70" s="21" t="s">
        <v>74</v>
      </c>
      <c r="D70" s="46">
        <v>-1549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-1549</v>
      </c>
      <c r="O70" s="47">
        <f t="shared" si="14"/>
        <v>-1.5235865759137586E-2</v>
      </c>
      <c r="P70" s="9"/>
    </row>
    <row r="71" spans="1:16">
      <c r="A71" s="13"/>
      <c r="B71" s="39">
        <v>354</v>
      </c>
      <c r="C71" s="21" t="s">
        <v>75</v>
      </c>
      <c r="D71" s="46">
        <v>586069</v>
      </c>
      <c r="E71" s="46">
        <v>0</v>
      </c>
      <c r="F71" s="46">
        <v>0</v>
      </c>
      <c r="G71" s="46">
        <v>0</v>
      </c>
      <c r="H71" s="46">
        <v>0</v>
      </c>
      <c r="I71" s="46">
        <v>686794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1272863</v>
      </c>
      <c r="O71" s="47">
        <f t="shared" si="14"/>
        <v>12.519799740331274</v>
      </c>
      <c r="P71" s="9"/>
    </row>
    <row r="72" spans="1:16">
      <c r="A72" s="13"/>
      <c r="B72" s="39">
        <v>359</v>
      </c>
      <c r="C72" s="21" t="s">
        <v>76</v>
      </c>
      <c r="D72" s="46">
        <v>1175</v>
      </c>
      <c r="E72" s="46">
        <v>0</v>
      </c>
      <c r="F72" s="46">
        <v>0</v>
      </c>
      <c r="G72" s="46">
        <v>0</v>
      </c>
      <c r="H72" s="46">
        <v>0</v>
      </c>
      <c r="I72" s="46">
        <v>1359917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1361092</v>
      </c>
      <c r="O72" s="47">
        <f t="shared" si="14"/>
        <v>13.387614588661132</v>
      </c>
      <c r="P72" s="9"/>
    </row>
    <row r="73" spans="1:16" ht="15.75">
      <c r="A73" s="29" t="s">
        <v>4</v>
      </c>
      <c r="B73" s="30"/>
      <c r="C73" s="31"/>
      <c r="D73" s="32">
        <f t="shared" ref="D73:M73" si="15">SUM(D74:D81)</f>
        <v>1533599</v>
      </c>
      <c r="E73" s="32">
        <f t="shared" si="15"/>
        <v>1817081</v>
      </c>
      <c r="F73" s="32">
        <f t="shared" si="15"/>
        <v>29516</v>
      </c>
      <c r="G73" s="32">
        <f t="shared" si="15"/>
        <v>55173</v>
      </c>
      <c r="H73" s="32">
        <f t="shared" si="15"/>
        <v>0</v>
      </c>
      <c r="I73" s="32">
        <f t="shared" si="15"/>
        <v>1516516</v>
      </c>
      <c r="J73" s="32">
        <f t="shared" si="15"/>
        <v>809330</v>
      </c>
      <c r="K73" s="32">
        <f t="shared" si="15"/>
        <v>84761694</v>
      </c>
      <c r="L73" s="32">
        <f t="shared" si="15"/>
        <v>0</v>
      </c>
      <c r="M73" s="32">
        <f t="shared" si="15"/>
        <v>0</v>
      </c>
      <c r="N73" s="32">
        <f t="shared" si="13"/>
        <v>90522909</v>
      </c>
      <c r="O73" s="45">
        <f t="shared" si="14"/>
        <v>890.3775917692883</v>
      </c>
      <c r="P73" s="10"/>
    </row>
    <row r="74" spans="1:16">
      <c r="A74" s="12"/>
      <c r="B74" s="25">
        <v>361.1</v>
      </c>
      <c r="C74" s="20" t="s">
        <v>77</v>
      </c>
      <c r="D74" s="46">
        <v>872929</v>
      </c>
      <c r="E74" s="46">
        <v>304710</v>
      </c>
      <c r="F74" s="46">
        <v>31063</v>
      </c>
      <c r="G74" s="46">
        <v>42784</v>
      </c>
      <c r="H74" s="46">
        <v>0</v>
      </c>
      <c r="I74" s="46">
        <v>848072</v>
      </c>
      <c r="J74" s="46">
        <v>125311</v>
      </c>
      <c r="K74" s="46">
        <v>9521623</v>
      </c>
      <c r="L74" s="46">
        <v>0</v>
      </c>
      <c r="M74" s="46">
        <v>0</v>
      </c>
      <c r="N74" s="46">
        <f t="shared" si="13"/>
        <v>11746492</v>
      </c>
      <c r="O74" s="47">
        <f t="shared" si="14"/>
        <v>115.5377503245859</v>
      </c>
      <c r="P74" s="9"/>
    </row>
    <row r="75" spans="1:16">
      <c r="A75" s="12"/>
      <c r="B75" s="25">
        <v>361.3</v>
      </c>
      <c r="C75" s="20" t="s">
        <v>78</v>
      </c>
      <c r="D75" s="46">
        <v>-16188</v>
      </c>
      <c r="E75" s="46">
        <v>-50869</v>
      </c>
      <c r="F75" s="46">
        <v>-1547</v>
      </c>
      <c r="G75" s="46">
        <v>665</v>
      </c>
      <c r="H75" s="46">
        <v>0</v>
      </c>
      <c r="I75" s="46">
        <v>-12031</v>
      </c>
      <c r="J75" s="46">
        <v>-11222</v>
      </c>
      <c r="K75" s="46">
        <v>53462071</v>
      </c>
      <c r="L75" s="46">
        <v>0</v>
      </c>
      <c r="M75" s="46">
        <v>0</v>
      </c>
      <c r="N75" s="46">
        <f t="shared" ref="N75:N81" si="16">SUM(D75:M75)</f>
        <v>53370879</v>
      </c>
      <c r="O75" s="47">
        <f t="shared" si="14"/>
        <v>524.95258094975804</v>
      </c>
      <c r="P75" s="9"/>
    </row>
    <row r="76" spans="1:16">
      <c r="A76" s="12"/>
      <c r="B76" s="25">
        <v>362</v>
      </c>
      <c r="C76" s="20" t="s">
        <v>79</v>
      </c>
      <c r="D76" s="46">
        <v>226769</v>
      </c>
      <c r="E76" s="46">
        <v>1323286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1550055</v>
      </c>
      <c r="O76" s="47">
        <f t="shared" si="14"/>
        <v>15.246242672227249</v>
      </c>
      <c r="P76" s="9"/>
    </row>
    <row r="77" spans="1:16">
      <c r="A77" s="12"/>
      <c r="B77" s="25">
        <v>364</v>
      </c>
      <c r="C77" s="20" t="s">
        <v>80</v>
      </c>
      <c r="D77" s="46">
        <v>29600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214301</v>
      </c>
      <c r="K77" s="46">
        <v>0</v>
      </c>
      <c r="L77" s="46">
        <v>0</v>
      </c>
      <c r="M77" s="46">
        <v>0</v>
      </c>
      <c r="N77" s="46">
        <f t="shared" si="16"/>
        <v>243901</v>
      </c>
      <c r="O77" s="47">
        <f t="shared" si="14"/>
        <v>2.3989947672817404</v>
      </c>
      <c r="P77" s="9"/>
    </row>
    <row r="78" spans="1:16">
      <c r="A78" s="12"/>
      <c r="B78" s="25">
        <v>365</v>
      </c>
      <c r="C78" s="20" t="s">
        <v>81</v>
      </c>
      <c r="D78" s="46">
        <v>17153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6"/>
        <v>17153</v>
      </c>
      <c r="O78" s="47">
        <f t="shared" si="14"/>
        <v>0.16871582012039185</v>
      </c>
      <c r="P78" s="9"/>
    </row>
    <row r="79" spans="1:16">
      <c r="A79" s="12"/>
      <c r="B79" s="25">
        <v>366</v>
      </c>
      <c r="C79" s="20" t="s">
        <v>82</v>
      </c>
      <c r="D79" s="46">
        <v>114117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6"/>
        <v>114117</v>
      </c>
      <c r="O79" s="47">
        <f t="shared" si="14"/>
        <v>1.12244757445804</v>
      </c>
      <c r="P79" s="9"/>
    </row>
    <row r="80" spans="1:16">
      <c r="A80" s="12"/>
      <c r="B80" s="25">
        <v>368</v>
      </c>
      <c r="C80" s="20" t="s">
        <v>83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21752971</v>
      </c>
      <c r="L80" s="46">
        <v>0</v>
      </c>
      <c r="M80" s="46">
        <v>0</v>
      </c>
      <c r="N80" s="46">
        <f t="shared" si="16"/>
        <v>21752971</v>
      </c>
      <c r="O80" s="47">
        <f t="shared" si="14"/>
        <v>213.96084313648345</v>
      </c>
      <c r="P80" s="9"/>
    </row>
    <row r="81" spans="1:119">
      <c r="A81" s="12"/>
      <c r="B81" s="25">
        <v>369.9</v>
      </c>
      <c r="C81" s="20" t="s">
        <v>85</v>
      </c>
      <c r="D81" s="46">
        <v>289219</v>
      </c>
      <c r="E81" s="46">
        <v>239954</v>
      </c>
      <c r="F81" s="46">
        <v>0</v>
      </c>
      <c r="G81" s="46">
        <v>11724</v>
      </c>
      <c r="H81" s="46">
        <v>0</v>
      </c>
      <c r="I81" s="46">
        <v>680475</v>
      </c>
      <c r="J81" s="46">
        <v>480940</v>
      </c>
      <c r="K81" s="46">
        <v>25029</v>
      </c>
      <c r="L81" s="46">
        <v>0</v>
      </c>
      <c r="M81" s="46">
        <v>0</v>
      </c>
      <c r="N81" s="46">
        <f t="shared" si="16"/>
        <v>1727341</v>
      </c>
      <c r="O81" s="47">
        <f t="shared" si="14"/>
        <v>16.990016524373452</v>
      </c>
      <c r="P81" s="9"/>
    </row>
    <row r="82" spans="1:119" ht="15.75">
      <c r="A82" s="29" t="s">
        <v>50</v>
      </c>
      <c r="B82" s="30"/>
      <c r="C82" s="31"/>
      <c r="D82" s="32">
        <f t="shared" ref="D82:M82" si="17">SUM(D83:D85)</f>
        <v>11082351</v>
      </c>
      <c r="E82" s="32">
        <f t="shared" si="17"/>
        <v>14980764</v>
      </c>
      <c r="F82" s="32">
        <f t="shared" si="17"/>
        <v>3201198</v>
      </c>
      <c r="G82" s="32">
        <f t="shared" si="17"/>
        <v>9564792</v>
      </c>
      <c r="H82" s="32">
        <f t="shared" si="17"/>
        <v>0</v>
      </c>
      <c r="I82" s="32">
        <f t="shared" si="17"/>
        <v>2058461</v>
      </c>
      <c r="J82" s="32">
        <f t="shared" si="17"/>
        <v>1747510</v>
      </c>
      <c r="K82" s="32">
        <f t="shared" si="17"/>
        <v>0</v>
      </c>
      <c r="L82" s="32">
        <f t="shared" si="17"/>
        <v>0</v>
      </c>
      <c r="M82" s="32">
        <f t="shared" si="17"/>
        <v>0</v>
      </c>
      <c r="N82" s="32">
        <f>SUM(D82:M82)</f>
        <v>42635076</v>
      </c>
      <c r="O82" s="45">
        <f t="shared" si="14"/>
        <v>419.35590352913403</v>
      </c>
      <c r="P82" s="9"/>
    </row>
    <row r="83" spans="1:119">
      <c r="A83" s="12"/>
      <c r="B83" s="25">
        <v>381</v>
      </c>
      <c r="C83" s="20" t="s">
        <v>86</v>
      </c>
      <c r="D83" s="46">
        <v>11082351</v>
      </c>
      <c r="E83" s="46">
        <v>14980764</v>
      </c>
      <c r="F83" s="46">
        <v>3201198</v>
      </c>
      <c r="G83" s="46">
        <v>2664792</v>
      </c>
      <c r="H83" s="46">
        <v>0</v>
      </c>
      <c r="I83" s="46">
        <v>216924</v>
      </c>
      <c r="J83" s="46">
        <v>1747510</v>
      </c>
      <c r="K83" s="46">
        <v>0</v>
      </c>
      <c r="L83" s="46">
        <v>0</v>
      </c>
      <c r="M83" s="46">
        <v>0</v>
      </c>
      <c r="N83" s="46">
        <f>SUM(D83:M83)</f>
        <v>33893539</v>
      </c>
      <c r="O83" s="47">
        <f t="shared" si="14"/>
        <v>333.37470000393438</v>
      </c>
      <c r="P83" s="9"/>
    </row>
    <row r="84" spans="1:119">
      <c r="A84" s="12"/>
      <c r="B84" s="25">
        <v>384</v>
      </c>
      <c r="C84" s="20" t="s">
        <v>87</v>
      </c>
      <c r="D84" s="46">
        <v>0</v>
      </c>
      <c r="E84" s="46">
        <v>0</v>
      </c>
      <c r="F84" s="46">
        <v>0</v>
      </c>
      <c r="G84" s="46">
        <v>6900000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>SUM(D84:M84)</f>
        <v>6900000</v>
      </c>
      <c r="O84" s="47">
        <f t="shared" si="14"/>
        <v>67.867962387378526</v>
      </c>
      <c r="P84" s="9"/>
    </row>
    <row r="85" spans="1:119" ht="15.75" thickBot="1">
      <c r="A85" s="12"/>
      <c r="B85" s="25">
        <v>389.9</v>
      </c>
      <c r="C85" s="20" t="s">
        <v>123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1841537</v>
      </c>
      <c r="J85" s="46">
        <v>0</v>
      </c>
      <c r="K85" s="46">
        <v>0</v>
      </c>
      <c r="L85" s="46">
        <v>0</v>
      </c>
      <c r="M85" s="46">
        <v>0</v>
      </c>
      <c r="N85" s="46">
        <f>SUM(D85:M85)</f>
        <v>1841537</v>
      </c>
      <c r="O85" s="47">
        <f t="shared" si="14"/>
        <v>18.113241137821145</v>
      </c>
      <c r="P85" s="9"/>
    </row>
    <row r="86" spans="1:119" ht="16.5" thickBot="1">
      <c r="A86" s="14" t="s">
        <v>71</v>
      </c>
      <c r="B86" s="23"/>
      <c r="C86" s="22"/>
      <c r="D86" s="15">
        <f t="shared" ref="D86:M86" si="18">SUM(D5,D15,D23,D45,D67,D73,D82)</f>
        <v>145477553</v>
      </c>
      <c r="E86" s="15">
        <f t="shared" si="18"/>
        <v>42008787</v>
      </c>
      <c r="F86" s="15">
        <f t="shared" si="18"/>
        <v>4807044</v>
      </c>
      <c r="G86" s="15">
        <f t="shared" si="18"/>
        <v>12124078</v>
      </c>
      <c r="H86" s="15">
        <f t="shared" si="18"/>
        <v>0</v>
      </c>
      <c r="I86" s="15">
        <f t="shared" si="18"/>
        <v>106123985</v>
      </c>
      <c r="J86" s="15">
        <f t="shared" si="18"/>
        <v>47690093</v>
      </c>
      <c r="K86" s="15">
        <f t="shared" si="18"/>
        <v>86982174</v>
      </c>
      <c r="L86" s="15">
        <f t="shared" si="18"/>
        <v>0</v>
      </c>
      <c r="M86" s="15">
        <f t="shared" si="18"/>
        <v>0</v>
      </c>
      <c r="N86" s="15">
        <f>SUM(D86:M86)</f>
        <v>445213714</v>
      </c>
      <c r="O86" s="38">
        <f t="shared" si="14"/>
        <v>4379.0938545068266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0"/>
      <c r="B88" s="41"/>
      <c r="C88" s="41"/>
      <c r="D88" s="42"/>
      <c r="E88" s="42"/>
      <c r="F88" s="42"/>
      <c r="G88" s="42"/>
      <c r="H88" s="42"/>
      <c r="I88" s="42"/>
      <c r="J88" s="42"/>
      <c r="K88" s="42"/>
      <c r="L88" s="51" t="s">
        <v>124</v>
      </c>
      <c r="M88" s="51"/>
      <c r="N88" s="51"/>
      <c r="O88" s="43">
        <v>101668</v>
      </c>
    </row>
    <row r="89" spans="1:119">
      <c r="A89" s="52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4"/>
    </row>
    <row r="90" spans="1:119" ht="15.75" customHeight="1" thickBot="1">
      <c r="A90" s="55" t="s">
        <v>110</v>
      </c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7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111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88</v>
      </c>
      <c r="B3" s="65"/>
      <c r="C3" s="66"/>
      <c r="D3" s="70" t="s">
        <v>44</v>
      </c>
      <c r="E3" s="71"/>
      <c r="F3" s="71"/>
      <c r="G3" s="71"/>
      <c r="H3" s="72"/>
      <c r="I3" s="70" t="s">
        <v>45</v>
      </c>
      <c r="J3" s="72"/>
      <c r="K3" s="70" t="s">
        <v>47</v>
      </c>
      <c r="L3" s="72"/>
      <c r="M3" s="36"/>
      <c r="N3" s="37"/>
      <c r="O3" s="73" t="s">
        <v>93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46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85570602</v>
      </c>
      <c r="E5" s="27">
        <f t="shared" si="0"/>
        <v>0</v>
      </c>
      <c r="F5" s="27">
        <f t="shared" si="0"/>
        <v>3709858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2545022</v>
      </c>
      <c r="L5" s="27">
        <f t="shared" si="0"/>
        <v>0</v>
      </c>
      <c r="M5" s="27">
        <f t="shared" si="0"/>
        <v>0</v>
      </c>
      <c r="N5" s="28">
        <f>SUM(D5:M5)</f>
        <v>91825482</v>
      </c>
      <c r="O5" s="33">
        <f t="shared" ref="O5:O36" si="1">(N5/O$92)</f>
        <v>910.9580460511304</v>
      </c>
      <c r="P5" s="6"/>
    </row>
    <row r="6" spans="1:133">
      <c r="A6" s="12"/>
      <c r="B6" s="25">
        <v>311</v>
      </c>
      <c r="C6" s="20" t="s">
        <v>3</v>
      </c>
      <c r="D6" s="46">
        <v>68153656</v>
      </c>
      <c r="E6" s="46">
        <v>0</v>
      </c>
      <c r="F6" s="46">
        <v>3705291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71858947</v>
      </c>
      <c r="O6" s="47">
        <f t="shared" si="1"/>
        <v>712.8793067529092</v>
      </c>
      <c r="P6" s="9"/>
    </row>
    <row r="7" spans="1:133">
      <c r="A7" s="12"/>
      <c r="B7" s="25">
        <v>312.51</v>
      </c>
      <c r="C7" s="20" t="s">
        <v>99</v>
      </c>
      <c r="D7" s="46">
        <v>1507296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1548563</v>
      </c>
      <c r="L7" s="46">
        <v>0</v>
      </c>
      <c r="M7" s="46">
        <v>0</v>
      </c>
      <c r="N7" s="46">
        <f>SUM(D7:M7)</f>
        <v>3055859</v>
      </c>
      <c r="O7" s="47">
        <f t="shared" si="1"/>
        <v>30.315760756341703</v>
      </c>
      <c r="P7" s="9"/>
    </row>
    <row r="8" spans="1:133">
      <c r="A8" s="12"/>
      <c r="B8" s="25">
        <v>312.52</v>
      </c>
      <c r="C8" s="20" t="s">
        <v>96</v>
      </c>
      <c r="D8" s="46">
        <v>996459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996459</v>
      </c>
      <c r="L8" s="46">
        <v>0</v>
      </c>
      <c r="M8" s="46">
        <v>0</v>
      </c>
      <c r="N8" s="46">
        <f>SUM(D8:M8)</f>
        <v>1992918</v>
      </c>
      <c r="O8" s="47">
        <f t="shared" si="1"/>
        <v>19.770815765716609</v>
      </c>
      <c r="P8" s="9"/>
    </row>
    <row r="9" spans="1:133">
      <c r="A9" s="12"/>
      <c r="B9" s="25">
        <v>314.10000000000002</v>
      </c>
      <c r="C9" s="20" t="s">
        <v>11</v>
      </c>
      <c r="D9" s="46">
        <v>8304419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ref="N9:N14" si="2">SUM(D9:M9)</f>
        <v>8304419</v>
      </c>
      <c r="O9" s="47">
        <f t="shared" si="1"/>
        <v>82.384291822501766</v>
      </c>
      <c r="P9" s="9"/>
    </row>
    <row r="10" spans="1:133">
      <c r="A10" s="12"/>
      <c r="B10" s="25">
        <v>314.3</v>
      </c>
      <c r="C10" s="20" t="s">
        <v>12</v>
      </c>
      <c r="D10" s="46">
        <v>3361583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3361583</v>
      </c>
      <c r="O10" s="47">
        <f t="shared" si="1"/>
        <v>33.348706858066883</v>
      </c>
      <c r="P10" s="9"/>
    </row>
    <row r="11" spans="1:133">
      <c r="A11" s="12"/>
      <c r="B11" s="25">
        <v>314.39999999999998</v>
      </c>
      <c r="C11" s="20" t="s">
        <v>13</v>
      </c>
      <c r="D11" s="46">
        <v>423195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423195</v>
      </c>
      <c r="O11" s="47">
        <f t="shared" si="1"/>
        <v>4.1983214452237574</v>
      </c>
      <c r="P11" s="9"/>
    </row>
    <row r="12" spans="1:133">
      <c r="A12" s="12"/>
      <c r="B12" s="25">
        <v>314.8</v>
      </c>
      <c r="C12" s="20" t="s">
        <v>14</v>
      </c>
      <c r="D12" s="46">
        <v>59374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59374</v>
      </c>
      <c r="O12" s="47">
        <f t="shared" si="1"/>
        <v>0.58902193430620731</v>
      </c>
      <c r="P12" s="9"/>
    </row>
    <row r="13" spans="1:133">
      <c r="A13" s="12"/>
      <c r="B13" s="25">
        <v>316</v>
      </c>
      <c r="C13" s="20" t="s">
        <v>15</v>
      </c>
      <c r="D13" s="46">
        <v>2662734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2662734</v>
      </c>
      <c r="O13" s="47">
        <f t="shared" si="1"/>
        <v>26.415749843751549</v>
      </c>
      <c r="P13" s="9"/>
    </row>
    <row r="14" spans="1:133">
      <c r="A14" s="12"/>
      <c r="B14" s="25">
        <v>319</v>
      </c>
      <c r="C14" s="20" t="s">
        <v>16</v>
      </c>
      <c r="D14" s="46">
        <v>101886</v>
      </c>
      <c r="E14" s="46">
        <v>0</v>
      </c>
      <c r="F14" s="46">
        <v>4567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106453</v>
      </c>
      <c r="O14" s="47">
        <f t="shared" si="1"/>
        <v>1.0560708723127747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SUM(D16:D24)</f>
        <v>17446934</v>
      </c>
      <c r="E15" s="32">
        <f t="shared" si="3"/>
        <v>3414256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147285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21008475</v>
      </c>
      <c r="O15" s="45">
        <f t="shared" si="1"/>
        <v>208.41534310175496</v>
      </c>
      <c r="P15" s="10"/>
    </row>
    <row r="16" spans="1:133">
      <c r="A16" s="12"/>
      <c r="B16" s="25">
        <v>322</v>
      </c>
      <c r="C16" s="20" t="s">
        <v>0</v>
      </c>
      <c r="D16" s="46">
        <v>30778</v>
      </c>
      <c r="E16" s="46">
        <v>3358661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3389439</v>
      </c>
      <c r="O16" s="47">
        <f t="shared" si="1"/>
        <v>33.625053322883701</v>
      </c>
      <c r="P16" s="9"/>
    </row>
    <row r="17" spans="1:16">
      <c r="A17" s="12"/>
      <c r="B17" s="25">
        <v>323.10000000000002</v>
      </c>
      <c r="C17" s="20" t="s">
        <v>18</v>
      </c>
      <c r="D17" s="46">
        <v>7367062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7367062</v>
      </c>
      <c r="O17" s="47">
        <f t="shared" si="1"/>
        <v>73.085207488020956</v>
      </c>
      <c r="P17" s="9"/>
    </row>
    <row r="18" spans="1:16">
      <c r="A18" s="12"/>
      <c r="B18" s="25">
        <v>323.2</v>
      </c>
      <c r="C18" s="20" t="s">
        <v>19</v>
      </c>
      <c r="D18" s="46">
        <v>7321757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7321757</v>
      </c>
      <c r="O18" s="47">
        <f t="shared" si="1"/>
        <v>72.635757581770022</v>
      </c>
      <c r="P18" s="9"/>
    </row>
    <row r="19" spans="1:16">
      <c r="A19" s="12"/>
      <c r="B19" s="25">
        <v>323.39999999999998</v>
      </c>
      <c r="C19" s="20" t="s">
        <v>20</v>
      </c>
      <c r="D19" s="46">
        <v>115765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115765</v>
      </c>
      <c r="O19" s="47">
        <f t="shared" si="1"/>
        <v>1.1484509082251169</v>
      </c>
      <c r="P19" s="9"/>
    </row>
    <row r="20" spans="1:16">
      <c r="A20" s="12"/>
      <c r="B20" s="25">
        <v>323.5</v>
      </c>
      <c r="C20" s="20" t="s">
        <v>21</v>
      </c>
      <c r="D20" s="46">
        <v>90000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90000</v>
      </c>
      <c r="O20" s="47">
        <f t="shared" si="1"/>
        <v>0.89284828523526549</v>
      </c>
      <c r="P20" s="9"/>
    </row>
    <row r="21" spans="1:16">
      <c r="A21" s="12"/>
      <c r="B21" s="25">
        <v>323.89999999999998</v>
      </c>
      <c r="C21" s="20" t="s">
        <v>22</v>
      </c>
      <c r="D21" s="46">
        <v>229980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229980</v>
      </c>
      <c r="O21" s="47">
        <f t="shared" si="1"/>
        <v>2.281524984871182</v>
      </c>
      <c r="P21" s="9"/>
    </row>
    <row r="22" spans="1:16">
      <c r="A22" s="12"/>
      <c r="B22" s="25">
        <v>325.10000000000002</v>
      </c>
      <c r="C22" s="20" t="s">
        <v>112</v>
      </c>
      <c r="D22" s="46">
        <v>2034462</v>
      </c>
      <c r="E22" s="46">
        <v>2600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2037062</v>
      </c>
      <c r="O22" s="47">
        <f t="shared" si="1"/>
        <v>20.208747929088005</v>
      </c>
      <c r="P22" s="9"/>
    </row>
    <row r="23" spans="1:16">
      <c r="A23" s="12"/>
      <c r="B23" s="25">
        <v>325.2</v>
      </c>
      <c r="C23" s="20" t="s">
        <v>113</v>
      </c>
      <c r="D23" s="46">
        <v>0</v>
      </c>
      <c r="E23" s="46">
        <v>1927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1927</v>
      </c>
      <c r="O23" s="47">
        <f t="shared" si="1"/>
        <v>1.9116873840537296E-2</v>
      </c>
      <c r="P23" s="9"/>
    </row>
    <row r="24" spans="1:16">
      <c r="A24" s="12"/>
      <c r="B24" s="25">
        <v>329</v>
      </c>
      <c r="C24" s="20" t="s">
        <v>23</v>
      </c>
      <c r="D24" s="46">
        <v>257130</v>
      </c>
      <c r="E24" s="46">
        <v>51068</v>
      </c>
      <c r="F24" s="46">
        <v>0</v>
      </c>
      <c r="G24" s="46">
        <v>0</v>
      </c>
      <c r="H24" s="46">
        <v>0</v>
      </c>
      <c r="I24" s="46">
        <v>147285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455483</v>
      </c>
      <c r="O24" s="47">
        <f t="shared" si="1"/>
        <v>4.5186357278201603</v>
      </c>
      <c r="P24" s="9"/>
    </row>
    <row r="25" spans="1:16" ht="15.75">
      <c r="A25" s="29" t="s">
        <v>26</v>
      </c>
      <c r="B25" s="30"/>
      <c r="C25" s="31"/>
      <c r="D25" s="32">
        <f t="shared" ref="D25:M25" si="5">SUM(D26:D48)</f>
        <v>11456349</v>
      </c>
      <c r="E25" s="32">
        <f t="shared" si="5"/>
        <v>19675183</v>
      </c>
      <c r="F25" s="32">
        <f t="shared" si="5"/>
        <v>0</v>
      </c>
      <c r="G25" s="32">
        <f t="shared" si="5"/>
        <v>2591100</v>
      </c>
      <c r="H25" s="32">
        <f t="shared" si="5"/>
        <v>0</v>
      </c>
      <c r="I25" s="32">
        <f t="shared" si="5"/>
        <v>3703628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37426260</v>
      </c>
      <c r="O25" s="45">
        <f t="shared" si="1"/>
        <v>371.28857848632452</v>
      </c>
      <c r="P25" s="10"/>
    </row>
    <row r="26" spans="1:16">
      <c r="A26" s="12"/>
      <c r="B26" s="25">
        <v>331.1</v>
      </c>
      <c r="C26" s="20" t="s">
        <v>24</v>
      </c>
      <c r="D26" s="46">
        <v>0</v>
      </c>
      <c r="E26" s="46">
        <v>153948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153948</v>
      </c>
      <c r="O26" s="47">
        <f t="shared" si="1"/>
        <v>1.5272467535044296</v>
      </c>
      <c r="P26" s="9"/>
    </row>
    <row r="27" spans="1:16">
      <c r="A27" s="12"/>
      <c r="B27" s="25">
        <v>331.2</v>
      </c>
      <c r="C27" s="20" t="s">
        <v>25</v>
      </c>
      <c r="D27" s="46">
        <v>115321</v>
      </c>
      <c r="E27" s="46">
        <v>1119942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1235263</v>
      </c>
      <c r="O27" s="47">
        <f t="shared" si="1"/>
        <v>12.254471681828553</v>
      </c>
      <c r="P27" s="9"/>
    </row>
    <row r="28" spans="1:16">
      <c r="A28" s="12"/>
      <c r="B28" s="25">
        <v>331.31</v>
      </c>
      <c r="C28" s="20" t="s">
        <v>114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1056210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6">SUM(D28:M28)</f>
        <v>1056210</v>
      </c>
      <c r="O28" s="47">
        <f t="shared" si="1"/>
        <v>10.478169859425998</v>
      </c>
      <c r="P28" s="9"/>
    </row>
    <row r="29" spans="1:16">
      <c r="A29" s="12"/>
      <c r="B29" s="25">
        <v>331.49</v>
      </c>
      <c r="C29" s="20" t="s">
        <v>100</v>
      </c>
      <c r="D29" s="46">
        <v>0</v>
      </c>
      <c r="E29" s="46">
        <v>0</v>
      </c>
      <c r="F29" s="46">
        <v>0</v>
      </c>
      <c r="G29" s="46">
        <v>1600233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1600233</v>
      </c>
      <c r="O29" s="47">
        <f t="shared" si="1"/>
        <v>15.875169889187607</v>
      </c>
      <c r="P29" s="9"/>
    </row>
    <row r="30" spans="1:16">
      <c r="A30" s="12"/>
      <c r="B30" s="25">
        <v>331.5</v>
      </c>
      <c r="C30" s="20" t="s">
        <v>27</v>
      </c>
      <c r="D30" s="46">
        <v>337047</v>
      </c>
      <c r="E30" s="46">
        <v>6056642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6393689</v>
      </c>
      <c r="O30" s="47">
        <f t="shared" si="1"/>
        <v>63.428825110861993</v>
      </c>
      <c r="P30" s="9"/>
    </row>
    <row r="31" spans="1:16">
      <c r="A31" s="12"/>
      <c r="B31" s="25">
        <v>331.61</v>
      </c>
      <c r="C31" s="20" t="s">
        <v>101</v>
      </c>
      <c r="D31" s="46">
        <v>4874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4874</v>
      </c>
      <c r="O31" s="47">
        <f t="shared" si="1"/>
        <v>4.8352694913740932E-2</v>
      </c>
      <c r="P31" s="9"/>
    </row>
    <row r="32" spans="1:16">
      <c r="A32" s="12"/>
      <c r="B32" s="25">
        <v>331.7</v>
      </c>
      <c r="C32" s="20" t="s">
        <v>115</v>
      </c>
      <c r="D32" s="46">
        <v>26184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26184</v>
      </c>
      <c r="O32" s="47">
        <f t="shared" si="1"/>
        <v>0.2597593277844466</v>
      </c>
      <c r="P32" s="9"/>
    </row>
    <row r="33" spans="1:16">
      <c r="A33" s="12"/>
      <c r="B33" s="25">
        <v>331.9</v>
      </c>
      <c r="C33" s="20" t="s">
        <v>102</v>
      </c>
      <c r="D33" s="46">
        <v>0</v>
      </c>
      <c r="E33" s="46">
        <v>5095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5095</v>
      </c>
      <c r="O33" s="47">
        <f t="shared" si="1"/>
        <v>5.0545133480818641E-2</v>
      </c>
      <c r="P33" s="9"/>
    </row>
    <row r="34" spans="1:16">
      <c r="A34" s="12"/>
      <c r="B34" s="25">
        <v>334.2</v>
      </c>
      <c r="C34" s="20" t="s">
        <v>29</v>
      </c>
      <c r="D34" s="46">
        <v>0</v>
      </c>
      <c r="E34" s="46">
        <v>599572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599572</v>
      </c>
      <c r="O34" s="47">
        <f t="shared" si="1"/>
        <v>5.9480759119453177</v>
      </c>
      <c r="P34" s="9"/>
    </row>
    <row r="35" spans="1:16">
      <c r="A35" s="12"/>
      <c r="B35" s="25">
        <v>334.31</v>
      </c>
      <c r="C35" s="20" t="s">
        <v>30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2428772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2428772</v>
      </c>
      <c r="O35" s="47">
        <f t="shared" si="1"/>
        <v>24.094721282526958</v>
      </c>
      <c r="P35" s="9"/>
    </row>
    <row r="36" spans="1:16">
      <c r="A36" s="12"/>
      <c r="B36" s="25">
        <v>334.36</v>
      </c>
      <c r="C36" s="20" t="s">
        <v>103</v>
      </c>
      <c r="D36" s="46">
        <v>0</v>
      </c>
      <c r="E36" s="46">
        <v>0</v>
      </c>
      <c r="F36" s="46">
        <v>0</v>
      </c>
      <c r="G36" s="46">
        <v>496642</v>
      </c>
      <c r="H36" s="46">
        <v>0</v>
      </c>
      <c r="I36" s="46">
        <v>206651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1" si="7">SUM(D36:M36)</f>
        <v>703293</v>
      </c>
      <c r="O36" s="47">
        <f t="shared" si="1"/>
        <v>6.9770438785329514</v>
      </c>
      <c r="P36" s="9"/>
    </row>
    <row r="37" spans="1:16">
      <c r="A37" s="12"/>
      <c r="B37" s="25">
        <v>334.7</v>
      </c>
      <c r="C37" s="20" t="s">
        <v>32</v>
      </c>
      <c r="D37" s="46">
        <v>79229</v>
      </c>
      <c r="E37" s="46">
        <v>0</v>
      </c>
      <c r="F37" s="46">
        <v>0</v>
      </c>
      <c r="G37" s="46">
        <v>225146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304375</v>
      </c>
      <c r="O37" s="47">
        <f t="shared" ref="O37:O68" si="8">(N37/O$92)</f>
        <v>3.0195632979831548</v>
      </c>
      <c r="P37" s="9"/>
    </row>
    <row r="38" spans="1:16">
      <c r="A38" s="12"/>
      <c r="B38" s="25">
        <v>335.12</v>
      </c>
      <c r="C38" s="20" t="s">
        <v>33</v>
      </c>
      <c r="D38" s="46">
        <v>2643737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2643737</v>
      </c>
      <c r="O38" s="47">
        <f t="shared" si="8"/>
        <v>26.227289411811391</v>
      </c>
      <c r="P38" s="9"/>
    </row>
    <row r="39" spans="1:16">
      <c r="A39" s="12"/>
      <c r="B39" s="25">
        <v>335.15</v>
      </c>
      <c r="C39" s="20" t="s">
        <v>34</v>
      </c>
      <c r="D39" s="46">
        <v>108509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108509</v>
      </c>
      <c r="O39" s="47">
        <f t="shared" si="8"/>
        <v>1.0764674953621491</v>
      </c>
      <c r="P39" s="9"/>
    </row>
    <row r="40" spans="1:16">
      <c r="A40" s="12"/>
      <c r="B40" s="25">
        <v>335.18</v>
      </c>
      <c r="C40" s="20" t="s">
        <v>35</v>
      </c>
      <c r="D40" s="46">
        <v>7067350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7067350</v>
      </c>
      <c r="O40" s="47">
        <f t="shared" si="8"/>
        <v>70.111903651749486</v>
      </c>
      <c r="P40" s="9"/>
    </row>
    <row r="41" spans="1:16">
      <c r="A41" s="12"/>
      <c r="B41" s="25">
        <v>335.21</v>
      </c>
      <c r="C41" s="20" t="s">
        <v>36</v>
      </c>
      <c r="D41" s="46">
        <v>46276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46276</v>
      </c>
      <c r="O41" s="47">
        <f t="shared" si="8"/>
        <v>0.45908274719496828</v>
      </c>
      <c r="P41" s="9"/>
    </row>
    <row r="42" spans="1:16">
      <c r="A42" s="12"/>
      <c r="B42" s="25">
        <v>337.1</v>
      </c>
      <c r="C42" s="20" t="s">
        <v>116</v>
      </c>
      <c r="D42" s="46">
        <v>15265</v>
      </c>
      <c r="E42" s="46">
        <v>20910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9" si="9">SUM(D42:M42)</f>
        <v>36175</v>
      </c>
      <c r="O42" s="47">
        <f t="shared" si="8"/>
        <v>0.35887540798206369</v>
      </c>
      <c r="P42" s="9"/>
    </row>
    <row r="43" spans="1:16">
      <c r="A43" s="12"/>
      <c r="B43" s="25">
        <v>337.2</v>
      </c>
      <c r="C43" s="20" t="s">
        <v>37</v>
      </c>
      <c r="D43" s="46">
        <v>718634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718634</v>
      </c>
      <c r="O43" s="47">
        <f t="shared" si="8"/>
        <v>7.1292348290195537</v>
      </c>
      <c r="P43" s="9"/>
    </row>
    <row r="44" spans="1:16">
      <c r="A44" s="12"/>
      <c r="B44" s="25">
        <v>337.3</v>
      </c>
      <c r="C44" s="20" t="s">
        <v>38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11995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11995</v>
      </c>
      <c r="O44" s="47">
        <f t="shared" si="8"/>
        <v>0.11899683534885566</v>
      </c>
      <c r="P44" s="9"/>
    </row>
    <row r="45" spans="1:16">
      <c r="A45" s="12"/>
      <c r="B45" s="25">
        <v>337.7</v>
      </c>
      <c r="C45" s="20" t="s">
        <v>41</v>
      </c>
      <c r="D45" s="46">
        <v>0</v>
      </c>
      <c r="E45" s="46">
        <v>0</v>
      </c>
      <c r="F45" s="46">
        <v>0</v>
      </c>
      <c r="G45" s="46">
        <v>269079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269079</v>
      </c>
      <c r="O45" s="47">
        <f t="shared" si="8"/>
        <v>2.6694080415868888</v>
      </c>
      <c r="P45" s="9"/>
    </row>
    <row r="46" spans="1:16">
      <c r="A46" s="12"/>
      <c r="B46" s="25">
        <v>337.9</v>
      </c>
      <c r="C46" s="20" t="s">
        <v>42</v>
      </c>
      <c r="D46" s="46">
        <v>0</v>
      </c>
      <c r="E46" s="46">
        <v>9453528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9453528</v>
      </c>
      <c r="O46" s="47">
        <f t="shared" si="8"/>
        <v>93.784069602484109</v>
      </c>
      <c r="P46" s="9"/>
    </row>
    <row r="47" spans="1:16">
      <c r="A47" s="12"/>
      <c r="B47" s="25">
        <v>338</v>
      </c>
      <c r="C47" s="20" t="s">
        <v>43</v>
      </c>
      <c r="D47" s="46">
        <v>233645</v>
      </c>
      <c r="E47" s="46">
        <v>2265546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2499191</v>
      </c>
      <c r="O47" s="47">
        <f t="shared" si="8"/>
        <v>24.793315542504537</v>
      </c>
      <c r="P47" s="9"/>
    </row>
    <row r="48" spans="1:16">
      <c r="A48" s="12"/>
      <c r="B48" s="25">
        <v>339</v>
      </c>
      <c r="C48" s="20" t="s">
        <v>105</v>
      </c>
      <c r="D48" s="46">
        <v>60278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60278</v>
      </c>
      <c r="O48" s="47">
        <f t="shared" si="8"/>
        <v>0.59799009930457037</v>
      </c>
      <c r="P48" s="9"/>
    </row>
    <row r="49" spans="1:16" ht="15.75">
      <c r="A49" s="29" t="s">
        <v>48</v>
      </c>
      <c r="B49" s="30"/>
      <c r="C49" s="31"/>
      <c r="D49" s="32">
        <f t="shared" ref="D49:M49" si="10">SUM(D50:D71)</f>
        <v>19820970</v>
      </c>
      <c r="E49" s="32">
        <f t="shared" si="10"/>
        <v>516718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97508562</v>
      </c>
      <c r="J49" s="32">
        <f t="shared" si="10"/>
        <v>43317145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si="9"/>
        <v>161163395</v>
      </c>
      <c r="O49" s="45">
        <f t="shared" si="8"/>
        <v>1598.8273429827086</v>
      </c>
      <c r="P49" s="10"/>
    </row>
    <row r="50" spans="1:16">
      <c r="A50" s="12"/>
      <c r="B50" s="25">
        <v>341.2</v>
      </c>
      <c r="C50" s="20" t="s">
        <v>51</v>
      </c>
      <c r="D50" s="46">
        <v>140922</v>
      </c>
      <c r="E50" s="46">
        <v>6318</v>
      </c>
      <c r="F50" s="46">
        <v>0</v>
      </c>
      <c r="G50" s="46">
        <v>0</v>
      </c>
      <c r="H50" s="46">
        <v>0</v>
      </c>
      <c r="I50" s="46">
        <v>0</v>
      </c>
      <c r="J50" s="46">
        <v>43317145</v>
      </c>
      <c r="K50" s="46">
        <v>0</v>
      </c>
      <c r="L50" s="46">
        <v>0</v>
      </c>
      <c r="M50" s="46">
        <v>0</v>
      </c>
      <c r="N50" s="46">
        <f t="shared" ref="N50:N71" si="11">SUM(D50:M50)</f>
        <v>43464385</v>
      </c>
      <c r="O50" s="47">
        <f t="shared" si="8"/>
        <v>431.19001795617106</v>
      </c>
      <c r="P50" s="9"/>
    </row>
    <row r="51" spans="1:16">
      <c r="A51" s="12"/>
      <c r="B51" s="25">
        <v>341.54</v>
      </c>
      <c r="C51" s="20" t="s">
        <v>53</v>
      </c>
      <c r="D51" s="46">
        <v>18864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18864</v>
      </c>
      <c r="O51" s="47">
        <f t="shared" si="8"/>
        <v>0.18714100058531166</v>
      </c>
      <c r="P51" s="9"/>
    </row>
    <row r="52" spans="1:16">
      <c r="A52" s="12"/>
      <c r="B52" s="25">
        <v>341.9</v>
      </c>
      <c r="C52" s="20" t="s">
        <v>54</v>
      </c>
      <c r="D52" s="46">
        <v>700326</v>
      </c>
      <c r="E52" s="46">
        <v>47678</v>
      </c>
      <c r="F52" s="46">
        <v>0</v>
      </c>
      <c r="G52" s="46">
        <v>0</v>
      </c>
      <c r="H52" s="46">
        <v>0</v>
      </c>
      <c r="I52" s="46">
        <v>4184338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4932342</v>
      </c>
      <c r="O52" s="47">
        <f t="shared" si="8"/>
        <v>48.931478854376444</v>
      </c>
      <c r="P52" s="9"/>
    </row>
    <row r="53" spans="1:16">
      <c r="A53" s="12"/>
      <c r="B53" s="25">
        <v>342.1</v>
      </c>
      <c r="C53" s="20" t="s">
        <v>55</v>
      </c>
      <c r="D53" s="46">
        <v>115175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115175</v>
      </c>
      <c r="O53" s="47">
        <f t="shared" si="8"/>
        <v>1.1425977916885746</v>
      </c>
      <c r="P53" s="9"/>
    </row>
    <row r="54" spans="1:16">
      <c r="A54" s="12"/>
      <c r="B54" s="25">
        <v>342.2</v>
      </c>
      <c r="C54" s="20" t="s">
        <v>56</v>
      </c>
      <c r="D54" s="46">
        <v>292580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292580</v>
      </c>
      <c r="O54" s="47">
        <f t="shared" si="8"/>
        <v>2.9025505699348222</v>
      </c>
      <c r="P54" s="9"/>
    </row>
    <row r="55" spans="1:16">
      <c r="A55" s="12"/>
      <c r="B55" s="25">
        <v>342.4</v>
      </c>
      <c r="C55" s="20" t="s">
        <v>57</v>
      </c>
      <c r="D55" s="46">
        <v>2563341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2563341</v>
      </c>
      <c r="O55" s="47">
        <f t="shared" si="8"/>
        <v>25.429717959147229</v>
      </c>
      <c r="P55" s="9"/>
    </row>
    <row r="56" spans="1:16">
      <c r="A56" s="12"/>
      <c r="B56" s="25">
        <v>342.5</v>
      </c>
      <c r="C56" s="20" t="s">
        <v>58</v>
      </c>
      <c r="D56" s="46">
        <v>177930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177930</v>
      </c>
      <c r="O56" s="47">
        <f t="shared" si="8"/>
        <v>1.76516105991012</v>
      </c>
      <c r="P56" s="9"/>
    </row>
    <row r="57" spans="1:16">
      <c r="A57" s="12"/>
      <c r="B57" s="25">
        <v>342.9</v>
      </c>
      <c r="C57" s="20" t="s">
        <v>59</v>
      </c>
      <c r="D57" s="46">
        <v>198845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198845</v>
      </c>
      <c r="O57" s="47">
        <f t="shared" si="8"/>
        <v>1.972649080862293</v>
      </c>
      <c r="P57" s="9"/>
    </row>
    <row r="58" spans="1:16">
      <c r="A58" s="12"/>
      <c r="B58" s="25">
        <v>343.3</v>
      </c>
      <c r="C58" s="20" t="s">
        <v>106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52126557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52126557</v>
      </c>
      <c r="O58" s="47">
        <f t="shared" si="8"/>
        <v>517.12341147409256</v>
      </c>
      <c r="P58" s="9"/>
    </row>
    <row r="59" spans="1:16">
      <c r="A59" s="12"/>
      <c r="B59" s="25">
        <v>343.4</v>
      </c>
      <c r="C59" s="20" t="s">
        <v>60</v>
      </c>
      <c r="D59" s="46">
        <v>14178137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14178137</v>
      </c>
      <c r="O59" s="47">
        <f t="shared" si="8"/>
        <v>140.65472564756303</v>
      </c>
      <c r="P59" s="9"/>
    </row>
    <row r="60" spans="1:16">
      <c r="A60" s="12"/>
      <c r="B60" s="25">
        <v>343.5</v>
      </c>
      <c r="C60" s="20" t="s">
        <v>107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25448517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25448517</v>
      </c>
      <c r="O60" s="47">
        <f t="shared" si="8"/>
        <v>252.4629418358945</v>
      </c>
      <c r="P60" s="9"/>
    </row>
    <row r="61" spans="1:16">
      <c r="A61" s="12"/>
      <c r="B61" s="25">
        <v>343.6</v>
      </c>
      <c r="C61" s="20" t="s">
        <v>61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517250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517250</v>
      </c>
      <c r="O61" s="47">
        <f t="shared" si="8"/>
        <v>5.1313975059771231</v>
      </c>
      <c r="P61" s="9"/>
    </row>
    <row r="62" spans="1:16">
      <c r="A62" s="12"/>
      <c r="B62" s="25">
        <v>343.7</v>
      </c>
      <c r="C62" s="20" t="s">
        <v>117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281600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281600</v>
      </c>
      <c r="O62" s="47">
        <f t="shared" si="8"/>
        <v>2.7936230791361196</v>
      </c>
      <c r="P62" s="9"/>
    </row>
    <row r="63" spans="1:16">
      <c r="A63" s="12"/>
      <c r="B63" s="25">
        <v>343.8</v>
      </c>
      <c r="C63" s="20" t="s">
        <v>62</v>
      </c>
      <c r="D63" s="46">
        <v>0</v>
      </c>
      <c r="E63" s="46">
        <v>30800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30800</v>
      </c>
      <c r="O63" s="47">
        <f t="shared" si="8"/>
        <v>0.3055525242805131</v>
      </c>
      <c r="P63" s="9"/>
    </row>
    <row r="64" spans="1:16">
      <c r="A64" s="12"/>
      <c r="B64" s="25">
        <v>343.9</v>
      </c>
      <c r="C64" s="20" t="s">
        <v>63</v>
      </c>
      <c r="D64" s="46">
        <v>103278</v>
      </c>
      <c r="E64" s="46">
        <v>24475</v>
      </c>
      <c r="F64" s="46">
        <v>0</v>
      </c>
      <c r="G64" s="46">
        <v>0</v>
      </c>
      <c r="H64" s="46">
        <v>0</v>
      </c>
      <c r="I64" s="46">
        <v>9503910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9631663</v>
      </c>
      <c r="O64" s="47">
        <f t="shared" si="8"/>
        <v>95.551264372377261</v>
      </c>
      <c r="P64" s="9"/>
    </row>
    <row r="65" spans="1:16">
      <c r="A65" s="12"/>
      <c r="B65" s="25">
        <v>344.5</v>
      </c>
      <c r="C65" s="20" t="s">
        <v>64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3928914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3928914</v>
      </c>
      <c r="O65" s="47">
        <f t="shared" si="8"/>
        <v>38.976934752631422</v>
      </c>
      <c r="P65" s="9"/>
    </row>
    <row r="66" spans="1:16">
      <c r="A66" s="12"/>
      <c r="B66" s="25">
        <v>344.9</v>
      </c>
      <c r="C66" s="20" t="s">
        <v>65</v>
      </c>
      <c r="D66" s="46">
        <v>129449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129449</v>
      </c>
      <c r="O66" s="47">
        <f t="shared" si="8"/>
        <v>1.2842035297268877</v>
      </c>
      <c r="P66" s="9"/>
    </row>
    <row r="67" spans="1:16">
      <c r="A67" s="12"/>
      <c r="B67" s="25">
        <v>345.1</v>
      </c>
      <c r="C67" s="20" t="s">
        <v>66</v>
      </c>
      <c r="D67" s="46">
        <v>0</v>
      </c>
      <c r="E67" s="46">
        <v>23166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23166</v>
      </c>
      <c r="O67" s="47">
        <f t="shared" si="8"/>
        <v>0.22981914861955735</v>
      </c>
      <c r="P67" s="9"/>
    </row>
    <row r="68" spans="1:16">
      <c r="A68" s="12"/>
      <c r="B68" s="25">
        <v>347.1</v>
      </c>
      <c r="C68" s="20" t="s">
        <v>67</v>
      </c>
      <c r="D68" s="46">
        <v>78006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78006</v>
      </c>
      <c r="O68" s="47">
        <f t="shared" si="8"/>
        <v>0.77386137042291248</v>
      </c>
      <c r="P68" s="9"/>
    </row>
    <row r="69" spans="1:16">
      <c r="A69" s="12"/>
      <c r="B69" s="25">
        <v>347.2</v>
      </c>
      <c r="C69" s="20" t="s">
        <v>68</v>
      </c>
      <c r="D69" s="46">
        <v>903472</v>
      </c>
      <c r="E69" s="46">
        <v>11550</v>
      </c>
      <c r="F69" s="46">
        <v>0</v>
      </c>
      <c r="G69" s="46">
        <v>0</v>
      </c>
      <c r="H69" s="46">
        <v>0</v>
      </c>
      <c r="I69" s="46">
        <v>1517476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2432498</v>
      </c>
      <c r="O69" s="47">
        <f t="shared" ref="O69:O90" si="12">(N69/O$92)</f>
        <v>24.131685201535699</v>
      </c>
      <c r="P69" s="9"/>
    </row>
    <row r="70" spans="1:16">
      <c r="A70" s="12"/>
      <c r="B70" s="25">
        <v>347.4</v>
      </c>
      <c r="C70" s="20" t="s">
        <v>69</v>
      </c>
      <c r="D70" s="46">
        <v>22</v>
      </c>
      <c r="E70" s="46">
        <v>340469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1"/>
        <v>340491</v>
      </c>
      <c r="O70" s="47">
        <f t="shared" si="12"/>
        <v>3.3778533943115643</v>
      </c>
      <c r="P70" s="9"/>
    </row>
    <row r="71" spans="1:16">
      <c r="A71" s="12"/>
      <c r="B71" s="25">
        <v>349</v>
      </c>
      <c r="C71" s="20" t="s">
        <v>1</v>
      </c>
      <c r="D71" s="46">
        <v>220623</v>
      </c>
      <c r="E71" s="46">
        <v>32262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1"/>
        <v>252885</v>
      </c>
      <c r="O71" s="47">
        <f t="shared" si="12"/>
        <v>2.5087548734635567</v>
      </c>
      <c r="P71" s="9"/>
    </row>
    <row r="72" spans="1:16" ht="15.75">
      <c r="A72" s="29" t="s">
        <v>49</v>
      </c>
      <c r="B72" s="30"/>
      <c r="C72" s="31"/>
      <c r="D72" s="32">
        <f t="shared" ref="D72:M72" si="13">SUM(D73:D77)</f>
        <v>696941</v>
      </c>
      <c r="E72" s="32">
        <f t="shared" si="13"/>
        <v>655313</v>
      </c>
      <c r="F72" s="32">
        <f t="shared" si="13"/>
        <v>0</v>
      </c>
      <c r="G72" s="32">
        <f t="shared" si="13"/>
        <v>0</v>
      </c>
      <c r="H72" s="32">
        <f t="shared" si="13"/>
        <v>0</v>
      </c>
      <c r="I72" s="32">
        <f t="shared" si="13"/>
        <v>1549840</v>
      </c>
      <c r="J72" s="32">
        <f t="shared" si="13"/>
        <v>0</v>
      </c>
      <c r="K72" s="32">
        <f t="shared" si="13"/>
        <v>0</v>
      </c>
      <c r="L72" s="32">
        <f t="shared" si="13"/>
        <v>0</v>
      </c>
      <c r="M72" s="32">
        <f t="shared" si="13"/>
        <v>0</v>
      </c>
      <c r="N72" s="32">
        <f t="shared" ref="N72:N79" si="14">SUM(D72:M72)</f>
        <v>2902094</v>
      </c>
      <c r="O72" s="45">
        <f t="shared" si="12"/>
        <v>28.790329461017251</v>
      </c>
      <c r="P72" s="10"/>
    </row>
    <row r="73" spans="1:16">
      <c r="A73" s="13"/>
      <c r="B73" s="39">
        <v>351.1</v>
      </c>
      <c r="C73" s="21" t="s">
        <v>73</v>
      </c>
      <c r="D73" s="46">
        <v>222718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222718</v>
      </c>
      <c r="O73" s="47">
        <f t="shared" si="12"/>
        <v>2.2094820487891984</v>
      </c>
      <c r="P73" s="9"/>
    </row>
    <row r="74" spans="1:16">
      <c r="A74" s="13"/>
      <c r="B74" s="39">
        <v>351.3</v>
      </c>
      <c r="C74" s="21" t="s">
        <v>118</v>
      </c>
      <c r="D74" s="46">
        <v>0</v>
      </c>
      <c r="E74" s="46">
        <v>655313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655313</v>
      </c>
      <c r="O74" s="47">
        <f t="shared" si="12"/>
        <v>6.5010565371375284</v>
      </c>
      <c r="P74" s="9"/>
    </row>
    <row r="75" spans="1:16">
      <c r="A75" s="13"/>
      <c r="B75" s="39">
        <v>352</v>
      </c>
      <c r="C75" s="21" t="s">
        <v>74</v>
      </c>
      <c r="D75" s="46">
        <v>-2166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4"/>
        <v>-2166</v>
      </c>
      <c r="O75" s="47">
        <f t="shared" si="12"/>
        <v>-2.1487882064662057E-2</v>
      </c>
      <c r="P75" s="9"/>
    </row>
    <row r="76" spans="1:16">
      <c r="A76" s="13"/>
      <c r="B76" s="39">
        <v>354</v>
      </c>
      <c r="C76" s="21" t="s">
        <v>75</v>
      </c>
      <c r="D76" s="46">
        <v>471780</v>
      </c>
      <c r="E76" s="46">
        <v>0</v>
      </c>
      <c r="F76" s="46">
        <v>0</v>
      </c>
      <c r="G76" s="46">
        <v>0</v>
      </c>
      <c r="H76" s="46">
        <v>0</v>
      </c>
      <c r="I76" s="46">
        <v>686135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4"/>
        <v>1157915</v>
      </c>
      <c r="O76" s="47">
        <f t="shared" si="12"/>
        <v>11.487138024424361</v>
      </c>
      <c r="P76" s="9"/>
    </row>
    <row r="77" spans="1:16">
      <c r="A77" s="13"/>
      <c r="B77" s="39">
        <v>359</v>
      </c>
      <c r="C77" s="21" t="s">
        <v>76</v>
      </c>
      <c r="D77" s="46">
        <v>4609</v>
      </c>
      <c r="E77" s="46">
        <v>0</v>
      </c>
      <c r="F77" s="46">
        <v>0</v>
      </c>
      <c r="G77" s="46">
        <v>0</v>
      </c>
      <c r="H77" s="46">
        <v>0</v>
      </c>
      <c r="I77" s="46">
        <v>863705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4"/>
        <v>868314</v>
      </c>
      <c r="O77" s="47">
        <f t="shared" si="12"/>
        <v>8.6141407327308261</v>
      </c>
      <c r="P77" s="9"/>
    </row>
    <row r="78" spans="1:16" ht="15.75">
      <c r="A78" s="29" t="s">
        <v>4</v>
      </c>
      <c r="B78" s="30"/>
      <c r="C78" s="31"/>
      <c r="D78" s="32">
        <f t="shared" ref="D78:M78" si="15">SUM(D79:D86)</f>
        <v>1688009</v>
      </c>
      <c r="E78" s="32">
        <f t="shared" si="15"/>
        <v>1993352</v>
      </c>
      <c r="F78" s="32">
        <f t="shared" si="15"/>
        <v>61324</v>
      </c>
      <c r="G78" s="32">
        <f t="shared" si="15"/>
        <v>501587</v>
      </c>
      <c r="H78" s="32">
        <f t="shared" si="15"/>
        <v>0</v>
      </c>
      <c r="I78" s="32">
        <f t="shared" si="15"/>
        <v>3092133</v>
      </c>
      <c r="J78" s="32">
        <f t="shared" si="15"/>
        <v>1346425</v>
      </c>
      <c r="K78" s="32">
        <f t="shared" si="15"/>
        <v>24470292</v>
      </c>
      <c r="L78" s="32">
        <f t="shared" si="15"/>
        <v>0</v>
      </c>
      <c r="M78" s="32">
        <f t="shared" si="15"/>
        <v>0</v>
      </c>
      <c r="N78" s="32">
        <f t="shared" si="14"/>
        <v>33153122</v>
      </c>
      <c r="O78" s="45">
        <f t="shared" si="12"/>
        <v>328.89675697661727</v>
      </c>
      <c r="P78" s="10"/>
    </row>
    <row r="79" spans="1:16">
      <c r="A79" s="12"/>
      <c r="B79" s="25">
        <v>361.1</v>
      </c>
      <c r="C79" s="20" t="s">
        <v>77</v>
      </c>
      <c r="D79" s="46">
        <v>569050</v>
      </c>
      <c r="E79" s="46">
        <v>528252</v>
      </c>
      <c r="F79" s="46">
        <v>64423</v>
      </c>
      <c r="G79" s="46">
        <v>270731</v>
      </c>
      <c r="H79" s="46">
        <v>0</v>
      </c>
      <c r="I79" s="46">
        <v>907610</v>
      </c>
      <c r="J79" s="46">
        <v>173596</v>
      </c>
      <c r="K79" s="46">
        <v>9327399</v>
      </c>
      <c r="L79" s="46">
        <v>0</v>
      </c>
      <c r="M79" s="46">
        <v>0</v>
      </c>
      <c r="N79" s="46">
        <f t="shared" si="14"/>
        <v>11841061</v>
      </c>
      <c r="O79" s="47">
        <f t="shared" si="12"/>
        <v>117.46967788017976</v>
      </c>
      <c r="P79" s="9"/>
    </row>
    <row r="80" spans="1:16">
      <c r="A80" s="12"/>
      <c r="B80" s="25">
        <v>361.2</v>
      </c>
      <c r="C80" s="20" t="s">
        <v>119</v>
      </c>
      <c r="D80" s="46">
        <v>277315</v>
      </c>
      <c r="E80" s="46">
        <v>1125328</v>
      </c>
      <c r="F80" s="46">
        <v>0</v>
      </c>
      <c r="G80" s="46">
        <v>0</v>
      </c>
      <c r="H80" s="46">
        <v>0</v>
      </c>
      <c r="I80" s="46">
        <v>14700</v>
      </c>
      <c r="J80" s="46">
        <v>0</v>
      </c>
      <c r="K80" s="46">
        <v>0</v>
      </c>
      <c r="L80" s="46">
        <v>0</v>
      </c>
      <c r="M80" s="46">
        <v>0</v>
      </c>
      <c r="N80" s="46">
        <f t="shared" ref="N80:N86" si="16">SUM(D80:M80)</f>
        <v>1417343</v>
      </c>
      <c r="O80" s="47">
        <f t="shared" si="12"/>
        <v>14.060802968224522</v>
      </c>
      <c r="P80" s="9"/>
    </row>
    <row r="81" spans="1:119">
      <c r="A81" s="12"/>
      <c r="B81" s="25">
        <v>361.3</v>
      </c>
      <c r="C81" s="20" t="s">
        <v>78</v>
      </c>
      <c r="D81" s="46">
        <v>-58092</v>
      </c>
      <c r="E81" s="46">
        <v>-112290</v>
      </c>
      <c r="F81" s="46">
        <v>-3099</v>
      </c>
      <c r="G81" s="46">
        <v>-1786</v>
      </c>
      <c r="H81" s="46">
        <v>0</v>
      </c>
      <c r="I81" s="46">
        <v>-143724</v>
      </c>
      <c r="J81" s="46">
        <v>-39126</v>
      </c>
      <c r="K81" s="46">
        <v>-6145837</v>
      </c>
      <c r="L81" s="46">
        <v>0</v>
      </c>
      <c r="M81" s="46">
        <v>0</v>
      </c>
      <c r="N81" s="46">
        <f t="shared" si="16"/>
        <v>-6503954</v>
      </c>
      <c r="O81" s="47">
        <f t="shared" si="12"/>
        <v>-64.52271306832273</v>
      </c>
      <c r="P81" s="9"/>
    </row>
    <row r="82" spans="1:119">
      <c r="A82" s="12"/>
      <c r="B82" s="25">
        <v>364</v>
      </c>
      <c r="C82" s="20" t="s">
        <v>80</v>
      </c>
      <c r="D82" s="46">
        <v>9250</v>
      </c>
      <c r="E82" s="46">
        <v>163692</v>
      </c>
      <c r="F82" s="46">
        <v>0</v>
      </c>
      <c r="G82" s="46">
        <v>0</v>
      </c>
      <c r="H82" s="46">
        <v>0</v>
      </c>
      <c r="I82" s="46">
        <v>1310269</v>
      </c>
      <c r="J82" s="46">
        <v>69871</v>
      </c>
      <c r="K82" s="46">
        <v>0</v>
      </c>
      <c r="L82" s="46">
        <v>0</v>
      </c>
      <c r="M82" s="46">
        <v>0</v>
      </c>
      <c r="N82" s="46">
        <f t="shared" si="16"/>
        <v>1553082</v>
      </c>
      <c r="O82" s="47">
        <f t="shared" si="12"/>
        <v>15.407406672552852</v>
      </c>
      <c r="P82" s="9"/>
    </row>
    <row r="83" spans="1:119">
      <c r="A83" s="12"/>
      <c r="B83" s="25">
        <v>365</v>
      </c>
      <c r="C83" s="20" t="s">
        <v>81</v>
      </c>
      <c r="D83" s="46">
        <v>35687</v>
      </c>
      <c r="E83" s="46">
        <v>0</v>
      </c>
      <c r="F83" s="46">
        <v>0</v>
      </c>
      <c r="G83" s="46">
        <v>0</v>
      </c>
      <c r="H83" s="46">
        <v>0</v>
      </c>
      <c r="I83" s="46">
        <v>11735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6"/>
        <v>47422</v>
      </c>
      <c r="O83" s="47">
        <f t="shared" si="12"/>
        <v>0.47045168202696402</v>
      </c>
      <c r="P83" s="9"/>
    </row>
    <row r="84" spans="1:119">
      <c r="A84" s="12"/>
      <c r="B84" s="25">
        <v>366</v>
      </c>
      <c r="C84" s="20" t="s">
        <v>82</v>
      </c>
      <c r="D84" s="46">
        <v>85904</v>
      </c>
      <c r="E84" s="46">
        <v>14922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6"/>
        <v>100826</v>
      </c>
      <c r="O84" s="47">
        <f t="shared" si="12"/>
        <v>1.0002480134125653</v>
      </c>
      <c r="P84" s="9"/>
    </row>
    <row r="85" spans="1:119">
      <c r="A85" s="12"/>
      <c r="B85" s="25">
        <v>368</v>
      </c>
      <c r="C85" s="20" t="s">
        <v>83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21235794</v>
      </c>
      <c r="L85" s="46">
        <v>0</v>
      </c>
      <c r="M85" s="46">
        <v>0</v>
      </c>
      <c r="N85" s="46">
        <f t="shared" si="16"/>
        <v>21235794</v>
      </c>
      <c r="O85" s="47">
        <f t="shared" si="12"/>
        <v>210.67046953899268</v>
      </c>
      <c r="P85" s="9"/>
    </row>
    <row r="86" spans="1:119">
      <c r="A86" s="12"/>
      <c r="B86" s="25">
        <v>369.9</v>
      </c>
      <c r="C86" s="20" t="s">
        <v>85</v>
      </c>
      <c r="D86" s="46">
        <v>768895</v>
      </c>
      <c r="E86" s="46">
        <v>273448</v>
      </c>
      <c r="F86" s="46">
        <v>0</v>
      </c>
      <c r="G86" s="46">
        <v>232642</v>
      </c>
      <c r="H86" s="46">
        <v>0</v>
      </c>
      <c r="I86" s="46">
        <v>991543</v>
      </c>
      <c r="J86" s="46">
        <v>1142084</v>
      </c>
      <c r="K86" s="46">
        <v>52936</v>
      </c>
      <c r="L86" s="46">
        <v>0</v>
      </c>
      <c r="M86" s="46">
        <v>0</v>
      </c>
      <c r="N86" s="46">
        <f t="shared" si="16"/>
        <v>3461548</v>
      </c>
      <c r="O86" s="47">
        <f t="shared" si="12"/>
        <v>34.340413289550696</v>
      </c>
      <c r="P86" s="9"/>
    </row>
    <row r="87" spans="1:119" ht="15.75">
      <c r="A87" s="29" t="s">
        <v>50</v>
      </c>
      <c r="B87" s="30"/>
      <c r="C87" s="31"/>
      <c r="D87" s="32">
        <f t="shared" ref="D87:M87" si="17">SUM(D88:D89)</f>
        <v>11348861</v>
      </c>
      <c r="E87" s="32">
        <f t="shared" si="17"/>
        <v>17490984</v>
      </c>
      <c r="F87" s="32">
        <f t="shared" si="17"/>
        <v>16776857</v>
      </c>
      <c r="G87" s="32">
        <f t="shared" si="17"/>
        <v>1725647</v>
      </c>
      <c r="H87" s="32">
        <f t="shared" si="17"/>
        <v>0</v>
      </c>
      <c r="I87" s="32">
        <f t="shared" si="17"/>
        <v>0</v>
      </c>
      <c r="J87" s="32">
        <f t="shared" si="17"/>
        <v>1758847</v>
      </c>
      <c r="K87" s="32">
        <f t="shared" si="17"/>
        <v>0</v>
      </c>
      <c r="L87" s="32">
        <f t="shared" si="17"/>
        <v>0</v>
      </c>
      <c r="M87" s="32">
        <f t="shared" si="17"/>
        <v>0</v>
      </c>
      <c r="N87" s="32">
        <f>SUM(D87:M87)</f>
        <v>49101196</v>
      </c>
      <c r="O87" s="45">
        <f t="shared" si="12"/>
        <v>487.11020724000753</v>
      </c>
      <c r="P87" s="9"/>
    </row>
    <row r="88" spans="1:119">
      <c r="A88" s="12"/>
      <c r="B88" s="25">
        <v>381</v>
      </c>
      <c r="C88" s="20" t="s">
        <v>86</v>
      </c>
      <c r="D88" s="46">
        <v>11348861</v>
      </c>
      <c r="E88" s="46">
        <v>17478290</v>
      </c>
      <c r="F88" s="46">
        <v>16776857</v>
      </c>
      <c r="G88" s="46">
        <v>1725647</v>
      </c>
      <c r="H88" s="46">
        <v>0</v>
      </c>
      <c r="I88" s="46">
        <v>0</v>
      </c>
      <c r="J88" s="46">
        <v>1758847</v>
      </c>
      <c r="K88" s="46">
        <v>0</v>
      </c>
      <c r="L88" s="46">
        <v>0</v>
      </c>
      <c r="M88" s="46">
        <v>0</v>
      </c>
      <c r="N88" s="46">
        <f>SUM(D88:M88)</f>
        <v>49088502</v>
      </c>
      <c r="O88" s="47">
        <f t="shared" si="12"/>
        <v>486.98427594964335</v>
      </c>
      <c r="P88" s="9"/>
    </row>
    <row r="89" spans="1:119" ht="15.75" thickBot="1">
      <c r="A89" s="12"/>
      <c r="B89" s="25">
        <v>384</v>
      </c>
      <c r="C89" s="20" t="s">
        <v>87</v>
      </c>
      <c r="D89" s="46">
        <v>0</v>
      </c>
      <c r="E89" s="46">
        <v>12694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f>SUM(D89:M89)</f>
        <v>12694</v>
      </c>
      <c r="O89" s="47">
        <f t="shared" si="12"/>
        <v>0.12593129036418291</v>
      </c>
      <c r="P89" s="9"/>
    </row>
    <row r="90" spans="1:119" ht="16.5" thickBot="1">
      <c r="A90" s="14" t="s">
        <v>71</v>
      </c>
      <c r="B90" s="23"/>
      <c r="C90" s="22"/>
      <c r="D90" s="15">
        <f t="shared" ref="D90:M90" si="18">SUM(D5,D15,D25,D49,D72,D78,D87)</f>
        <v>148028666</v>
      </c>
      <c r="E90" s="15">
        <f t="shared" si="18"/>
        <v>43745806</v>
      </c>
      <c r="F90" s="15">
        <f t="shared" si="18"/>
        <v>20548039</v>
      </c>
      <c r="G90" s="15">
        <f t="shared" si="18"/>
        <v>4818334</v>
      </c>
      <c r="H90" s="15">
        <f t="shared" si="18"/>
        <v>0</v>
      </c>
      <c r="I90" s="15">
        <f t="shared" si="18"/>
        <v>106001448</v>
      </c>
      <c r="J90" s="15">
        <f t="shared" si="18"/>
        <v>46422417</v>
      </c>
      <c r="K90" s="15">
        <f t="shared" si="18"/>
        <v>27015314</v>
      </c>
      <c r="L90" s="15">
        <f t="shared" si="18"/>
        <v>0</v>
      </c>
      <c r="M90" s="15">
        <f t="shared" si="18"/>
        <v>0</v>
      </c>
      <c r="N90" s="15">
        <f>SUM(D90:M90)</f>
        <v>396580024</v>
      </c>
      <c r="O90" s="38">
        <f t="shared" si="12"/>
        <v>3934.2866042995606</v>
      </c>
      <c r="P90" s="6"/>
      <c r="Q90" s="2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</row>
    <row r="91" spans="1:119">
      <c r="A91" s="16"/>
      <c r="B91" s="18"/>
      <c r="C91" s="18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9"/>
    </row>
    <row r="92" spans="1:119">
      <c r="A92" s="40"/>
      <c r="B92" s="41"/>
      <c r="C92" s="41"/>
      <c r="D92" s="42"/>
      <c r="E92" s="42"/>
      <c r="F92" s="42"/>
      <c r="G92" s="42"/>
      <c r="H92" s="42"/>
      <c r="I92" s="42"/>
      <c r="J92" s="42"/>
      <c r="K92" s="42"/>
      <c r="L92" s="51" t="s">
        <v>120</v>
      </c>
      <c r="M92" s="51"/>
      <c r="N92" s="51"/>
      <c r="O92" s="43">
        <v>100801</v>
      </c>
    </row>
    <row r="93" spans="1:119">
      <c r="A93" s="52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4"/>
    </row>
    <row r="94" spans="1:119" ht="15.75" customHeight="1" thickBot="1">
      <c r="A94" s="55" t="s">
        <v>110</v>
      </c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7"/>
    </row>
  </sheetData>
  <mergeCells count="10">
    <mergeCell ref="L92:N92"/>
    <mergeCell ref="A93:O93"/>
    <mergeCell ref="A94:O9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98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88</v>
      </c>
      <c r="B3" s="65"/>
      <c r="C3" s="66"/>
      <c r="D3" s="70" t="s">
        <v>44</v>
      </c>
      <c r="E3" s="71"/>
      <c r="F3" s="71"/>
      <c r="G3" s="71"/>
      <c r="H3" s="72"/>
      <c r="I3" s="70" t="s">
        <v>45</v>
      </c>
      <c r="J3" s="72"/>
      <c r="K3" s="70" t="s">
        <v>47</v>
      </c>
      <c r="L3" s="72"/>
      <c r="M3" s="36"/>
      <c r="N3" s="37"/>
      <c r="O3" s="73" t="s">
        <v>93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46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>SUM(D6:D14)</f>
        <v>95298419</v>
      </c>
      <c r="E5" s="27">
        <f t="shared" ref="E5:M5" si="0">SUM(E6:E14)</f>
        <v>0</v>
      </c>
      <c r="F5" s="27">
        <f t="shared" si="0"/>
        <v>3603764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2358646</v>
      </c>
      <c r="L5" s="27">
        <f t="shared" si="0"/>
        <v>0</v>
      </c>
      <c r="M5" s="27">
        <f t="shared" si="0"/>
        <v>0</v>
      </c>
      <c r="N5" s="28">
        <f>SUM(D5:M5)</f>
        <v>101260829</v>
      </c>
      <c r="O5" s="33">
        <f t="shared" ref="O5:O36" si="1">(N5/O$88)</f>
        <v>1013.4291676257769</v>
      </c>
      <c r="P5" s="6"/>
    </row>
    <row r="6" spans="1:133">
      <c r="A6" s="12"/>
      <c r="B6" s="25">
        <v>311</v>
      </c>
      <c r="C6" s="20" t="s">
        <v>3</v>
      </c>
      <c r="D6" s="46">
        <v>78003364</v>
      </c>
      <c r="E6" s="46">
        <v>0</v>
      </c>
      <c r="F6" s="46">
        <v>3603764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81607128</v>
      </c>
      <c r="O6" s="47">
        <f t="shared" si="1"/>
        <v>816.73283359521213</v>
      </c>
      <c r="P6" s="9"/>
    </row>
    <row r="7" spans="1:133">
      <c r="A7" s="12"/>
      <c r="B7" s="25">
        <v>312.51</v>
      </c>
      <c r="C7" s="20" t="s">
        <v>99</v>
      </c>
      <c r="D7" s="46">
        <v>1396024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1308777</v>
      </c>
      <c r="L7" s="46">
        <v>0</v>
      </c>
      <c r="M7" s="46">
        <v>0</v>
      </c>
      <c r="N7" s="46">
        <f>SUM(D7:M7)</f>
        <v>2704801</v>
      </c>
      <c r="O7" s="47">
        <f t="shared" si="1"/>
        <v>27.069936648685434</v>
      </c>
      <c r="P7" s="9"/>
    </row>
    <row r="8" spans="1:133">
      <c r="A8" s="12"/>
      <c r="B8" s="25">
        <v>312.52</v>
      </c>
      <c r="C8" s="20" t="s">
        <v>96</v>
      </c>
      <c r="D8" s="46">
        <v>1049869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1049869</v>
      </c>
      <c r="L8" s="46">
        <v>0</v>
      </c>
      <c r="M8" s="46">
        <v>0</v>
      </c>
      <c r="N8" s="46">
        <f>SUM(D8:M8)</f>
        <v>2099738</v>
      </c>
      <c r="O8" s="47">
        <f t="shared" si="1"/>
        <v>21.014401665348931</v>
      </c>
      <c r="P8" s="9"/>
    </row>
    <row r="9" spans="1:133">
      <c r="A9" s="12"/>
      <c r="B9" s="25">
        <v>314.10000000000002</v>
      </c>
      <c r="C9" s="20" t="s">
        <v>11</v>
      </c>
      <c r="D9" s="46">
        <v>8289796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ref="N9:N14" si="2">SUM(D9:M9)</f>
        <v>8289796</v>
      </c>
      <c r="O9" s="47">
        <f t="shared" si="1"/>
        <v>82.965161781042639</v>
      </c>
      <c r="P9" s="9"/>
    </row>
    <row r="10" spans="1:133">
      <c r="A10" s="12"/>
      <c r="B10" s="25">
        <v>314.3</v>
      </c>
      <c r="C10" s="20" t="s">
        <v>12</v>
      </c>
      <c r="D10" s="46">
        <v>3062584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3062584</v>
      </c>
      <c r="O10" s="47">
        <f t="shared" si="1"/>
        <v>30.650667040302647</v>
      </c>
      <c r="P10" s="9"/>
    </row>
    <row r="11" spans="1:133">
      <c r="A11" s="12"/>
      <c r="B11" s="25">
        <v>314.39999999999998</v>
      </c>
      <c r="C11" s="20" t="s">
        <v>13</v>
      </c>
      <c r="D11" s="46">
        <v>429381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429381</v>
      </c>
      <c r="O11" s="47">
        <f t="shared" si="1"/>
        <v>4.2972908055524979</v>
      </c>
      <c r="P11" s="9"/>
    </row>
    <row r="12" spans="1:133">
      <c r="A12" s="12"/>
      <c r="B12" s="25">
        <v>314.8</v>
      </c>
      <c r="C12" s="20" t="s">
        <v>14</v>
      </c>
      <c r="D12" s="46">
        <v>78860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78860</v>
      </c>
      <c r="O12" s="47">
        <f t="shared" si="1"/>
        <v>0.78923928381989417</v>
      </c>
      <c r="P12" s="9"/>
    </row>
    <row r="13" spans="1:133">
      <c r="A13" s="12"/>
      <c r="B13" s="25">
        <v>316</v>
      </c>
      <c r="C13" s="20" t="s">
        <v>15</v>
      </c>
      <c r="D13" s="46">
        <v>2655044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2655044</v>
      </c>
      <c r="O13" s="47">
        <f t="shared" si="1"/>
        <v>26.571963290265113</v>
      </c>
      <c r="P13" s="9"/>
    </row>
    <row r="14" spans="1:133">
      <c r="A14" s="12"/>
      <c r="B14" s="25">
        <v>319</v>
      </c>
      <c r="C14" s="20" t="s">
        <v>16</v>
      </c>
      <c r="D14" s="46">
        <v>333497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333497</v>
      </c>
      <c r="O14" s="47">
        <f t="shared" si="1"/>
        <v>3.3376735155475936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SUM(D16:D22)</f>
        <v>16280981</v>
      </c>
      <c r="E15" s="32">
        <f t="shared" si="3"/>
        <v>3572614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5" si="4">SUM(D15:M15)</f>
        <v>19853595</v>
      </c>
      <c r="O15" s="45">
        <f t="shared" si="1"/>
        <v>198.69689448453246</v>
      </c>
      <c r="P15" s="10"/>
    </row>
    <row r="16" spans="1:133">
      <c r="A16" s="12"/>
      <c r="B16" s="25">
        <v>322</v>
      </c>
      <c r="C16" s="20" t="s">
        <v>0</v>
      </c>
      <c r="D16" s="46">
        <v>30747</v>
      </c>
      <c r="E16" s="46">
        <v>3572614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3603361</v>
      </c>
      <c r="O16" s="47">
        <f t="shared" si="1"/>
        <v>36.062820884916782</v>
      </c>
      <c r="P16" s="9"/>
    </row>
    <row r="17" spans="1:16">
      <c r="A17" s="12"/>
      <c r="B17" s="25">
        <v>323.10000000000002</v>
      </c>
      <c r="C17" s="20" t="s">
        <v>18</v>
      </c>
      <c r="D17" s="46">
        <v>7849917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7849917</v>
      </c>
      <c r="O17" s="47">
        <f t="shared" si="1"/>
        <v>78.56280587275694</v>
      </c>
      <c r="P17" s="9"/>
    </row>
    <row r="18" spans="1:16">
      <c r="A18" s="12"/>
      <c r="B18" s="25">
        <v>323.2</v>
      </c>
      <c r="C18" s="20" t="s">
        <v>19</v>
      </c>
      <c r="D18" s="46">
        <v>7730486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7730486</v>
      </c>
      <c r="O18" s="47">
        <f t="shared" si="1"/>
        <v>77.367527697434923</v>
      </c>
      <c r="P18" s="9"/>
    </row>
    <row r="19" spans="1:16">
      <c r="A19" s="12"/>
      <c r="B19" s="25">
        <v>323.39999999999998</v>
      </c>
      <c r="C19" s="20" t="s">
        <v>20</v>
      </c>
      <c r="D19" s="46">
        <v>109356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109356</v>
      </c>
      <c r="O19" s="47">
        <f t="shared" si="1"/>
        <v>1.0944465016663498</v>
      </c>
      <c r="P19" s="9"/>
    </row>
    <row r="20" spans="1:16">
      <c r="A20" s="12"/>
      <c r="B20" s="25">
        <v>323.5</v>
      </c>
      <c r="C20" s="20" t="s">
        <v>21</v>
      </c>
      <c r="D20" s="46">
        <v>90000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90000</v>
      </c>
      <c r="O20" s="47">
        <f t="shared" si="1"/>
        <v>0.90072959096868466</v>
      </c>
      <c r="P20" s="9"/>
    </row>
    <row r="21" spans="1:16">
      <c r="A21" s="12"/>
      <c r="B21" s="25">
        <v>323.89999999999998</v>
      </c>
      <c r="C21" s="20" t="s">
        <v>22</v>
      </c>
      <c r="D21" s="46">
        <v>244611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244611</v>
      </c>
      <c r="O21" s="47">
        <f t="shared" si="1"/>
        <v>2.448092955293788</v>
      </c>
      <c r="P21" s="9"/>
    </row>
    <row r="22" spans="1:16">
      <c r="A22" s="12"/>
      <c r="B22" s="25">
        <v>329</v>
      </c>
      <c r="C22" s="20" t="s">
        <v>23</v>
      </c>
      <c r="D22" s="46">
        <v>225864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225864</v>
      </c>
      <c r="O22" s="47">
        <f t="shared" si="1"/>
        <v>2.2604709814950108</v>
      </c>
      <c r="P22" s="9"/>
    </row>
    <row r="23" spans="1:16" ht="15.75">
      <c r="A23" s="29" t="s">
        <v>26</v>
      </c>
      <c r="B23" s="30"/>
      <c r="C23" s="31"/>
      <c r="D23" s="32">
        <f>SUM(D24:D45)</f>
        <v>10507435</v>
      </c>
      <c r="E23" s="32">
        <f t="shared" ref="E23:M23" si="5">SUM(E24:E45)</f>
        <v>22111594</v>
      </c>
      <c r="F23" s="32">
        <f t="shared" si="5"/>
        <v>0</v>
      </c>
      <c r="G23" s="32">
        <f t="shared" si="5"/>
        <v>5415312</v>
      </c>
      <c r="H23" s="32">
        <f t="shared" si="5"/>
        <v>0</v>
      </c>
      <c r="I23" s="32">
        <f t="shared" si="5"/>
        <v>2042471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40076812</v>
      </c>
      <c r="O23" s="45">
        <f t="shared" si="1"/>
        <v>401.09300533432082</v>
      </c>
      <c r="P23" s="10"/>
    </row>
    <row r="24" spans="1:16">
      <c r="A24" s="12"/>
      <c r="B24" s="25">
        <v>331.1</v>
      </c>
      <c r="C24" s="20" t="s">
        <v>24</v>
      </c>
      <c r="D24" s="46">
        <v>85873</v>
      </c>
      <c r="E24" s="46">
        <v>313386</v>
      </c>
      <c r="F24" s="46">
        <v>0</v>
      </c>
      <c r="G24" s="46">
        <v>0</v>
      </c>
      <c r="H24" s="46">
        <v>0</v>
      </c>
      <c r="I24" s="46">
        <v>822987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1222246</v>
      </c>
      <c r="O24" s="47">
        <f t="shared" si="1"/>
        <v>12.232368218256788</v>
      </c>
      <c r="P24" s="9"/>
    </row>
    <row r="25" spans="1:16">
      <c r="A25" s="12"/>
      <c r="B25" s="25">
        <v>331.2</v>
      </c>
      <c r="C25" s="20" t="s">
        <v>25</v>
      </c>
      <c r="D25" s="46">
        <v>0</v>
      </c>
      <c r="E25" s="46">
        <v>1026585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1026585</v>
      </c>
      <c r="O25" s="47">
        <f t="shared" si="1"/>
        <v>10.274172079384302</v>
      </c>
      <c r="P25" s="9"/>
    </row>
    <row r="26" spans="1:16">
      <c r="A26" s="12"/>
      <c r="B26" s="25">
        <v>331.49</v>
      </c>
      <c r="C26" s="20" t="s">
        <v>100</v>
      </c>
      <c r="D26" s="46">
        <v>0</v>
      </c>
      <c r="E26" s="46">
        <v>0</v>
      </c>
      <c r="F26" s="46">
        <v>0</v>
      </c>
      <c r="G26" s="46">
        <v>1470069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1470069</v>
      </c>
      <c r="O26" s="47">
        <f t="shared" si="1"/>
        <v>14.712607211841592</v>
      </c>
      <c r="P26" s="9"/>
    </row>
    <row r="27" spans="1:16">
      <c r="A27" s="12"/>
      <c r="B27" s="25">
        <v>331.5</v>
      </c>
      <c r="C27" s="20" t="s">
        <v>27</v>
      </c>
      <c r="D27" s="46">
        <v>0</v>
      </c>
      <c r="E27" s="46">
        <v>7326015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7326015</v>
      </c>
      <c r="O27" s="47">
        <f t="shared" si="1"/>
        <v>73.319538826449417</v>
      </c>
      <c r="P27" s="9"/>
    </row>
    <row r="28" spans="1:16">
      <c r="A28" s="12"/>
      <c r="B28" s="25">
        <v>331.61</v>
      </c>
      <c r="C28" s="20" t="s">
        <v>101</v>
      </c>
      <c r="D28" s="46">
        <v>0</v>
      </c>
      <c r="E28" s="46">
        <v>240772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240772</v>
      </c>
      <c r="O28" s="47">
        <f t="shared" si="1"/>
        <v>2.4096718341856902</v>
      </c>
      <c r="P28" s="9"/>
    </row>
    <row r="29" spans="1:16">
      <c r="A29" s="12"/>
      <c r="B29" s="25">
        <v>331.9</v>
      </c>
      <c r="C29" s="20" t="s">
        <v>102</v>
      </c>
      <c r="D29" s="46">
        <v>0</v>
      </c>
      <c r="E29" s="46">
        <v>13115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13115</v>
      </c>
      <c r="O29" s="47">
        <f t="shared" si="1"/>
        <v>0.13125631761727</v>
      </c>
      <c r="P29" s="9"/>
    </row>
    <row r="30" spans="1:16">
      <c r="A30" s="12"/>
      <c r="B30" s="25">
        <v>334.2</v>
      </c>
      <c r="C30" s="20" t="s">
        <v>29</v>
      </c>
      <c r="D30" s="46">
        <v>0</v>
      </c>
      <c r="E30" s="46">
        <v>157800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157800</v>
      </c>
      <c r="O30" s="47">
        <f t="shared" si="1"/>
        <v>1.5792792161650937</v>
      </c>
      <c r="P30" s="9"/>
    </row>
    <row r="31" spans="1:16">
      <c r="A31" s="12"/>
      <c r="B31" s="25">
        <v>334.31</v>
      </c>
      <c r="C31" s="20" t="s">
        <v>30</v>
      </c>
      <c r="D31" s="46">
        <v>0</v>
      </c>
      <c r="E31" s="46">
        <v>534551</v>
      </c>
      <c r="F31" s="46">
        <v>0</v>
      </c>
      <c r="G31" s="46">
        <v>200000</v>
      </c>
      <c r="H31" s="46">
        <v>0</v>
      </c>
      <c r="I31" s="46">
        <v>19206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753757</v>
      </c>
      <c r="O31" s="47">
        <f t="shared" si="1"/>
        <v>7.5436803811086977</v>
      </c>
      <c r="P31" s="9"/>
    </row>
    <row r="32" spans="1:16">
      <c r="A32" s="12"/>
      <c r="B32" s="25">
        <v>334.36</v>
      </c>
      <c r="C32" s="20" t="s">
        <v>103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502437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7">SUM(D32:M32)</f>
        <v>502437</v>
      </c>
      <c r="O32" s="47">
        <f t="shared" si="1"/>
        <v>5.0284430388614778</v>
      </c>
      <c r="P32" s="9"/>
    </row>
    <row r="33" spans="1:16">
      <c r="A33" s="12"/>
      <c r="B33" s="25">
        <v>334.7</v>
      </c>
      <c r="C33" s="20" t="s">
        <v>32</v>
      </c>
      <c r="D33" s="46">
        <v>13637</v>
      </c>
      <c r="E33" s="46">
        <v>0</v>
      </c>
      <c r="F33" s="46">
        <v>0</v>
      </c>
      <c r="G33" s="46">
        <v>428869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442506</v>
      </c>
      <c r="O33" s="47">
        <f t="shared" si="1"/>
        <v>4.428647204235431</v>
      </c>
      <c r="P33" s="9"/>
    </row>
    <row r="34" spans="1:16">
      <c r="A34" s="12"/>
      <c r="B34" s="25">
        <v>334.9</v>
      </c>
      <c r="C34" s="20" t="s">
        <v>104</v>
      </c>
      <c r="D34" s="46">
        <v>0</v>
      </c>
      <c r="E34" s="46">
        <v>0</v>
      </c>
      <c r="F34" s="46">
        <v>0</v>
      </c>
      <c r="G34" s="46">
        <v>153413</v>
      </c>
      <c r="H34" s="46">
        <v>0</v>
      </c>
      <c r="I34" s="46">
        <v>371461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524874</v>
      </c>
      <c r="O34" s="47">
        <f t="shared" si="1"/>
        <v>5.2529949258899711</v>
      </c>
      <c r="P34" s="9"/>
    </row>
    <row r="35" spans="1:16">
      <c r="A35" s="12"/>
      <c r="B35" s="25">
        <v>335.12</v>
      </c>
      <c r="C35" s="20" t="s">
        <v>33</v>
      </c>
      <c r="D35" s="46">
        <v>2757374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2757374</v>
      </c>
      <c r="O35" s="47">
        <f t="shared" si="1"/>
        <v>27.596092835196508</v>
      </c>
      <c r="P35" s="9"/>
    </row>
    <row r="36" spans="1:16">
      <c r="A36" s="12"/>
      <c r="B36" s="25">
        <v>335.15</v>
      </c>
      <c r="C36" s="20" t="s">
        <v>34</v>
      </c>
      <c r="D36" s="46">
        <v>103429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103429</v>
      </c>
      <c r="O36" s="47">
        <f t="shared" si="1"/>
        <v>1.0351284540477788</v>
      </c>
      <c r="P36" s="9"/>
    </row>
    <row r="37" spans="1:16">
      <c r="A37" s="12"/>
      <c r="B37" s="25">
        <v>335.18</v>
      </c>
      <c r="C37" s="20" t="s">
        <v>35</v>
      </c>
      <c r="D37" s="46">
        <v>6340268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6340268</v>
      </c>
      <c r="O37" s="47">
        <f t="shared" ref="O37:O68" si="8">(N37/O$88)</f>
        <v>63.454077803020446</v>
      </c>
      <c r="P37" s="9"/>
    </row>
    <row r="38" spans="1:16">
      <c r="A38" s="12"/>
      <c r="B38" s="25">
        <v>335.21</v>
      </c>
      <c r="C38" s="20" t="s">
        <v>36</v>
      </c>
      <c r="D38" s="46">
        <v>46970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46970</v>
      </c>
      <c r="O38" s="47">
        <f t="shared" si="8"/>
        <v>0.47008076541999017</v>
      </c>
      <c r="P38" s="9"/>
    </row>
    <row r="39" spans="1:16">
      <c r="A39" s="12"/>
      <c r="B39" s="25">
        <v>337.2</v>
      </c>
      <c r="C39" s="20" t="s">
        <v>37</v>
      </c>
      <c r="D39" s="46">
        <v>667823</v>
      </c>
      <c r="E39" s="46">
        <v>0</v>
      </c>
      <c r="F39" s="46">
        <v>0</v>
      </c>
      <c r="G39" s="46">
        <v>1297974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6" si="9">SUM(D39:M39)</f>
        <v>1965797</v>
      </c>
      <c r="O39" s="47">
        <f t="shared" si="8"/>
        <v>19.673905863749638</v>
      </c>
      <c r="P39" s="9"/>
    </row>
    <row r="40" spans="1:16">
      <c r="A40" s="12"/>
      <c r="B40" s="25">
        <v>337.3</v>
      </c>
      <c r="C40" s="20" t="s">
        <v>38</v>
      </c>
      <c r="D40" s="46">
        <v>0</v>
      </c>
      <c r="E40" s="46">
        <v>0</v>
      </c>
      <c r="F40" s="46">
        <v>0</v>
      </c>
      <c r="G40" s="46">
        <v>-35190</v>
      </c>
      <c r="H40" s="46">
        <v>0</v>
      </c>
      <c r="I40" s="46">
        <v>326380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291190</v>
      </c>
      <c r="O40" s="47">
        <f t="shared" si="8"/>
        <v>2.9142605510463477</v>
      </c>
      <c r="P40" s="9"/>
    </row>
    <row r="41" spans="1:16">
      <c r="A41" s="12"/>
      <c r="B41" s="25">
        <v>337.5</v>
      </c>
      <c r="C41" s="20" t="s">
        <v>39</v>
      </c>
      <c r="D41" s="46">
        <v>0</v>
      </c>
      <c r="E41" s="46">
        <v>50000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50000</v>
      </c>
      <c r="O41" s="47">
        <f t="shared" si="8"/>
        <v>0.50040532831593587</v>
      </c>
      <c r="P41" s="9"/>
    </row>
    <row r="42" spans="1:16">
      <c r="A42" s="12"/>
      <c r="B42" s="25">
        <v>337.7</v>
      </c>
      <c r="C42" s="20" t="s">
        <v>41</v>
      </c>
      <c r="D42" s="46">
        <v>0</v>
      </c>
      <c r="E42" s="46">
        <v>0</v>
      </c>
      <c r="F42" s="46">
        <v>0</v>
      </c>
      <c r="G42" s="46">
        <v>1900177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1900177</v>
      </c>
      <c r="O42" s="47">
        <f t="shared" si="8"/>
        <v>19.017173910867804</v>
      </c>
      <c r="P42" s="9"/>
    </row>
    <row r="43" spans="1:16">
      <c r="A43" s="12"/>
      <c r="B43" s="25">
        <v>337.9</v>
      </c>
      <c r="C43" s="20" t="s">
        <v>42</v>
      </c>
      <c r="D43" s="46">
        <v>157598</v>
      </c>
      <c r="E43" s="46">
        <v>10466515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10624113</v>
      </c>
      <c r="O43" s="47">
        <f t="shared" si="8"/>
        <v>106.32725507661206</v>
      </c>
      <c r="P43" s="9"/>
    </row>
    <row r="44" spans="1:16">
      <c r="A44" s="12"/>
      <c r="B44" s="25">
        <v>338</v>
      </c>
      <c r="C44" s="20" t="s">
        <v>43</v>
      </c>
      <c r="D44" s="46">
        <v>301476</v>
      </c>
      <c r="E44" s="46">
        <v>1982855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2284331</v>
      </c>
      <c r="O44" s="47">
        <f t="shared" si="8"/>
        <v>22.861828080745404</v>
      </c>
      <c r="P44" s="9"/>
    </row>
    <row r="45" spans="1:16">
      <c r="A45" s="12"/>
      <c r="B45" s="25">
        <v>339</v>
      </c>
      <c r="C45" s="20" t="s">
        <v>105</v>
      </c>
      <c r="D45" s="46">
        <v>32987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32987</v>
      </c>
      <c r="O45" s="47">
        <f t="shared" si="8"/>
        <v>0.33013741130315555</v>
      </c>
      <c r="P45" s="9"/>
    </row>
    <row r="46" spans="1:16" ht="15.75">
      <c r="A46" s="29" t="s">
        <v>48</v>
      </c>
      <c r="B46" s="30"/>
      <c r="C46" s="31"/>
      <c r="D46" s="32">
        <f t="shared" ref="D46:M46" si="10">SUM(D47:D68)</f>
        <v>19469658</v>
      </c>
      <c r="E46" s="32">
        <f t="shared" si="10"/>
        <v>2185712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91338366</v>
      </c>
      <c r="J46" s="32">
        <f t="shared" si="10"/>
        <v>40561952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si="9"/>
        <v>153555688</v>
      </c>
      <c r="O46" s="45">
        <f t="shared" si="8"/>
        <v>1536.8016893683885</v>
      </c>
      <c r="P46" s="10"/>
    </row>
    <row r="47" spans="1:16">
      <c r="A47" s="12"/>
      <c r="B47" s="25">
        <v>341.2</v>
      </c>
      <c r="C47" s="20" t="s">
        <v>51</v>
      </c>
      <c r="D47" s="46">
        <v>167483</v>
      </c>
      <c r="E47" s="46">
        <v>27238</v>
      </c>
      <c r="F47" s="46">
        <v>0</v>
      </c>
      <c r="G47" s="46">
        <v>0</v>
      </c>
      <c r="H47" s="46">
        <v>0</v>
      </c>
      <c r="I47" s="46">
        <v>0</v>
      </c>
      <c r="J47" s="46">
        <v>40561952</v>
      </c>
      <c r="K47" s="46">
        <v>0</v>
      </c>
      <c r="L47" s="46">
        <v>0</v>
      </c>
      <c r="M47" s="46">
        <v>0</v>
      </c>
      <c r="N47" s="46">
        <f t="shared" ref="N47:N68" si="11">SUM(D47:M47)</f>
        <v>40756673</v>
      </c>
      <c r="O47" s="47">
        <f t="shared" si="8"/>
        <v>407.89712667260483</v>
      </c>
      <c r="P47" s="9"/>
    </row>
    <row r="48" spans="1:16">
      <c r="A48" s="12"/>
      <c r="B48" s="25">
        <v>341.54</v>
      </c>
      <c r="C48" s="20" t="s">
        <v>53</v>
      </c>
      <c r="D48" s="46">
        <v>12600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12600</v>
      </c>
      <c r="O48" s="47">
        <f t="shared" si="8"/>
        <v>0.12610214273561585</v>
      </c>
      <c r="P48" s="9"/>
    </row>
    <row r="49" spans="1:16">
      <c r="A49" s="12"/>
      <c r="B49" s="25">
        <v>341.9</v>
      </c>
      <c r="C49" s="20" t="s">
        <v>54</v>
      </c>
      <c r="D49" s="46">
        <v>87446</v>
      </c>
      <c r="E49" s="46">
        <v>119698</v>
      </c>
      <c r="F49" s="46">
        <v>0</v>
      </c>
      <c r="G49" s="46">
        <v>0</v>
      </c>
      <c r="H49" s="46">
        <v>0</v>
      </c>
      <c r="I49" s="46">
        <v>3758784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3965928</v>
      </c>
      <c r="O49" s="47">
        <f t="shared" si="8"/>
        <v>39.691430058347258</v>
      </c>
      <c r="P49" s="9"/>
    </row>
    <row r="50" spans="1:16">
      <c r="A50" s="12"/>
      <c r="B50" s="25">
        <v>342.1</v>
      </c>
      <c r="C50" s="20" t="s">
        <v>55</v>
      </c>
      <c r="D50" s="46">
        <v>268479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268479</v>
      </c>
      <c r="O50" s="47">
        <f t="shared" si="8"/>
        <v>2.686966442818683</v>
      </c>
      <c r="P50" s="9"/>
    </row>
    <row r="51" spans="1:16">
      <c r="A51" s="12"/>
      <c r="B51" s="25">
        <v>342.2</v>
      </c>
      <c r="C51" s="20" t="s">
        <v>56</v>
      </c>
      <c r="D51" s="46">
        <v>493848</v>
      </c>
      <c r="E51" s="46">
        <v>1935718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2429566</v>
      </c>
      <c r="O51" s="47">
        <f t="shared" si="8"/>
        <v>24.315355437904703</v>
      </c>
      <c r="P51" s="9"/>
    </row>
    <row r="52" spans="1:16">
      <c r="A52" s="12"/>
      <c r="B52" s="25">
        <v>342.4</v>
      </c>
      <c r="C52" s="20" t="s">
        <v>57</v>
      </c>
      <c r="D52" s="46">
        <v>2614781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2614781</v>
      </c>
      <c r="O52" s="47">
        <f t="shared" si="8"/>
        <v>26.169006895585426</v>
      </c>
      <c r="P52" s="9"/>
    </row>
    <row r="53" spans="1:16">
      <c r="A53" s="12"/>
      <c r="B53" s="25">
        <v>342.5</v>
      </c>
      <c r="C53" s="20" t="s">
        <v>58</v>
      </c>
      <c r="D53" s="46">
        <v>235776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235776</v>
      </c>
      <c r="O53" s="47">
        <f t="shared" si="8"/>
        <v>2.3596713337803621</v>
      </c>
      <c r="P53" s="9"/>
    </row>
    <row r="54" spans="1:16">
      <c r="A54" s="12"/>
      <c r="B54" s="25">
        <v>342.9</v>
      </c>
      <c r="C54" s="20" t="s">
        <v>59</v>
      </c>
      <c r="D54" s="46">
        <v>573445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573445</v>
      </c>
      <c r="O54" s="47">
        <f t="shared" si="8"/>
        <v>5.7390986699226376</v>
      </c>
      <c r="P54" s="9"/>
    </row>
    <row r="55" spans="1:16">
      <c r="A55" s="12"/>
      <c r="B55" s="25">
        <v>343.3</v>
      </c>
      <c r="C55" s="20" t="s">
        <v>106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48959325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48959325</v>
      </c>
      <c r="O55" s="47">
        <f t="shared" si="8"/>
        <v>489.99014201503218</v>
      </c>
      <c r="P55" s="9"/>
    </row>
    <row r="56" spans="1:16">
      <c r="A56" s="12"/>
      <c r="B56" s="25">
        <v>343.4</v>
      </c>
      <c r="C56" s="20" t="s">
        <v>60</v>
      </c>
      <c r="D56" s="46">
        <v>13019215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13019215</v>
      </c>
      <c r="O56" s="47">
        <f t="shared" si="8"/>
        <v>130.29769112981515</v>
      </c>
      <c r="P56" s="9"/>
    </row>
    <row r="57" spans="1:16">
      <c r="A57" s="12"/>
      <c r="B57" s="25">
        <v>343.5</v>
      </c>
      <c r="C57" s="20" t="s">
        <v>107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24007727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24007727</v>
      </c>
      <c r="O57" s="47">
        <f t="shared" si="8"/>
        <v>240.27189023108718</v>
      </c>
      <c r="P57" s="9"/>
    </row>
    <row r="58" spans="1:16">
      <c r="A58" s="12"/>
      <c r="B58" s="25">
        <v>343.6</v>
      </c>
      <c r="C58" s="20" t="s">
        <v>61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354879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354879</v>
      </c>
      <c r="O58" s="47">
        <f t="shared" si="8"/>
        <v>3.5516668501486204</v>
      </c>
      <c r="P58" s="9"/>
    </row>
    <row r="59" spans="1:16">
      <c r="A59" s="12"/>
      <c r="B59" s="25">
        <v>343.8</v>
      </c>
      <c r="C59" s="20" t="s">
        <v>62</v>
      </c>
      <c r="D59" s="46">
        <v>0</v>
      </c>
      <c r="E59" s="46">
        <v>25390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25390</v>
      </c>
      <c r="O59" s="47">
        <f t="shared" si="8"/>
        <v>0.25410582571883228</v>
      </c>
      <c r="P59" s="9"/>
    </row>
    <row r="60" spans="1:16">
      <c r="A60" s="12"/>
      <c r="B60" s="25">
        <v>343.9</v>
      </c>
      <c r="C60" s="20" t="s">
        <v>63</v>
      </c>
      <c r="D60" s="46">
        <v>71621</v>
      </c>
      <c r="E60" s="46">
        <v>33193</v>
      </c>
      <c r="F60" s="46">
        <v>0</v>
      </c>
      <c r="G60" s="46">
        <v>0</v>
      </c>
      <c r="H60" s="46">
        <v>0</v>
      </c>
      <c r="I60" s="46">
        <v>9010831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9115645</v>
      </c>
      <c r="O60" s="47">
        <f t="shared" si="8"/>
        <v>91.230346580730398</v>
      </c>
      <c r="P60" s="9"/>
    </row>
    <row r="61" spans="1:16">
      <c r="A61" s="12"/>
      <c r="B61" s="25">
        <v>344.5</v>
      </c>
      <c r="C61" s="20" t="s">
        <v>64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3631969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3631969</v>
      </c>
      <c r="O61" s="47">
        <f t="shared" si="8"/>
        <v>36.349132797566028</v>
      </c>
      <c r="P61" s="9"/>
    </row>
    <row r="62" spans="1:16">
      <c r="A62" s="12"/>
      <c r="B62" s="25">
        <v>344.9</v>
      </c>
      <c r="C62" s="20" t="s">
        <v>65</v>
      </c>
      <c r="D62" s="46">
        <v>125679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125679</v>
      </c>
      <c r="O62" s="47">
        <f t="shared" si="8"/>
        <v>1.2578088251483701</v>
      </c>
      <c r="P62" s="9"/>
    </row>
    <row r="63" spans="1:16">
      <c r="A63" s="12"/>
      <c r="B63" s="25">
        <v>345.1</v>
      </c>
      <c r="C63" s="20" t="s">
        <v>66</v>
      </c>
      <c r="D63" s="46">
        <v>0</v>
      </c>
      <c r="E63" s="46">
        <v>15790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15790</v>
      </c>
      <c r="O63" s="47">
        <f t="shared" si="8"/>
        <v>0.15802800268217257</v>
      </c>
      <c r="P63" s="9"/>
    </row>
    <row r="64" spans="1:16">
      <c r="A64" s="12"/>
      <c r="B64" s="25">
        <v>347.1</v>
      </c>
      <c r="C64" s="20" t="s">
        <v>67</v>
      </c>
      <c r="D64" s="46">
        <v>51509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51509</v>
      </c>
      <c r="O64" s="47">
        <f t="shared" si="8"/>
        <v>0.5155075611245109</v>
      </c>
      <c r="P64" s="9"/>
    </row>
    <row r="65" spans="1:16">
      <c r="A65" s="12"/>
      <c r="B65" s="25">
        <v>347.2</v>
      </c>
      <c r="C65" s="20" t="s">
        <v>68</v>
      </c>
      <c r="D65" s="46">
        <v>918901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918901</v>
      </c>
      <c r="O65" s="47">
        <f t="shared" si="8"/>
        <v>9.1964591318968356</v>
      </c>
      <c r="P65" s="9"/>
    </row>
    <row r="66" spans="1:16">
      <c r="A66" s="12"/>
      <c r="B66" s="25">
        <v>347.4</v>
      </c>
      <c r="C66" s="20" t="s">
        <v>69</v>
      </c>
      <c r="D66" s="46">
        <v>455764</v>
      </c>
      <c r="E66" s="46">
        <v>28685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484449</v>
      </c>
      <c r="O66" s="47">
        <f t="shared" si="8"/>
        <v>4.8484172179465368</v>
      </c>
      <c r="P66" s="9"/>
    </row>
    <row r="67" spans="1:16">
      <c r="A67" s="12"/>
      <c r="B67" s="25">
        <v>347.5</v>
      </c>
      <c r="C67" s="20" t="s">
        <v>70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1614851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1614851</v>
      </c>
      <c r="O67" s="47">
        <f t="shared" si="8"/>
        <v>16.161600896726348</v>
      </c>
      <c r="P67" s="9"/>
    </row>
    <row r="68" spans="1:16">
      <c r="A68" s="12"/>
      <c r="B68" s="25">
        <v>349</v>
      </c>
      <c r="C68" s="20" t="s">
        <v>1</v>
      </c>
      <c r="D68" s="46">
        <v>373111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373111</v>
      </c>
      <c r="O68" s="47">
        <f t="shared" si="8"/>
        <v>3.7341346490657434</v>
      </c>
      <c r="P68" s="9"/>
    </row>
    <row r="69" spans="1:16" ht="15.75">
      <c r="A69" s="29" t="s">
        <v>49</v>
      </c>
      <c r="B69" s="30"/>
      <c r="C69" s="31"/>
      <c r="D69" s="32">
        <f t="shared" ref="D69:M69" si="12">SUM(D70:D73)</f>
        <v>372237</v>
      </c>
      <c r="E69" s="32">
        <f t="shared" si="12"/>
        <v>426001</v>
      </c>
      <c r="F69" s="32">
        <f t="shared" si="12"/>
        <v>0</v>
      </c>
      <c r="G69" s="32">
        <f t="shared" si="12"/>
        <v>0</v>
      </c>
      <c r="H69" s="32">
        <f t="shared" si="12"/>
        <v>0</v>
      </c>
      <c r="I69" s="32">
        <f t="shared" si="12"/>
        <v>1554102</v>
      </c>
      <c r="J69" s="32">
        <f t="shared" si="12"/>
        <v>286246</v>
      </c>
      <c r="K69" s="32">
        <f t="shared" si="12"/>
        <v>0</v>
      </c>
      <c r="L69" s="32">
        <f t="shared" si="12"/>
        <v>0</v>
      </c>
      <c r="M69" s="32">
        <f t="shared" si="12"/>
        <v>0</v>
      </c>
      <c r="N69" s="32">
        <f t="shared" ref="N69:N75" si="13">SUM(D69:M69)</f>
        <v>2638586</v>
      </c>
      <c r="O69" s="45">
        <f t="shared" ref="O69:O86" si="14">(N69/O$88)</f>
        <v>26.40724987239664</v>
      </c>
      <c r="P69" s="10"/>
    </row>
    <row r="70" spans="1:16">
      <c r="A70" s="13"/>
      <c r="B70" s="39">
        <v>351.1</v>
      </c>
      <c r="C70" s="21" t="s">
        <v>73</v>
      </c>
      <c r="D70" s="46">
        <v>267058</v>
      </c>
      <c r="E70" s="46">
        <v>426001</v>
      </c>
      <c r="F70" s="46">
        <v>0</v>
      </c>
      <c r="G70" s="46">
        <v>0</v>
      </c>
      <c r="H70" s="46">
        <v>0</v>
      </c>
      <c r="I70" s="46">
        <v>0</v>
      </c>
      <c r="J70" s="46">
        <v>286246</v>
      </c>
      <c r="K70" s="46">
        <v>0</v>
      </c>
      <c r="L70" s="46">
        <v>0</v>
      </c>
      <c r="M70" s="46">
        <v>0</v>
      </c>
      <c r="N70" s="46">
        <f t="shared" si="13"/>
        <v>979305</v>
      </c>
      <c r="O70" s="47">
        <f t="shared" si="14"/>
        <v>9.8009888009287529</v>
      </c>
      <c r="P70" s="9"/>
    </row>
    <row r="71" spans="1:16">
      <c r="A71" s="13"/>
      <c r="B71" s="39">
        <v>352</v>
      </c>
      <c r="C71" s="21" t="s">
        <v>74</v>
      </c>
      <c r="D71" s="46">
        <v>27433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27433</v>
      </c>
      <c r="O71" s="47">
        <f t="shared" si="14"/>
        <v>0.27455238743382138</v>
      </c>
      <c r="P71" s="9"/>
    </row>
    <row r="72" spans="1:16">
      <c r="A72" s="13"/>
      <c r="B72" s="39">
        <v>354</v>
      </c>
      <c r="C72" s="21" t="s">
        <v>75</v>
      </c>
      <c r="D72" s="46">
        <v>76272</v>
      </c>
      <c r="E72" s="46">
        <v>0</v>
      </c>
      <c r="F72" s="46">
        <v>0</v>
      </c>
      <c r="G72" s="46">
        <v>0</v>
      </c>
      <c r="H72" s="46">
        <v>0</v>
      </c>
      <c r="I72" s="46">
        <v>694185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770457</v>
      </c>
      <c r="O72" s="47">
        <f t="shared" si="14"/>
        <v>7.7108157607662209</v>
      </c>
      <c r="P72" s="9"/>
    </row>
    <row r="73" spans="1:16">
      <c r="A73" s="13"/>
      <c r="B73" s="39">
        <v>359</v>
      </c>
      <c r="C73" s="21" t="s">
        <v>76</v>
      </c>
      <c r="D73" s="46">
        <v>1474</v>
      </c>
      <c r="E73" s="46">
        <v>0</v>
      </c>
      <c r="F73" s="46">
        <v>0</v>
      </c>
      <c r="G73" s="46">
        <v>0</v>
      </c>
      <c r="H73" s="46">
        <v>0</v>
      </c>
      <c r="I73" s="46">
        <v>859917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3"/>
        <v>861391</v>
      </c>
      <c r="O73" s="47">
        <f t="shared" si="14"/>
        <v>8.6208929232678475</v>
      </c>
      <c r="P73" s="9"/>
    </row>
    <row r="74" spans="1:16" ht="15.75">
      <c r="A74" s="29" t="s">
        <v>4</v>
      </c>
      <c r="B74" s="30"/>
      <c r="C74" s="31"/>
      <c r="D74" s="32">
        <f t="shared" ref="D74:M74" si="15">SUM(D75:D82)</f>
        <v>3243352</v>
      </c>
      <c r="E74" s="32">
        <f t="shared" si="15"/>
        <v>1864051</v>
      </c>
      <c r="F74" s="32">
        <f t="shared" si="15"/>
        <v>203825</v>
      </c>
      <c r="G74" s="32">
        <f t="shared" si="15"/>
        <v>765288</v>
      </c>
      <c r="H74" s="32">
        <f t="shared" si="15"/>
        <v>0</v>
      </c>
      <c r="I74" s="32">
        <f t="shared" si="15"/>
        <v>2668946</v>
      </c>
      <c r="J74" s="32">
        <f t="shared" si="15"/>
        <v>642259</v>
      </c>
      <c r="K74" s="32">
        <f t="shared" si="15"/>
        <v>49365316</v>
      </c>
      <c r="L74" s="32">
        <f t="shared" si="15"/>
        <v>0</v>
      </c>
      <c r="M74" s="32">
        <f t="shared" si="15"/>
        <v>0</v>
      </c>
      <c r="N74" s="32">
        <f t="shared" si="13"/>
        <v>58753037</v>
      </c>
      <c r="O74" s="45">
        <f t="shared" si="14"/>
        <v>588.00665539086663</v>
      </c>
      <c r="P74" s="10"/>
    </row>
    <row r="75" spans="1:16">
      <c r="A75" s="12"/>
      <c r="B75" s="25">
        <v>361.1</v>
      </c>
      <c r="C75" s="20" t="s">
        <v>77</v>
      </c>
      <c r="D75" s="46">
        <v>1593825</v>
      </c>
      <c r="E75" s="46">
        <v>640819</v>
      </c>
      <c r="F75" s="46">
        <v>186529</v>
      </c>
      <c r="G75" s="46">
        <v>474876</v>
      </c>
      <c r="H75" s="46">
        <v>0</v>
      </c>
      <c r="I75" s="46">
        <v>1467618</v>
      </c>
      <c r="J75" s="46">
        <v>307010</v>
      </c>
      <c r="K75" s="46">
        <v>5915958</v>
      </c>
      <c r="L75" s="46">
        <v>0</v>
      </c>
      <c r="M75" s="46">
        <v>0</v>
      </c>
      <c r="N75" s="46">
        <f t="shared" si="13"/>
        <v>10586635</v>
      </c>
      <c r="O75" s="47">
        <f t="shared" si="14"/>
        <v>105.95217125871956</v>
      </c>
      <c r="P75" s="9"/>
    </row>
    <row r="76" spans="1:16">
      <c r="A76" s="12"/>
      <c r="B76" s="25">
        <v>361.3</v>
      </c>
      <c r="C76" s="20" t="s">
        <v>78</v>
      </c>
      <c r="D76" s="46">
        <v>-82284</v>
      </c>
      <c r="E76" s="46">
        <v>-36477</v>
      </c>
      <c r="F76" s="46">
        <v>17296</v>
      </c>
      <c r="G76" s="46">
        <v>-73471</v>
      </c>
      <c r="H76" s="46">
        <v>0</v>
      </c>
      <c r="I76" s="46">
        <v>-41786</v>
      </c>
      <c r="J76" s="46">
        <v>-17162</v>
      </c>
      <c r="K76" s="46">
        <v>23250681</v>
      </c>
      <c r="L76" s="46">
        <v>0</v>
      </c>
      <c r="M76" s="46">
        <v>0</v>
      </c>
      <c r="N76" s="46">
        <f t="shared" ref="N76:N82" si="16">SUM(D76:M76)</f>
        <v>23016797</v>
      </c>
      <c r="O76" s="47">
        <f t="shared" si="14"/>
        <v>230.35455719132497</v>
      </c>
      <c r="P76" s="9"/>
    </row>
    <row r="77" spans="1:16">
      <c r="A77" s="12"/>
      <c r="B77" s="25">
        <v>362</v>
      </c>
      <c r="C77" s="20" t="s">
        <v>79</v>
      </c>
      <c r="D77" s="46">
        <v>273185</v>
      </c>
      <c r="E77" s="46">
        <v>897409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1170594</v>
      </c>
      <c r="O77" s="47">
        <f t="shared" si="14"/>
        <v>11.715429497893293</v>
      </c>
      <c r="P77" s="9"/>
    </row>
    <row r="78" spans="1:16">
      <c r="A78" s="12"/>
      <c r="B78" s="25">
        <v>364</v>
      </c>
      <c r="C78" s="20" t="s">
        <v>80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462141</v>
      </c>
      <c r="J78" s="46">
        <v>209342</v>
      </c>
      <c r="K78" s="46">
        <v>0</v>
      </c>
      <c r="L78" s="46">
        <v>0</v>
      </c>
      <c r="M78" s="46">
        <v>0</v>
      </c>
      <c r="N78" s="46">
        <f t="shared" si="16"/>
        <v>671483</v>
      </c>
      <c r="O78" s="47">
        <f t="shared" si="14"/>
        <v>6.7202734214713917</v>
      </c>
      <c r="P78" s="9"/>
    </row>
    <row r="79" spans="1:16">
      <c r="A79" s="12"/>
      <c r="B79" s="25">
        <v>365</v>
      </c>
      <c r="C79" s="20" t="s">
        <v>81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5830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6"/>
        <v>5830</v>
      </c>
      <c r="O79" s="47">
        <f t="shared" si="14"/>
        <v>5.8347261281638127E-2</v>
      </c>
      <c r="P79" s="9"/>
    </row>
    <row r="80" spans="1:16">
      <c r="A80" s="12"/>
      <c r="B80" s="25">
        <v>368</v>
      </c>
      <c r="C80" s="20" t="s">
        <v>83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19962036</v>
      </c>
      <c r="L80" s="46">
        <v>0</v>
      </c>
      <c r="M80" s="46">
        <v>0</v>
      </c>
      <c r="N80" s="46">
        <f t="shared" si="16"/>
        <v>19962036</v>
      </c>
      <c r="O80" s="47">
        <f t="shared" si="14"/>
        <v>199.78218356869064</v>
      </c>
      <c r="P80" s="9"/>
    </row>
    <row r="81" spans="1:119">
      <c r="A81" s="12"/>
      <c r="B81" s="25">
        <v>369.3</v>
      </c>
      <c r="C81" s="20" t="s">
        <v>84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60000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6"/>
        <v>60000</v>
      </c>
      <c r="O81" s="47">
        <f t="shared" si="14"/>
        <v>0.60048639397912307</v>
      </c>
      <c r="P81" s="9"/>
    </row>
    <row r="82" spans="1:119">
      <c r="A82" s="12"/>
      <c r="B82" s="25">
        <v>369.9</v>
      </c>
      <c r="C82" s="20" t="s">
        <v>85</v>
      </c>
      <c r="D82" s="46">
        <v>1458626</v>
      </c>
      <c r="E82" s="46">
        <v>362300</v>
      </c>
      <c r="F82" s="46">
        <v>0</v>
      </c>
      <c r="G82" s="46">
        <v>363883</v>
      </c>
      <c r="H82" s="46">
        <v>0</v>
      </c>
      <c r="I82" s="46">
        <v>715143</v>
      </c>
      <c r="J82" s="46">
        <v>143069</v>
      </c>
      <c r="K82" s="46">
        <v>236641</v>
      </c>
      <c r="L82" s="46">
        <v>0</v>
      </c>
      <c r="M82" s="46">
        <v>0</v>
      </c>
      <c r="N82" s="46">
        <f t="shared" si="16"/>
        <v>3279662</v>
      </c>
      <c r="O82" s="47">
        <f t="shared" si="14"/>
        <v>32.823206797505982</v>
      </c>
      <c r="P82" s="9"/>
    </row>
    <row r="83" spans="1:119" ht="15.75">
      <c r="A83" s="29" t="s">
        <v>50</v>
      </c>
      <c r="B83" s="30"/>
      <c r="C83" s="31"/>
      <c r="D83" s="32">
        <f t="shared" ref="D83:M83" si="17">SUM(D84:D85)</f>
        <v>18251864</v>
      </c>
      <c r="E83" s="32">
        <f t="shared" si="17"/>
        <v>32581164</v>
      </c>
      <c r="F83" s="32">
        <f t="shared" si="17"/>
        <v>27919484</v>
      </c>
      <c r="G83" s="32">
        <f t="shared" si="17"/>
        <v>0</v>
      </c>
      <c r="H83" s="32">
        <f t="shared" si="17"/>
        <v>0</v>
      </c>
      <c r="I83" s="32">
        <f t="shared" si="17"/>
        <v>0</v>
      </c>
      <c r="J83" s="32">
        <f t="shared" si="17"/>
        <v>2256877</v>
      </c>
      <c r="K83" s="32">
        <f t="shared" si="17"/>
        <v>0</v>
      </c>
      <c r="L83" s="32">
        <f t="shared" si="17"/>
        <v>0</v>
      </c>
      <c r="M83" s="32">
        <f t="shared" si="17"/>
        <v>0</v>
      </c>
      <c r="N83" s="32">
        <f>SUM(D83:M83)</f>
        <v>81009389</v>
      </c>
      <c r="O83" s="45">
        <f t="shared" si="14"/>
        <v>810.75059798436735</v>
      </c>
      <c r="P83" s="9"/>
    </row>
    <row r="84" spans="1:119">
      <c r="A84" s="12"/>
      <c r="B84" s="25">
        <v>381</v>
      </c>
      <c r="C84" s="20" t="s">
        <v>86</v>
      </c>
      <c r="D84" s="46">
        <v>18251864</v>
      </c>
      <c r="E84" s="46">
        <v>17017164</v>
      </c>
      <c r="F84" s="46">
        <v>16129464</v>
      </c>
      <c r="G84" s="46">
        <v>0</v>
      </c>
      <c r="H84" s="46">
        <v>0</v>
      </c>
      <c r="I84" s="46">
        <v>0</v>
      </c>
      <c r="J84" s="46">
        <v>2256877</v>
      </c>
      <c r="K84" s="46">
        <v>0</v>
      </c>
      <c r="L84" s="46">
        <v>0</v>
      </c>
      <c r="M84" s="46">
        <v>0</v>
      </c>
      <c r="N84" s="46">
        <f>SUM(D84:M84)</f>
        <v>53655369</v>
      </c>
      <c r="O84" s="47">
        <f t="shared" si="14"/>
        <v>536.98865080715382</v>
      </c>
      <c r="P84" s="9"/>
    </row>
    <row r="85" spans="1:119" ht="15.75" thickBot="1">
      <c r="A85" s="12"/>
      <c r="B85" s="25">
        <v>385</v>
      </c>
      <c r="C85" s="20" t="s">
        <v>108</v>
      </c>
      <c r="D85" s="46">
        <v>0</v>
      </c>
      <c r="E85" s="46">
        <v>15564000</v>
      </c>
      <c r="F85" s="46">
        <v>11790020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>SUM(D85:M85)</f>
        <v>27354020</v>
      </c>
      <c r="O85" s="47">
        <f t="shared" si="14"/>
        <v>273.76194717721353</v>
      </c>
      <c r="P85" s="9"/>
    </row>
    <row r="86" spans="1:119" ht="16.5" thickBot="1">
      <c r="A86" s="14" t="s">
        <v>71</v>
      </c>
      <c r="B86" s="23"/>
      <c r="C86" s="22"/>
      <c r="D86" s="15">
        <f t="shared" ref="D86:M86" si="18">SUM(D5,D15,D23,D46,D69,D74,D83)</f>
        <v>163423946</v>
      </c>
      <c r="E86" s="15">
        <f t="shared" si="18"/>
        <v>62741136</v>
      </c>
      <c r="F86" s="15">
        <f t="shared" si="18"/>
        <v>31727073</v>
      </c>
      <c r="G86" s="15">
        <f t="shared" si="18"/>
        <v>6180600</v>
      </c>
      <c r="H86" s="15">
        <f t="shared" si="18"/>
        <v>0</v>
      </c>
      <c r="I86" s="15">
        <f t="shared" si="18"/>
        <v>97603885</v>
      </c>
      <c r="J86" s="15">
        <f t="shared" si="18"/>
        <v>43747334</v>
      </c>
      <c r="K86" s="15">
        <f t="shared" si="18"/>
        <v>51723962</v>
      </c>
      <c r="L86" s="15">
        <f t="shared" si="18"/>
        <v>0</v>
      </c>
      <c r="M86" s="15">
        <f t="shared" si="18"/>
        <v>0</v>
      </c>
      <c r="N86" s="15">
        <f>SUM(D86:M86)</f>
        <v>457147936</v>
      </c>
      <c r="O86" s="38">
        <f t="shared" si="14"/>
        <v>4575.1852600606489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0"/>
      <c r="B88" s="41"/>
      <c r="C88" s="41"/>
      <c r="D88" s="42"/>
      <c r="E88" s="42"/>
      <c r="F88" s="42"/>
      <c r="G88" s="42"/>
      <c r="H88" s="42"/>
      <c r="I88" s="42"/>
      <c r="J88" s="42"/>
      <c r="K88" s="42"/>
      <c r="L88" s="51" t="s">
        <v>109</v>
      </c>
      <c r="M88" s="51"/>
      <c r="N88" s="51"/>
      <c r="O88" s="43">
        <v>99919</v>
      </c>
    </row>
    <row r="89" spans="1:119">
      <c r="A89" s="52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4"/>
    </row>
    <row r="90" spans="1:119" ht="15.75" thickBot="1">
      <c r="A90" s="55" t="s">
        <v>110</v>
      </c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7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72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88</v>
      </c>
      <c r="B3" s="65"/>
      <c r="C3" s="66"/>
      <c r="D3" s="70" t="s">
        <v>44</v>
      </c>
      <c r="E3" s="71"/>
      <c r="F3" s="71"/>
      <c r="G3" s="71"/>
      <c r="H3" s="72"/>
      <c r="I3" s="70" t="s">
        <v>45</v>
      </c>
      <c r="J3" s="72"/>
      <c r="K3" s="70" t="s">
        <v>47</v>
      </c>
      <c r="L3" s="72"/>
      <c r="M3" s="36"/>
      <c r="N3" s="37"/>
      <c r="O3" s="73" t="s">
        <v>93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46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>SUM(D6:D14)</f>
        <v>102716008</v>
      </c>
      <c r="E5" s="27">
        <f t="shared" ref="E5:M5" si="0">SUM(E6:E14)</f>
        <v>0</v>
      </c>
      <c r="F5" s="27">
        <f t="shared" si="0"/>
        <v>3666829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2880702</v>
      </c>
      <c r="L5" s="27">
        <f t="shared" si="0"/>
        <v>0</v>
      </c>
      <c r="M5" s="27">
        <f t="shared" si="0"/>
        <v>0</v>
      </c>
      <c r="N5" s="28">
        <f>SUM(D5:M5)</f>
        <v>109263539</v>
      </c>
      <c r="O5" s="33">
        <f t="shared" ref="O5:O36" si="1">(N5/O$85)</f>
        <v>1059.268434318953</v>
      </c>
      <c r="P5" s="6"/>
    </row>
    <row r="6" spans="1:133">
      <c r="A6" s="12"/>
      <c r="B6" s="25">
        <v>311</v>
      </c>
      <c r="C6" s="20" t="s">
        <v>3</v>
      </c>
      <c r="D6" s="46">
        <v>86042581</v>
      </c>
      <c r="E6" s="46">
        <v>0</v>
      </c>
      <c r="F6" s="46">
        <v>3666829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89709410</v>
      </c>
      <c r="O6" s="47">
        <f t="shared" si="1"/>
        <v>869.69859428017446</v>
      </c>
      <c r="P6" s="9"/>
    </row>
    <row r="7" spans="1:133">
      <c r="A7" s="12"/>
      <c r="B7" s="25">
        <v>312.51</v>
      </c>
      <c r="C7" s="20" t="s">
        <v>95</v>
      </c>
      <c r="D7" s="46">
        <v>1215594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1713843</v>
      </c>
      <c r="L7" s="46">
        <v>0</v>
      </c>
      <c r="M7" s="46">
        <v>0</v>
      </c>
      <c r="N7" s="46">
        <f>SUM(D7:M7)</f>
        <v>2929437</v>
      </c>
      <c r="O7" s="47">
        <f t="shared" si="1"/>
        <v>28.399777023751817</v>
      </c>
      <c r="P7" s="9"/>
    </row>
    <row r="8" spans="1:133">
      <c r="A8" s="12"/>
      <c r="B8" s="25">
        <v>312.52</v>
      </c>
      <c r="C8" s="20" t="s">
        <v>96</v>
      </c>
      <c r="D8" s="46">
        <v>1166859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1166859</v>
      </c>
      <c r="L8" s="46">
        <v>0</v>
      </c>
      <c r="M8" s="46">
        <v>0</v>
      </c>
      <c r="N8" s="46">
        <f>SUM(D8:M8)</f>
        <v>2333718</v>
      </c>
      <c r="O8" s="47">
        <f t="shared" si="1"/>
        <v>22.624507998061077</v>
      </c>
      <c r="P8" s="9"/>
    </row>
    <row r="9" spans="1:133">
      <c r="A9" s="12"/>
      <c r="B9" s="25">
        <v>314.10000000000002</v>
      </c>
      <c r="C9" s="20" t="s">
        <v>11</v>
      </c>
      <c r="D9" s="46">
        <v>7656138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ref="N9:N14" si="2">SUM(D9:M9)</f>
        <v>7656138</v>
      </c>
      <c r="O9" s="47">
        <f t="shared" si="1"/>
        <v>74.22334464372274</v>
      </c>
      <c r="P9" s="9"/>
    </row>
    <row r="10" spans="1:133">
      <c r="A10" s="12"/>
      <c r="B10" s="25">
        <v>314.3</v>
      </c>
      <c r="C10" s="20" t="s">
        <v>12</v>
      </c>
      <c r="D10" s="46">
        <v>2766711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2766711</v>
      </c>
      <c r="O10" s="47">
        <f t="shared" si="1"/>
        <v>26.82221037324285</v>
      </c>
      <c r="P10" s="9"/>
    </row>
    <row r="11" spans="1:133">
      <c r="A11" s="12"/>
      <c r="B11" s="25">
        <v>314.39999999999998</v>
      </c>
      <c r="C11" s="20" t="s">
        <v>13</v>
      </c>
      <c r="D11" s="46">
        <v>360236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360236</v>
      </c>
      <c r="O11" s="47">
        <f t="shared" si="1"/>
        <v>3.4923509452253998</v>
      </c>
      <c r="P11" s="9"/>
    </row>
    <row r="12" spans="1:133">
      <c r="A12" s="12"/>
      <c r="B12" s="25">
        <v>314.8</v>
      </c>
      <c r="C12" s="20" t="s">
        <v>14</v>
      </c>
      <c r="D12" s="46">
        <v>91394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91394</v>
      </c>
      <c r="O12" s="47">
        <f t="shared" si="1"/>
        <v>0.88603005332040718</v>
      </c>
      <c r="P12" s="9"/>
    </row>
    <row r="13" spans="1:133">
      <c r="A13" s="12"/>
      <c r="B13" s="25">
        <v>316</v>
      </c>
      <c r="C13" s="20" t="s">
        <v>15</v>
      </c>
      <c r="D13" s="46">
        <v>3015396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3015396</v>
      </c>
      <c r="O13" s="47">
        <f t="shared" si="1"/>
        <v>29.23311682016481</v>
      </c>
      <c r="P13" s="9"/>
    </row>
    <row r="14" spans="1:133">
      <c r="A14" s="12"/>
      <c r="B14" s="25">
        <v>319</v>
      </c>
      <c r="C14" s="20" t="s">
        <v>16</v>
      </c>
      <c r="D14" s="46">
        <v>401099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401099</v>
      </c>
      <c r="O14" s="47">
        <f t="shared" si="1"/>
        <v>3.8885021812893843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SUM(D16:D22)</f>
        <v>17603450</v>
      </c>
      <c r="E15" s="32">
        <f t="shared" si="3"/>
        <v>3725586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21329036</v>
      </c>
      <c r="O15" s="45">
        <f t="shared" si="1"/>
        <v>206.77688802714493</v>
      </c>
      <c r="P15" s="10"/>
    </row>
    <row r="16" spans="1:133">
      <c r="A16" s="12"/>
      <c r="B16" s="25">
        <v>322</v>
      </c>
      <c r="C16" s="20" t="s">
        <v>0</v>
      </c>
      <c r="D16" s="46">
        <v>1865</v>
      </c>
      <c r="E16" s="46">
        <v>3631204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3633069</v>
      </c>
      <c r="O16" s="47">
        <f t="shared" si="1"/>
        <v>35.221221522055259</v>
      </c>
      <c r="P16" s="9"/>
    </row>
    <row r="17" spans="1:16">
      <c r="A17" s="12"/>
      <c r="B17" s="25">
        <v>323.10000000000002</v>
      </c>
      <c r="C17" s="20" t="s">
        <v>18</v>
      </c>
      <c r="D17" s="46">
        <v>8220306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8220306</v>
      </c>
      <c r="O17" s="47">
        <f t="shared" si="1"/>
        <v>79.692738730004848</v>
      </c>
      <c r="P17" s="9"/>
    </row>
    <row r="18" spans="1:16">
      <c r="A18" s="12"/>
      <c r="B18" s="25">
        <v>323.2</v>
      </c>
      <c r="C18" s="20" t="s">
        <v>19</v>
      </c>
      <c r="D18" s="46">
        <v>8543303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8543303</v>
      </c>
      <c r="O18" s="47">
        <f t="shared" si="1"/>
        <v>82.824071740184195</v>
      </c>
      <c r="P18" s="9"/>
    </row>
    <row r="19" spans="1:16">
      <c r="A19" s="12"/>
      <c r="B19" s="25">
        <v>323.39999999999998</v>
      </c>
      <c r="C19" s="20" t="s">
        <v>20</v>
      </c>
      <c r="D19" s="46">
        <v>237134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237134</v>
      </c>
      <c r="O19" s="47">
        <f t="shared" si="1"/>
        <v>2.2989238972370334</v>
      </c>
      <c r="P19" s="9"/>
    </row>
    <row r="20" spans="1:16">
      <c r="A20" s="12"/>
      <c r="B20" s="25">
        <v>323.5</v>
      </c>
      <c r="C20" s="20" t="s">
        <v>21</v>
      </c>
      <c r="D20" s="46">
        <v>90000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90000</v>
      </c>
      <c r="O20" s="47">
        <f t="shared" si="1"/>
        <v>0.87251575375666501</v>
      </c>
      <c r="P20" s="9"/>
    </row>
    <row r="21" spans="1:16">
      <c r="A21" s="12"/>
      <c r="B21" s="25">
        <v>323.89999999999998</v>
      </c>
      <c r="C21" s="20" t="s">
        <v>22</v>
      </c>
      <c r="D21" s="46">
        <v>269948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269948</v>
      </c>
      <c r="O21" s="47">
        <f t="shared" si="1"/>
        <v>2.6170431410567137</v>
      </c>
      <c r="P21" s="9"/>
    </row>
    <row r="22" spans="1:16">
      <c r="A22" s="12"/>
      <c r="B22" s="25">
        <v>329</v>
      </c>
      <c r="C22" s="20" t="s">
        <v>23</v>
      </c>
      <c r="D22" s="46">
        <v>240894</v>
      </c>
      <c r="E22" s="46">
        <v>94382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335276</v>
      </c>
      <c r="O22" s="47">
        <f t="shared" si="1"/>
        <v>3.2503732428502183</v>
      </c>
      <c r="P22" s="9"/>
    </row>
    <row r="23" spans="1:16" ht="15.75">
      <c r="A23" s="29" t="s">
        <v>26</v>
      </c>
      <c r="B23" s="30"/>
      <c r="C23" s="31"/>
      <c r="D23" s="32">
        <f t="shared" ref="D23:M23" si="5">SUM(D24:D42)</f>
        <v>11417685</v>
      </c>
      <c r="E23" s="32">
        <f t="shared" si="5"/>
        <v>20578718</v>
      </c>
      <c r="F23" s="32">
        <f t="shared" si="5"/>
        <v>0</v>
      </c>
      <c r="G23" s="32">
        <f t="shared" si="5"/>
        <v>5281262</v>
      </c>
      <c r="H23" s="32">
        <f t="shared" si="5"/>
        <v>0</v>
      </c>
      <c r="I23" s="32">
        <f t="shared" si="5"/>
        <v>707025</v>
      </c>
      <c r="J23" s="32">
        <f t="shared" si="5"/>
        <v>77518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38062208</v>
      </c>
      <c r="O23" s="45">
        <f t="shared" si="1"/>
        <v>368.99862336403294</v>
      </c>
      <c r="P23" s="10"/>
    </row>
    <row r="24" spans="1:16">
      <c r="A24" s="12"/>
      <c r="B24" s="25">
        <v>331.1</v>
      </c>
      <c r="C24" s="20" t="s">
        <v>24</v>
      </c>
      <c r="D24" s="46">
        <v>127288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68626</v>
      </c>
      <c r="K24" s="46">
        <v>0</v>
      </c>
      <c r="L24" s="46">
        <v>0</v>
      </c>
      <c r="M24" s="46">
        <v>0</v>
      </c>
      <c r="N24" s="46">
        <f>SUM(D24:M24)</f>
        <v>195914</v>
      </c>
      <c r="O24" s="47">
        <f t="shared" si="1"/>
        <v>1.8993116820164808</v>
      </c>
      <c r="P24" s="9"/>
    </row>
    <row r="25" spans="1:16">
      <c r="A25" s="12"/>
      <c r="B25" s="25">
        <v>331.2</v>
      </c>
      <c r="C25" s="20" t="s">
        <v>25</v>
      </c>
      <c r="D25" s="46">
        <v>95401</v>
      </c>
      <c r="E25" s="46">
        <v>208967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5" si="6">SUM(D25:M25)</f>
        <v>304368</v>
      </c>
      <c r="O25" s="47">
        <f t="shared" si="1"/>
        <v>2.9507319437712072</v>
      </c>
      <c r="P25" s="9"/>
    </row>
    <row r="26" spans="1:16">
      <c r="A26" s="12"/>
      <c r="B26" s="25">
        <v>331.5</v>
      </c>
      <c r="C26" s="20" t="s">
        <v>27</v>
      </c>
      <c r="D26" s="46">
        <v>0</v>
      </c>
      <c r="E26" s="46">
        <v>6491164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6491164</v>
      </c>
      <c r="O26" s="47">
        <f t="shared" si="1"/>
        <v>62.929365002423658</v>
      </c>
      <c r="P26" s="9"/>
    </row>
    <row r="27" spans="1:16">
      <c r="A27" s="12"/>
      <c r="B27" s="25">
        <v>334.1</v>
      </c>
      <c r="C27" s="20" t="s">
        <v>28</v>
      </c>
      <c r="D27" s="46">
        <v>25000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25000</v>
      </c>
      <c r="O27" s="47">
        <f t="shared" si="1"/>
        <v>0.24236548715462919</v>
      </c>
      <c r="P27" s="9"/>
    </row>
    <row r="28" spans="1:16">
      <c r="A28" s="12"/>
      <c r="B28" s="25">
        <v>334.2</v>
      </c>
      <c r="C28" s="20" t="s">
        <v>29</v>
      </c>
      <c r="D28" s="46">
        <v>0</v>
      </c>
      <c r="E28" s="46">
        <v>331234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331234</v>
      </c>
      <c r="O28" s="47">
        <f t="shared" si="1"/>
        <v>3.2111875908870577</v>
      </c>
      <c r="P28" s="9"/>
    </row>
    <row r="29" spans="1:16">
      <c r="A29" s="12"/>
      <c r="B29" s="25">
        <v>334.31</v>
      </c>
      <c r="C29" s="20" t="s">
        <v>30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706612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706612</v>
      </c>
      <c r="O29" s="47">
        <f t="shared" si="1"/>
        <v>6.8503344643722732</v>
      </c>
      <c r="P29" s="9"/>
    </row>
    <row r="30" spans="1:16">
      <c r="A30" s="12"/>
      <c r="B30" s="25">
        <v>334.5</v>
      </c>
      <c r="C30" s="20" t="s">
        <v>31</v>
      </c>
      <c r="D30" s="46">
        <v>13917</v>
      </c>
      <c r="E30" s="46">
        <v>1042651</v>
      </c>
      <c r="F30" s="46">
        <v>0</v>
      </c>
      <c r="G30" s="46">
        <v>0</v>
      </c>
      <c r="H30" s="46">
        <v>0</v>
      </c>
      <c r="I30" s="46">
        <v>413</v>
      </c>
      <c r="J30" s="46">
        <v>8892</v>
      </c>
      <c r="K30" s="46">
        <v>0</v>
      </c>
      <c r="L30" s="46">
        <v>0</v>
      </c>
      <c r="M30" s="46">
        <v>0</v>
      </c>
      <c r="N30" s="46">
        <f t="shared" si="6"/>
        <v>1065873</v>
      </c>
      <c r="O30" s="47">
        <f t="shared" si="1"/>
        <v>10.333233155598643</v>
      </c>
      <c r="P30" s="9"/>
    </row>
    <row r="31" spans="1:16">
      <c r="A31" s="12"/>
      <c r="B31" s="25">
        <v>334.7</v>
      </c>
      <c r="C31" s="20" t="s">
        <v>32</v>
      </c>
      <c r="D31" s="46">
        <v>88855</v>
      </c>
      <c r="E31" s="46">
        <v>0</v>
      </c>
      <c r="F31" s="46">
        <v>0</v>
      </c>
      <c r="G31" s="46">
        <v>519655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608510</v>
      </c>
      <c r="O31" s="47">
        <f t="shared" si="1"/>
        <v>5.8992729035385363</v>
      </c>
      <c r="P31" s="9"/>
    </row>
    <row r="32" spans="1:16">
      <c r="A32" s="12"/>
      <c r="B32" s="25">
        <v>335.12</v>
      </c>
      <c r="C32" s="20" t="s">
        <v>33</v>
      </c>
      <c r="D32" s="46">
        <v>2722733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2722733</v>
      </c>
      <c r="O32" s="47">
        <f t="shared" si="1"/>
        <v>26.395860397479399</v>
      </c>
      <c r="P32" s="9"/>
    </row>
    <row r="33" spans="1:16">
      <c r="A33" s="12"/>
      <c r="B33" s="25">
        <v>335.15</v>
      </c>
      <c r="C33" s="20" t="s">
        <v>34</v>
      </c>
      <c r="D33" s="46">
        <v>108892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108892</v>
      </c>
      <c r="O33" s="47">
        <f t="shared" si="1"/>
        <v>1.0556665050896752</v>
      </c>
      <c r="P33" s="9"/>
    </row>
    <row r="34" spans="1:16">
      <c r="A34" s="12"/>
      <c r="B34" s="25">
        <v>335.18</v>
      </c>
      <c r="C34" s="20" t="s">
        <v>35</v>
      </c>
      <c r="D34" s="46">
        <v>6422861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6422861</v>
      </c>
      <c r="O34" s="47">
        <f t="shared" si="1"/>
        <v>62.267193407658752</v>
      </c>
      <c r="P34" s="9"/>
    </row>
    <row r="35" spans="1:16">
      <c r="A35" s="12"/>
      <c r="B35" s="25">
        <v>335.21</v>
      </c>
      <c r="C35" s="20" t="s">
        <v>36</v>
      </c>
      <c r="D35" s="46">
        <v>46500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46500</v>
      </c>
      <c r="O35" s="47">
        <f t="shared" si="1"/>
        <v>0.45079980610761028</v>
      </c>
      <c r="P35" s="9"/>
    </row>
    <row r="36" spans="1:16">
      <c r="A36" s="12"/>
      <c r="B36" s="25">
        <v>337.2</v>
      </c>
      <c r="C36" s="20" t="s">
        <v>37</v>
      </c>
      <c r="D36" s="46">
        <v>828844</v>
      </c>
      <c r="E36" s="46">
        <v>0</v>
      </c>
      <c r="F36" s="46">
        <v>0</v>
      </c>
      <c r="G36" s="46">
        <v>2041988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7">SUM(D36:M36)</f>
        <v>2870832</v>
      </c>
      <c r="O36" s="47">
        <f t="shared" si="1"/>
        <v>27.831623848763936</v>
      </c>
      <c r="P36" s="9"/>
    </row>
    <row r="37" spans="1:16">
      <c r="A37" s="12"/>
      <c r="B37" s="25">
        <v>337.3</v>
      </c>
      <c r="C37" s="20" t="s">
        <v>38</v>
      </c>
      <c r="D37" s="46">
        <v>43750</v>
      </c>
      <c r="E37" s="46">
        <v>0</v>
      </c>
      <c r="F37" s="46">
        <v>0</v>
      </c>
      <c r="G37" s="46">
        <v>2573151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2616901</v>
      </c>
      <c r="O37" s="47">
        <f t="shared" ref="O37:O68" si="8">(N37/O$85)</f>
        <v>25.369859428017449</v>
      </c>
      <c r="P37" s="9"/>
    </row>
    <row r="38" spans="1:16">
      <c r="A38" s="12"/>
      <c r="B38" s="25">
        <v>337.5</v>
      </c>
      <c r="C38" s="20" t="s">
        <v>39</v>
      </c>
      <c r="D38" s="46">
        <v>0</v>
      </c>
      <c r="E38" s="46">
        <v>52500</v>
      </c>
      <c r="F38" s="46">
        <v>0</v>
      </c>
      <c r="G38" s="46">
        <v>55446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107946</v>
      </c>
      <c r="O38" s="47">
        <f t="shared" si="8"/>
        <v>1.0464953950557441</v>
      </c>
      <c r="P38" s="9"/>
    </row>
    <row r="39" spans="1:16">
      <c r="A39" s="12"/>
      <c r="B39" s="25">
        <v>337.6</v>
      </c>
      <c r="C39" s="20" t="s">
        <v>40</v>
      </c>
      <c r="D39" s="46">
        <v>49112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49112</v>
      </c>
      <c r="O39" s="47">
        <f t="shared" si="8"/>
        <v>0.47612215220552595</v>
      </c>
      <c r="P39" s="9"/>
    </row>
    <row r="40" spans="1:16">
      <c r="A40" s="12"/>
      <c r="B40" s="25">
        <v>337.7</v>
      </c>
      <c r="C40" s="20" t="s">
        <v>41</v>
      </c>
      <c r="D40" s="46">
        <v>340545</v>
      </c>
      <c r="E40" s="46">
        <v>0</v>
      </c>
      <c r="F40" s="46">
        <v>0</v>
      </c>
      <c r="G40" s="46">
        <v>91022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431567</v>
      </c>
      <c r="O40" s="47">
        <f t="shared" si="8"/>
        <v>4.1838778477944745</v>
      </c>
      <c r="P40" s="9"/>
    </row>
    <row r="41" spans="1:16">
      <c r="A41" s="12"/>
      <c r="B41" s="25">
        <v>337.9</v>
      </c>
      <c r="C41" s="20" t="s">
        <v>42</v>
      </c>
      <c r="D41" s="46">
        <v>472135</v>
      </c>
      <c r="E41" s="46">
        <v>10210746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10682881</v>
      </c>
      <c r="O41" s="47">
        <f t="shared" si="8"/>
        <v>103.56646631119729</v>
      </c>
      <c r="P41" s="9"/>
    </row>
    <row r="42" spans="1:16">
      <c r="A42" s="12"/>
      <c r="B42" s="25">
        <v>338</v>
      </c>
      <c r="C42" s="20" t="s">
        <v>43</v>
      </c>
      <c r="D42" s="46">
        <v>31852</v>
      </c>
      <c r="E42" s="46">
        <v>2241456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2273308</v>
      </c>
      <c r="O42" s="47">
        <f t="shared" si="8"/>
        <v>22.038856034900629</v>
      </c>
      <c r="P42" s="9"/>
    </row>
    <row r="43" spans="1:16" ht="15.75">
      <c r="A43" s="29" t="s">
        <v>48</v>
      </c>
      <c r="B43" s="30"/>
      <c r="C43" s="31"/>
      <c r="D43" s="32">
        <f t="shared" ref="D43:M43" si="9">SUM(D44:D64)</f>
        <v>19319868</v>
      </c>
      <c r="E43" s="32">
        <f t="shared" si="9"/>
        <v>2345713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84836730</v>
      </c>
      <c r="J43" s="32">
        <f t="shared" si="9"/>
        <v>41655471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>SUM(D43:M43)</f>
        <v>148157782</v>
      </c>
      <c r="O43" s="45">
        <f t="shared" si="8"/>
        <v>1436.3333204071739</v>
      </c>
      <c r="P43" s="10"/>
    </row>
    <row r="44" spans="1:16">
      <c r="A44" s="12"/>
      <c r="B44" s="25">
        <v>341.2</v>
      </c>
      <c r="C44" s="20" t="s">
        <v>51</v>
      </c>
      <c r="D44" s="46">
        <v>124429</v>
      </c>
      <c r="E44" s="46">
        <v>68618</v>
      </c>
      <c r="F44" s="46">
        <v>0</v>
      </c>
      <c r="G44" s="46">
        <v>0</v>
      </c>
      <c r="H44" s="46">
        <v>0</v>
      </c>
      <c r="I44" s="46">
        <v>0</v>
      </c>
      <c r="J44" s="46">
        <v>41655471</v>
      </c>
      <c r="K44" s="46">
        <v>0</v>
      </c>
      <c r="L44" s="46">
        <v>0</v>
      </c>
      <c r="M44" s="46">
        <v>0</v>
      </c>
      <c r="N44" s="46">
        <f>SUM(D44:M44)</f>
        <v>41848518</v>
      </c>
      <c r="O44" s="47">
        <f t="shared" si="8"/>
        <v>405.7054580707707</v>
      </c>
      <c r="P44" s="9"/>
    </row>
    <row r="45" spans="1:16">
      <c r="A45" s="12"/>
      <c r="B45" s="25">
        <v>341.3</v>
      </c>
      <c r="C45" s="20" t="s">
        <v>52</v>
      </c>
      <c r="D45" s="46">
        <v>2534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63" si="10">SUM(D45:M45)</f>
        <v>2534</v>
      </c>
      <c r="O45" s="47">
        <f t="shared" si="8"/>
        <v>2.4566165777993212E-2</v>
      </c>
      <c r="P45" s="9"/>
    </row>
    <row r="46" spans="1:16">
      <c r="A46" s="12"/>
      <c r="B46" s="25">
        <v>341.54</v>
      </c>
      <c r="C46" s="20" t="s">
        <v>53</v>
      </c>
      <c r="D46" s="46">
        <v>7910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7910</v>
      </c>
      <c r="O46" s="47">
        <f t="shared" si="8"/>
        <v>7.6684440135724674E-2</v>
      </c>
      <c r="P46" s="9"/>
    </row>
    <row r="47" spans="1:16">
      <c r="A47" s="12"/>
      <c r="B47" s="25">
        <v>341.9</v>
      </c>
      <c r="C47" s="20" t="s">
        <v>54</v>
      </c>
      <c r="D47" s="46">
        <v>350836</v>
      </c>
      <c r="E47" s="46">
        <v>207392</v>
      </c>
      <c r="F47" s="46">
        <v>0</v>
      </c>
      <c r="G47" s="46">
        <v>0</v>
      </c>
      <c r="H47" s="46">
        <v>0</v>
      </c>
      <c r="I47" s="46">
        <v>3688493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4246721</v>
      </c>
      <c r="O47" s="47">
        <f t="shared" si="8"/>
        <v>41.17034415899176</v>
      </c>
      <c r="P47" s="9"/>
    </row>
    <row r="48" spans="1:16">
      <c r="A48" s="12"/>
      <c r="B48" s="25">
        <v>342.1</v>
      </c>
      <c r="C48" s="20" t="s">
        <v>55</v>
      </c>
      <c r="D48" s="46">
        <v>80384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80384</v>
      </c>
      <c r="O48" s="47">
        <f t="shared" si="8"/>
        <v>0.77929229277750844</v>
      </c>
      <c r="P48" s="9"/>
    </row>
    <row r="49" spans="1:16">
      <c r="A49" s="12"/>
      <c r="B49" s="25">
        <v>342.2</v>
      </c>
      <c r="C49" s="20" t="s">
        <v>56</v>
      </c>
      <c r="D49" s="46">
        <v>455726</v>
      </c>
      <c r="E49" s="46">
        <v>1913994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2369720</v>
      </c>
      <c r="O49" s="47">
        <f t="shared" si="8"/>
        <v>22.973533688802714</v>
      </c>
      <c r="P49" s="9"/>
    </row>
    <row r="50" spans="1:16">
      <c r="A50" s="12"/>
      <c r="B50" s="25">
        <v>342.4</v>
      </c>
      <c r="C50" s="20" t="s">
        <v>57</v>
      </c>
      <c r="D50" s="46">
        <v>2240438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2240438</v>
      </c>
      <c r="O50" s="47">
        <f t="shared" si="8"/>
        <v>21.720193892389723</v>
      </c>
      <c r="P50" s="9"/>
    </row>
    <row r="51" spans="1:16">
      <c r="A51" s="12"/>
      <c r="B51" s="25">
        <v>342.5</v>
      </c>
      <c r="C51" s="20" t="s">
        <v>58</v>
      </c>
      <c r="D51" s="46">
        <v>261528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261528</v>
      </c>
      <c r="O51" s="47">
        <f t="shared" si="8"/>
        <v>2.5354144449830343</v>
      </c>
      <c r="P51" s="9"/>
    </row>
    <row r="52" spans="1:16">
      <c r="A52" s="12"/>
      <c r="B52" s="25">
        <v>342.9</v>
      </c>
      <c r="C52" s="20" t="s">
        <v>59</v>
      </c>
      <c r="D52" s="46">
        <v>680869</v>
      </c>
      <c r="E52" s="46">
        <v>0</v>
      </c>
      <c r="F52" s="46">
        <v>0</v>
      </c>
      <c r="G52" s="46">
        <v>0</v>
      </c>
      <c r="H52" s="46">
        <v>0</v>
      </c>
      <c r="I52" s="46">
        <v>8512255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9193124</v>
      </c>
      <c r="O52" s="47">
        <f t="shared" si="8"/>
        <v>89.123839069316531</v>
      </c>
      <c r="P52" s="9"/>
    </row>
    <row r="53" spans="1:16">
      <c r="A53" s="12"/>
      <c r="B53" s="25">
        <v>343.4</v>
      </c>
      <c r="C53" s="20" t="s">
        <v>60</v>
      </c>
      <c r="D53" s="46">
        <v>12950020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12950020</v>
      </c>
      <c r="O53" s="47">
        <f t="shared" si="8"/>
        <v>125.54551623848764</v>
      </c>
      <c r="P53" s="9"/>
    </row>
    <row r="54" spans="1:16">
      <c r="A54" s="12"/>
      <c r="B54" s="25">
        <v>343.6</v>
      </c>
      <c r="C54" s="20" t="s">
        <v>61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67851998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67851998</v>
      </c>
      <c r="O54" s="47">
        <f t="shared" si="8"/>
        <v>657.79930198739703</v>
      </c>
      <c r="P54" s="9"/>
    </row>
    <row r="55" spans="1:16">
      <c r="A55" s="12"/>
      <c r="B55" s="25">
        <v>343.8</v>
      </c>
      <c r="C55" s="20" t="s">
        <v>62</v>
      </c>
      <c r="D55" s="46">
        <v>0</v>
      </c>
      <c r="E55" s="46">
        <v>25680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25680</v>
      </c>
      <c r="O55" s="47">
        <f t="shared" si="8"/>
        <v>0.24895782840523509</v>
      </c>
      <c r="P55" s="9"/>
    </row>
    <row r="56" spans="1:16">
      <c r="A56" s="12"/>
      <c r="B56" s="25">
        <v>343.9</v>
      </c>
      <c r="C56" s="20" t="s">
        <v>63</v>
      </c>
      <c r="D56" s="46">
        <v>105765</v>
      </c>
      <c r="E56" s="46">
        <v>102867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208632</v>
      </c>
      <c r="O56" s="47">
        <f t="shared" si="8"/>
        <v>2.0226078526417837</v>
      </c>
      <c r="P56" s="9"/>
    </row>
    <row r="57" spans="1:16">
      <c r="A57" s="12"/>
      <c r="B57" s="25">
        <v>344.5</v>
      </c>
      <c r="C57" s="20" t="s">
        <v>64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3490461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3490461</v>
      </c>
      <c r="O57" s="47">
        <f t="shared" si="8"/>
        <v>33.838691226369363</v>
      </c>
      <c r="P57" s="9"/>
    </row>
    <row r="58" spans="1:16">
      <c r="A58" s="12"/>
      <c r="B58" s="25">
        <v>344.9</v>
      </c>
      <c r="C58" s="20" t="s">
        <v>65</v>
      </c>
      <c r="D58" s="46">
        <v>125679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125679</v>
      </c>
      <c r="O58" s="47">
        <f t="shared" si="8"/>
        <v>1.2184100824042656</v>
      </c>
      <c r="P58" s="9"/>
    </row>
    <row r="59" spans="1:16">
      <c r="A59" s="12"/>
      <c r="B59" s="25">
        <v>345.1</v>
      </c>
      <c r="C59" s="20" t="s">
        <v>66</v>
      </c>
      <c r="D59" s="46">
        <v>0</v>
      </c>
      <c r="E59" s="46">
        <v>27029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27029</v>
      </c>
      <c r="O59" s="47">
        <f t="shared" si="8"/>
        <v>0.26203587009209889</v>
      </c>
      <c r="P59" s="9"/>
    </row>
    <row r="60" spans="1:16">
      <c r="A60" s="12"/>
      <c r="B60" s="25">
        <v>347.1</v>
      </c>
      <c r="C60" s="20" t="s">
        <v>67</v>
      </c>
      <c r="D60" s="46">
        <v>12886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12886</v>
      </c>
      <c r="O60" s="47">
        <f t="shared" si="8"/>
        <v>0.12492486669898206</v>
      </c>
      <c r="P60" s="9"/>
    </row>
    <row r="61" spans="1:16">
      <c r="A61" s="12"/>
      <c r="B61" s="25">
        <v>347.2</v>
      </c>
      <c r="C61" s="20" t="s">
        <v>68</v>
      </c>
      <c r="D61" s="46">
        <v>968655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968655</v>
      </c>
      <c r="O61" s="47">
        <f t="shared" si="8"/>
        <v>9.3907416383906934</v>
      </c>
      <c r="P61" s="9"/>
    </row>
    <row r="62" spans="1:16">
      <c r="A62" s="12"/>
      <c r="B62" s="25">
        <v>347.4</v>
      </c>
      <c r="C62" s="20" t="s">
        <v>69</v>
      </c>
      <c r="D62" s="46">
        <v>583905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583905</v>
      </c>
      <c r="O62" s="47">
        <f t="shared" si="8"/>
        <v>5.6607367910809501</v>
      </c>
      <c r="P62" s="9"/>
    </row>
    <row r="63" spans="1:16">
      <c r="A63" s="12"/>
      <c r="B63" s="25">
        <v>347.5</v>
      </c>
      <c r="C63" s="20" t="s">
        <v>70</v>
      </c>
      <c r="D63" s="46">
        <v>194674</v>
      </c>
      <c r="E63" s="46">
        <v>0</v>
      </c>
      <c r="F63" s="46">
        <v>0</v>
      </c>
      <c r="G63" s="46">
        <v>0</v>
      </c>
      <c r="H63" s="46">
        <v>0</v>
      </c>
      <c r="I63" s="46">
        <v>1293523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1488197</v>
      </c>
      <c r="O63" s="47">
        <f t="shared" si="8"/>
        <v>14.427503635482307</v>
      </c>
      <c r="P63" s="9"/>
    </row>
    <row r="64" spans="1:16">
      <c r="A64" s="12"/>
      <c r="B64" s="25">
        <v>349</v>
      </c>
      <c r="C64" s="20" t="s">
        <v>1</v>
      </c>
      <c r="D64" s="46">
        <v>173630</v>
      </c>
      <c r="E64" s="46">
        <v>133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71" si="11">SUM(D64:M64)</f>
        <v>173763</v>
      </c>
      <c r="O64" s="47">
        <f t="shared" si="8"/>
        <v>1.6845661657779931</v>
      </c>
      <c r="P64" s="9"/>
    </row>
    <row r="65" spans="1:16" ht="15.75">
      <c r="A65" s="29" t="s">
        <v>49</v>
      </c>
      <c r="B65" s="30"/>
      <c r="C65" s="31"/>
      <c r="D65" s="32">
        <f t="shared" ref="D65:M65" si="12">SUM(D66:D69)</f>
        <v>580397</v>
      </c>
      <c r="E65" s="32">
        <f t="shared" si="12"/>
        <v>0</v>
      </c>
      <c r="F65" s="32">
        <f t="shared" si="12"/>
        <v>0</v>
      </c>
      <c r="G65" s="32">
        <f t="shared" si="12"/>
        <v>0</v>
      </c>
      <c r="H65" s="32">
        <f t="shared" si="12"/>
        <v>0</v>
      </c>
      <c r="I65" s="32">
        <f t="shared" si="12"/>
        <v>1457771</v>
      </c>
      <c r="J65" s="32">
        <f t="shared" si="12"/>
        <v>0</v>
      </c>
      <c r="K65" s="32">
        <f t="shared" si="12"/>
        <v>0</v>
      </c>
      <c r="L65" s="32">
        <f t="shared" si="12"/>
        <v>0</v>
      </c>
      <c r="M65" s="32">
        <f t="shared" si="12"/>
        <v>0</v>
      </c>
      <c r="N65" s="32">
        <f t="shared" si="11"/>
        <v>2038168</v>
      </c>
      <c r="O65" s="45">
        <f t="shared" si="8"/>
        <v>19.759263208919052</v>
      </c>
      <c r="P65" s="10"/>
    </row>
    <row r="66" spans="1:16">
      <c r="A66" s="13"/>
      <c r="B66" s="39">
        <v>351.1</v>
      </c>
      <c r="C66" s="21" t="s">
        <v>73</v>
      </c>
      <c r="D66" s="46">
        <v>476169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476169</v>
      </c>
      <c r="O66" s="47">
        <f t="shared" si="8"/>
        <v>4.6162772661173053</v>
      </c>
      <c r="P66" s="9"/>
    </row>
    <row r="67" spans="1:16">
      <c r="A67" s="13"/>
      <c r="B67" s="39">
        <v>352</v>
      </c>
      <c r="C67" s="21" t="s">
        <v>74</v>
      </c>
      <c r="D67" s="46">
        <v>24626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24626</v>
      </c>
      <c r="O67" s="47">
        <f t="shared" si="8"/>
        <v>0.23873969946679593</v>
      </c>
      <c r="P67" s="9"/>
    </row>
    <row r="68" spans="1:16">
      <c r="A68" s="13"/>
      <c r="B68" s="39">
        <v>354</v>
      </c>
      <c r="C68" s="21" t="s">
        <v>75</v>
      </c>
      <c r="D68" s="46">
        <v>78493</v>
      </c>
      <c r="E68" s="46">
        <v>0</v>
      </c>
      <c r="F68" s="46">
        <v>0</v>
      </c>
      <c r="G68" s="46">
        <v>0</v>
      </c>
      <c r="H68" s="46">
        <v>0</v>
      </c>
      <c r="I68" s="46">
        <v>576199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654692</v>
      </c>
      <c r="O68" s="47">
        <f t="shared" si="8"/>
        <v>6.3469898206495392</v>
      </c>
      <c r="P68" s="9"/>
    </row>
    <row r="69" spans="1:16">
      <c r="A69" s="13"/>
      <c r="B69" s="39">
        <v>359</v>
      </c>
      <c r="C69" s="21" t="s">
        <v>76</v>
      </c>
      <c r="D69" s="46">
        <v>1109</v>
      </c>
      <c r="E69" s="46">
        <v>0</v>
      </c>
      <c r="F69" s="46">
        <v>0</v>
      </c>
      <c r="G69" s="46">
        <v>0</v>
      </c>
      <c r="H69" s="46">
        <v>0</v>
      </c>
      <c r="I69" s="46">
        <v>881572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882681</v>
      </c>
      <c r="O69" s="47">
        <f t="shared" ref="O69:O83" si="13">(N69/O$85)</f>
        <v>8.5572564226854091</v>
      </c>
      <c r="P69" s="9"/>
    </row>
    <row r="70" spans="1:16" ht="15.75">
      <c r="A70" s="29" t="s">
        <v>4</v>
      </c>
      <c r="B70" s="30"/>
      <c r="C70" s="31"/>
      <c r="D70" s="32">
        <f t="shared" ref="D70:M70" si="14">SUM(D71:D79)</f>
        <v>3169153</v>
      </c>
      <c r="E70" s="32">
        <f t="shared" si="14"/>
        <v>2687281</v>
      </c>
      <c r="F70" s="32">
        <f t="shared" si="14"/>
        <v>241677</v>
      </c>
      <c r="G70" s="32">
        <f t="shared" si="14"/>
        <v>1980885</v>
      </c>
      <c r="H70" s="32">
        <f t="shared" si="14"/>
        <v>0</v>
      </c>
      <c r="I70" s="32">
        <f t="shared" si="14"/>
        <v>1925906</v>
      </c>
      <c r="J70" s="32">
        <f t="shared" si="14"/>
        <v>2458431</v>
      </c>
      <c r="K70" s="32">
        <f t="shared" si="14"/>
        <v>20298453</v>
      </c>
      <c r="L70" s="32">
        <f t="shared" si="14"/>
        <v>0</v>
      </c>
      <c r="M70" s="32">
        <f t="shared" si="14"/>
        <v>0</v>
      </c>
      <c r="N70" s="32">
        <f t="shared" si="11"/>
        <v>32761786</v>
      </c>
      <c r="O70" s="45">
        <f t="shared" si="13"/>
        <v>317.61304895782843</v>
      </c>
      <c r="P70" s="10"/>
    </row>
    <row r="71" spans="1:16">
      <c r="A71" s="12"/>
      <c r="B71" s="25">
        <v>361.1</v>
      </c>
      <c r="C71" s="20" t="s">
        <v>77</v>
      </c>
      <c r="D71" s="46">
        <v>2330515</v>
      </c>
      <c r="E71" s="46">
        <v>1430013</v>
      </c>
      <c r="F71" s="46">
        <v>227333</v>
      </c>
      <c r="G71" s="46">
        <v>1835870</v>
      </c>
      <c r="H71" s="46">
        <v>0</v>
      </c>
      <c r="I71" s="46">
        <v>1167571</v>
      </c>
      <c r="J71" s="46">
        <v>526892</v>
      </c>
      <c r="K71" s="46">
        <v>8316731</v>
      </c>
      <c r="L71" s="46">
        <v>0</v>
      </c>
      <c r="M71" s="46">
        <v>0</v>
      </c>
      <c r="N71" s="46">
        <f t="shared" si="11"/>
        <v>15834925</v>
      </c>
      <c r="O71" s="47">
        <f t="shared" si="13"/>
        <v>153.51357246728065</v>
      </c>
      <c r="P71" s="9"/>
    </row>
    <row r="72" spans="1:16">
      <c r="A72" s="12"/>
      <c r="B72" s="25">
        <v>361.3</v>
      </c>
      <c r="C72" s="20" t="s">
        <v>78</v>
      </c>
      <c r="D72" s="46">
        <v>223174</v>
      </c>
      <c r="E72" s="46">
        <v>229008</v>
      </c>
      <c r="F72" s="46">
        <v>14344</v>
      </c>
      <c r="G72" s="46">
        <v>125981</v>
      </c>
      <c r="H72" s="46">
        <v>0</v>
      </c>
      <c r="I72" s="46">
        <v>262267</v>
      </c>
      <c r="J72" s="46">
        <v>416574</v>
      </c>
      <c r="K72" s="46">
        <v>-5504625</v>
      </c>
      <c r="L72" s="46">
        <v>0</v>
      </c>
      <c r="M72" s="46">
        <v>0</v>
      </c>
      <c r="N72" s="46">
        <f t="shared" ref="N72:N79" si="15">SUM(D72:M72)</f>
        <v>-4233277</v>
      </c>
      <c r="O72" s="47">
        <f t="shared" si="13"/>
        <v>-41.040009694619485</v>
      </c>
      <c r="P72" s="9"/>
    </row>
    <row r="73" spans="1:16">
      <c r="A73" s="12"/>
      <c r="B73" s="25">
        <v>362</v>
      </c>
      <c r="C73" s="20" t="s">
        <v>79</v>
      </c>
      <c r="D73" s="46">
        <v>144659</v>
      </c>
      <c r="E73" s="46">
        <v>752519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897178</v>
      </c>
      <c r="O73" s="47">
        <f t="shared" si="13"/>
        <v>8.6977993213766354</v>
      </c>
      <c r="P73" s="9"/>
    </row>
    <row r="74" spans="1:16">
      <c r="A74" s="12"/>
      <c r="B74" s="25">
        <v>364</v>
      </c>
      <c r="C74" s="20" t="s">
        <v>80</v>
      </c>
      <c r="D74" s="46">
        <v>37984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37984</v>
      </c>
      <c r="O74" s="47">
        <f t="shared" si="13"/>
        <v>0.36824042656325739</v>
      </c>
      <c r="P74" s="9"/>
    </row>
    <row r="75" spans="1:16">
      <c r="A75" s="12"/>
      <c r="B75" s="25">
        <v>365</v>
      </c>
      <c r="C75" s="20" t="s">
        <v>81</v>
      </c>
      <c r="D75" s="46">
        <v>21908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21908</v>
      </c>
      <c r="O75" s="47">
        <f t="shared" si="13"/>
        <v>0.21238972370334464</v>
      </c>
      <c r="P75" s="9"/>
    </row>
    <row r="76" spans="1:16">
      <c r="A76" s="12"/>
      <c r="B76" s="25">
        <v>366</v>
      </c>
      <c r="C76" s="20" t="s">
        <v>82</v>
      </c>
      <c r="D76" s="46">
        <v>147701</v>
      </c>
      <c r="E76" s="46">
        <v>14666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162367</v>
      </c>
      <c r="O76" s="47">
        <f t="shared" si="13"/>
        <v>1.5740862821134269</v>
      </c>
      <c r="P76" s="9"/>
    </row>
    <row r="77" spans="1:16">
      <c r="A77" s="12"/>
      <c r="B77" s="25">
        <v>368</v>
      </c>
      <c r="C77" s="20" t="s">
        <v>83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17317400</v>
      </c>
      <c r="L77" s="46">
        <v>0</v>
      </c>
      <c r="M77" s="46">
        <v>0</v>
      </c>
      <c r="N77" s="46">
        <f t="shared" si="15"/>
        <v>17317400</v>
      </c>
      <c r="O77" s="47">
        <f t="shared" si="13"/>
        <v>167.885603490063</v>
      </c>
      <c r="P77" s="9"/>
    </row>
    <row r="78" spans="1:16">
      <c r="A78" s="12"/>
      <c r="B78" s="25">
        <v>369.3</v>
      </c>
      <c r="C78" s="20" t="s">
        <v>84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60000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5"/>
        <v>60000</v>
      </c>
      <c r="O78" s="47">
        <f t="shared" si="13"/>
        <v>0.58167716917111001</v>
      </c>
      <c r="P78" s="9"/>
    </row>
    <row r="79" spans="1:16">
      <c r="A79" s="12"/>
      <c r="B79" s="25">
        <v>369.9</v>
      </c>
      <c r="C79" s="20" t="s">
        <v>85</v>
      </c>
      <c r="D79" s="46">
        <v>263212</v>
      </c>
      <c r="E79" s="46">
        <v>261075</v>
      </c>
      <c r="F79" s="46">
        <v>0</v>
      </c>
      <c r="G79" s="46">
        <v>19034</v>
      </c>
      <c r="H79" s="46">
        <v>0</v>
      </c>
      <c r="I79" s="46">
        <v>436068</v>
      </c>
      <c r="J79" s="46">
        <v>1514965</v>
      </c>
      <c r="K79" s="46">
        <v>168947</v>
      </c>
      <c r="L79" s="46">
        <v>0</v>
      </c>
      <c r="M79" s="46">
        <v>0</v>
      </c>
      <c r="N79" s="46">
        <f t="shared" si="15"/>
        <v>2663301</v>
      </c>
      <c r="O79" s="47">
        <f t="shared" si="13"/>
        <v>25.819689772176442</v>
      </c>
      <c r="P79" s="9"/>
    </row>
    <row r="80" spans="1:16" ht="15.75">
      <c r="A80" s="29" t="s">
        <v>50</v>
      </c>
      <c r="B80" s="30"/>
      <c r="C80" s="31"/>
      <c r="D80" s="32">
        <f t="shared" ref="D80:M80" si="16">SUM(D81:D82)</f>
        <v>8792028</v>
      </c>
      <c r="E80" s="32">
        <f t="shared" si="16"/>
        <v>17661876</v>
      </c>
      <c r="F80" s="32">
        <f t="shared" si="16"/>
        <v>17083460</v>
      </c>
      <c r="G80" s="32">
        <f t="shared" si="16"/>
        <v>3500000</v>
      </c>
      <c r="H80" s="32">
        <f t="shared" si="16"/>
        <v>0</v>
      </c>
      <c r="I80" s="32">
        <f t="shared" si="16"/>
        <v>0</v>
      </c>
      <c r="J80" s="32">
        <f t="shared" si="16"/>
        <v>2633295</v>
      </c>
      <c r="K80" s="32">
        <f t="shared" si="16"/>
        <v>0</v>
      </c>
      <c r="L80" s="32">
        <f t="shared" si="16"/>
        <v>0</v>
      </c>
      <c r="M80" s="32">
        <f t="shared" si="16"/>
        <v>0</v>
      </c>
      <c r="N80" s="32">
        <f>SUM(D80:M80)</f>
        <v>49670659</v>
      </c>
      <c r="O80" s="45">
        <f t="shared" si="13"/>
        <v>481.53813863305868</v>
      </c>
      <c r="P80" s="9"/>
    </row>
    <row r="81" spans="1:119">
      <c r="A81" s="12"/>
      <c r="B81" s="25">
        <v>381</v>
      </c>
      <c r="C81" s="20" t="s">
        <v>86</v>
      </c>
      <c r="D81" s="46">
        <v>8792028</v>
      </c>
      <c r="E81" s="46">
        <v>17645245</v>
      </c>
      <c r="F81" s="46">
        <v>17083460</v>
      </c>
      <c r="G81" s="46">
        <v>3500000</v>
      </c>
      <c r="H81" s="46">
        <v>0</v>
      </c>
      <c r="I81" s="46">
        <v>0</v>
      </c>
      <c r="J81" s="46">
        <v>2633295</v>
      </c>
      <c r="K81" s="46">
        <v>0</v>
      </c>
      <c r="L81" s="46">
        <v>0</v>
      </c>
      <c r="M81" s="46">
        <v>0</v>
      </c>
      <c r="N81" s="46">
        <f>SUM(D81:M81)</f>
        <v>49654028</v>
      </c>
      <c r="O81" s="47">
        <f t="shared" si="13"/>
        <v>481.37690741638392</v>
      </c>
      <c r="P81" s="9"/>
    </row>
    <row r="82" spans="1:119" ht="15.75" thickBot="1">
      <c r="A82" s="12"/>
      <c r="B82" s="25">
        <v>384</v>
      </c>
      <c r="C82" s="20" t="s">
        <v>87</v>
      </c>
      <c r="D82" s="46">
        <v>0</v>
      </c>
      <c r="E82" s="46">
        <v>16631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16631</v>
      </c>
      <c r="O82" s="47">
        <f t="shared" si="13"/>
        <v>0.16123121667474552</v>
      </c>
      <c r="P82" s="9"/>
    </row>
    <row r="83" spans="1:119" ht="16.5" thickBot="1">
      <c r="A83" s="14" t="s">
        <v>71</v>
      </c>
      <c r="B83" s="23"/>
      <c r="C83" s="22"/>
      <c r="D83" s="15">
        <f t="shared" ref="D83:M83" si="17">SUM(D5,D15,D23,D43,D65,D70,D80)</f>
        <v>163598589</v>
      </c>
      <c r="E83" s="15">
        <f t="shared" si="17"/>
        <v>46999174</v>
      </c>
      <c r="F83" s="15">
        <f t="shared" si="17"/>
        <v>20991966</v>
      </c>
      <c r="G83" s="15">
        <f t="shared" si="17"/>
        <v>10762147</v>
      </c>
      <c r="H83" s="15">
        <f t="shared" si="17"/>
        <v>0</v>
      </c>
      <c r="I83" s="15">
        <f t="shared" si="17"/>
        <v>88927432</v>
      </c>
      <c r="J83" s="15">
        <f t="shared" si="17"/>
        <v>46824715</v>
      </c>
      <c r="K83" s="15">
        <f t="shared" si="17"/>
        <v>23179155</v>
      </c>
      <c r="L83" s="15">
        <f t="shared" si="17"/>
        <v>0</v>
      </c>
      <c r="M83" s="15">
        <f t="shared" si="17"/>
        <v>0</v>
      </c>
      <c r="N83" s="15">
        <f>SUM(D83:M83)</f>
        <v>401283178</v>
      </c>
      <c r="O83" s="38">
        <f t="shared" si="13"/>
        <v>3890.2877169171111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51" t="s">
        <v>94</v>
      </c>
      <c r="M85" s="51"/>
      <c r="N85" s="51"/>
      <c r="O85" s="43">
        <v>103150</v>
      </c>
    </row>
    <row r="86" spans="1:119">
      <c r="A86" s="52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4"/>
    </row>
    <row r="87" spans="1:119" ht="15.75" thickBot="1">
      <c r="A87" s="55" t="s">
        <v>110</v>
      </c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7"/>
    </row>
  </sheetData>
  <mergeCells count="10">
    <mergeCell ref="A87:O87"/>
    <mergeCell ref="A86:O86"/>
    <mergeCell ref="L85:N8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125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88</v>
      </c>
      <c r="B3" s="65"/>
      <c r="C3" s="66"/>
      <c r="D3" s="70" t="s">
        <v>44</v>
      </c>
      <c r="E3" s="71"/>
      <c r="F3" s="71"/>
      <c r="G3" s="71"/>
      <c r="H3" s="72"/>
      <c r="I3" s="70" t="s">
        <v>45</v>
      </c>
      <c r="J3" s="72"/>
      <c r="K3" s="70" t="s">
        <v>47</v>
      </c>
      <c r="L3" s="72"/>
      <c r="M3" s="36"/>
      <c r="N3" s="37"/>
      <c r="O3" s="73" t="s">
        <v>93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46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103559371</v>
      </c>
      <c r="E5" s="27">
        <f t="shared" si="0"/>
        <v>0</v>
      </c>
      <c r="F5" s="27">
        <f t="shared" si="0"/>
        <v>3621708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3094532</v>
      </c>
      <c r="L5" s="27">
        <f t="shared" si="0"/>
        <v>0</v>
      </c>
      <c r="M5" s="27">
        <f t="shared" si="0"/>
        <v>0</v>
      </c>
      <c r="N5" s="28">
        <f>SUM(D5:M5)</f>
        <v>110275611</v>
      </c>
      <c r="O5" s="33">
        <f t="shared" ref="O5:O36" si="1">(N5/O$91)</f>
        <v>1063.7895005932685</v>
      </c>
      <c r="P5" s="6"/>
    </row>
    <row r="6" spans="1:133">
      <c r="A6" s="12"/>
      <c r="B6" s="25">
        <v>311</v>
      </c>
      <c r="C6" s="20" t="s">
        <v>3</v>
      </c>
      <c r="D6" s="46">
        <v>87368692</v>
      </c>
      <c r="E6" s="46">
        <v>0</v>
      </c>
      <c r="F6" s="46">
        <v>3604352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90973044</v>
      </c>
      <c r="O6" s="47">
        <f t="shared" si="1"/>
        <v>877.58451906659081</v>
      </c>
      <c r="P6" s="9"/>
    </row>
    <row r="7" spans="1:133">
      <c r="A7" s="12"/>
      <c r="B7" s="25">
        <v>312.51</v>
      </c>
      <c r="C7" s="20" t="s">
        <v>95</v>
      </c>
      <c r="D7" s="46">
        <v>1682381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1841550</v>
      </c>
      <c r="L7" s="46">
        <v>0</v>
      </c>
      <c r="M7" s="46">
        <v>0</v>
      </c>
      <c r="N7" s="46">
        <f>SUM(D7:M7)</f>
        <v>3523931</v>
      </c>
      <c r="O7" s="47">
        <f t="shared" si="1"/>
        <v>33.9941059008518</v>
      </c>
      <c r="P7" s="9"/>
    </row>
    <row r="8" spans="1:133">
      <c r="A8" s="12"/>
      <c r="B8" s="25">
        <v>312.52</v>
      </c>
      <c r="C8" s="20" t="s">
        <v>96</v>
      </c>
      <c r="D8" s="46">
        <v>1252982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1252982</v>
      </c>
      <c r="L8" s="46">
        <v>0</v>
      </c>
      <c r="M8" s="46">
        <v>0</v>
      </c>
      <c r="N8" s="46">
        <f>SUM(D8:M8)</f>
        <v>2505964</v>
      </c>
      <c r="O8" s="47">
        <f t="shared" si="1"/>
        <v>24.174141207566826</v>
      </c>
      <c r="P8" s="9"/>
    </row>
    <row r="9" spans="1:133">
      <c r="A9" s="12"/>
      <c r="B9" s="25">
        <v>314.10000000000002</v>
      </c>
      <c r="C9" s="20" t="s">
        <v>11</v>
      </c>
      <c r="D9" s="46">
        <v>7772802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ref="N9:N14" si="2">SUM(D9:M9)</f>
        <v>7772802</v>
      </c>
      <c r="O9" s="47">
        <f t="shared" si="1"/>
        <v>74.981449504644857</v>
      </c>
      <c r="P9" s="9"/>
    </row>
    <row r="10" spans="1:133">
      <c r="A10" s="12"/>
      <c r="B10" s="25">
        <v>314.3</v>
      </c>
      <c r="C10" s="20" t="s">
        <v>12</v>
      </c>
      <c r="D10" s="46">
        <v>2094448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2094448</v>
      </c>
      <c r="O10" s="47">
        <f t="shared" si="1"/>
        <v>20.204393081427316</v>
      </c>
      <c r="P10" s="9"/>
    </row>
    <row r="11" spans="1:133">
      <c r="A11" s="12"/>
      <c r="B11" s="25">
        <v>314.39999999999998</v>
      </c>
      <c r="C11" s="20" t="s">
        <v>13</v>
      </c>
      <c r="D11" s="46">
        <v>336651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336651</v>
      </c>
      <c r="O11" s="47">
        <f t="shared" si="1"/>
        <v>3.2475521642244582</v>
      </c>
      <c r="P11" s="9"/>
    </row>
    <row r="12" spans="1:133">
      <c r="A12" s="12"/>
      <c r="B12" s="25">
        <v>314.8</v>
      </c>
      <c r="C12" s="20" t="s">
        <v>14</v>
      </c>
      <c r="D12" s="46">
        <v>100475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100475</v>
      </c>
      <c r="O12" s="47">
        <f t="shared" si="1"/>
        <v>0.96924650068008833</v>
      </c>
      <c r="P12" s="9"/>
    </row>
    <row r="13" spans="1:133">
      <c r="A13" s="12"/>
      <c r="B13" s="25">
        <v>316</v>
      </c>
      <c r="C13" s="20" t="s">
        <v>15</v>
      </c>
      <c r="D13" s="46">
        <v>2530226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2530226</v>
      </c>
      <c r="O13" s="47">
        <f t="shared" si="1"/>
        <v>24.408188070960708</v>
      </c>
      <c r="P13" s="9"/>
    </row>
    <row r="14" spans="1:133">
      <c r="A14" s="12"/>
      <c r="B14" s="25">
        <v>319</v>
      </c>
      <c r="C14" s="20" t="s">
        <v>16</v>
      </c>
      <c r="D14" s="46">
        <v>420714</v>
      </c>
      <c r="E14" s="46">
        <v>0</v>
      </c>
      <c r="F14" s="46">
        <v>17356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438070</v>
      </c>
      <c r="O14" s="47">
        <f t="shared" si="1"/>
        <v>4.2259050963217346</v>
      </c>
      <c r="P14" s="9"/>
    </row>
    <row r="15" spans="1:133" ht="15.75">
      <c r="A15" s="29" t="s">
        <v>126</v>
      </c>
      <c r="B15" s="30"/>
      <c r="C15" s="31"/>
      <c r="D15" s="32">
        <f t="shared" ref="D15:M15" si="3">SUM(D16:D22)</f>
        <v>17330145</v>
      </c>
      <c r="E15" s="32">
        <f t="shared" si="3"/>
        <v>4267377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21597522</v>
      </c>
      <c r="O15" s="45">
        <f t="shared" si="1"/>
        <v>208.34359414641676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4168929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4168929</v>
      </c>
      <c r="O16" s="47">
        <f t="shared" si="1"/>
        <v>40.216171633080272</v>
      </c>
      <c r="P16" s="9"/>
    </row>
    <row r="17" spans="1:16">
      <c r="A17" s="12"/>
      <c r="B17" s="25">
        <v>323.10000000000002</v>
      </c>
      <c r="C17" s="20" t="s">
        <v>18</v>
      </c>
      <c r="D17" s="46">
        <v>8387637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8387637</v>
      </c>
      <c r="O17" s="47">
        <f t="shared" si="1"/>
        <v>80.912543530478573</v>
      </c>
      <c r="P17" s="9"/>
    </row>
    <row r="18" spans="1:16">
      <c r="A18" s="12"/>
      <c r="B18" s="25">
        <v>323.2</v>
      </c>
      <c r="C18" s="20" t="s">
        <v>19</v>
      </c>
      <c r="D18" s="46">
        <v>8110400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8110400</v>
      </c>
      <c r="O18" s="47">
        <f t="shared" si="1"/>
        <v>78.238137040216856</v>
      </c>
      <c r="P18" s="9"/>
    </row>
    <row r="19" spans="1:16">
      <c r="A19" s="12"/>
      <c r="B19" s="25">
        <v>323.39999999999998</v>
      </c>
      <c r="C19" s="20" t="s">
        <v>20</v>
      </c>
      <c r="D19" s="46">
        <v>184388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184388</v>
      </c>
      <c r="O19" s="47">
        <f t="shared" si="1"/>
        <v>1.7787252925344625</v>
      </c>
      <c r="P19" s="9"/>
    </row>
    <row r="20" spans="1:16">
      <c r="A20" s="12"/>
      <c r="B20" s="25">
        <v>323.5</v>
      </c>
      <c r="C20" s="20" t="s">
        <v>21</v>
      </c>
      <c r="D20" s="46">
        <v>90000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90000</v>
      </c>
      <c r="O20" s="47">
        <f t="shared" si="1"/>
        <v>0.86819791053702866</v>
      </c>
      <c r="P20" s="9"/>
    </row>
    <row r="21" spans="1:16">
      <c r="A21" s="12"/>
      <c r="B21" s="25">
        <v>323.89999999999998</v>
      </c>
      <c r="C21" s="20" t="s">
        <v>22</v>
      </c>
      <c r="D21" s="46">
        <v>308757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308757</v>
      </c>
      <c r="O21" s="47">
        <f t="shared" si="1"/>
        <v>2.9784686918186818</v>
      </c>
      <c r="P21" s="9"/>
    </row>
    <row r="22" spans="1:16">
      <c r="A22" s="12"/>
      <c r="B22" s="25">
        <v>329</v>
      </c>
      <c r="C22" s="20" t="s">
        <v>127</v>
      </c>
      <c r="D22" s="46">
        <v>248963</v>
      </c>
      <c r="E22" s="46">
        <v>98448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347411</v>
      </c>
      <c r="O22" s="47">
        <f t="shared" si="1"/>
        <v>3.3513500477508851</v>
      </c>
      <c r="P22" s="9"/>
    </row>
    <row r="23" spans="1:16" ht="15.75">
      <c r="A23" s="29" t="s">
        <v>26</v>
      </c>
      <c r="B23" s="30"/>
      <c r="C23" s="31"/>
      <c r="D23" s="32">
        <f t="shared" ref="D23:M23" si="5">SUM(D24:D46)</f>
        <v>12792520</v>
      </c>
      <c r="E23" s="32">
        <f t="shared" si="5"/>
        <v>20675388</v>
      </c>
      <c r="F23" s="32">
        <f t="shared" si="5"/>
        <v>0</v>
      </c>
      <c r="G23" s="32">
        <f t="shared" si="5"/>
        <v>1257918</v>
      </c>
      <c r="H23" s="32">
        <f t="shared" si="5"/>
        <v>0</v>
      </c>
      <c r="I23" s="32">
        <f t="shared" si="5"/>
        <v>1200247</v>
      </c>
      <c r="J23" s="32">
        <f t="shared" si="5"/>
        <v>336930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36263003</v>
      </c>
      <c r="O23" s="45">
        <f t="shared" si="1"/>
        <v>349.81626038220003</v>
      </c>
      <c r="P23" s="10"/>
    </row>
    <row r="24" spans="1:16">
      <c r="A24" s="12"/>
      <c r="B24" s="25">
        <v>331.1</v>
      </c>
      <c r="C24" s="20" t="s">
        <v>24</v>
      </c>
      <c r="D24" s="46">
        <v>7500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336930</v>
      </c>
      <c r="K24" s="46">
        <v>0</v>
      </c>
      <c r="L24" s="46">
        <v>0</v>
      </c>
      <c r="M24" s="46">
        <v>0</v>
      </c>
      <c r="N24" s="46">
        <f>SUM(D24:M24)</f>
        <v>344430</v>
      </c>
      <c r="O24" s="47">
        <f t="shared" si="1"/>
        <v>3.3225934036252087</v>
      </c>
      <c r="P24" s="9"/>
    </row>
    <row r="25" spans="1:16">
      <c r="A25" s="12"/>
      <c r="B25" s="25">
        <v>331.2</v>
      </c>
      <c r="C25" s="20" t="s">
        <v>25</v>
      </c>
      <c r="D25" s="46">
        <v>358017</v>
      </c>
      <c r="E25" s="46">
        <v>305137</v>
      </c>
      <c r="F25" s="46">
        <v>0</v>
      </c>
      <c r="G25" s="46">
        <v>532623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9" si="6">SUM(D25:M25)</f>
        <v>1195777</v>
      </c>
      <c r="O25" s="47">
        <f t="shared" si="1"/>
        <v>11.535234365202628</v>
      </c>
      <c r="P25" s="9"/>
    </row>
    <row r="26" spans="1:16">
      <c r="A26" s="12"/>
      <c r="B26" s="25">
        <v>331.31</v>
      </c>
      <c r="C26" s="20" t="s">
        <v>114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183743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183743</v>
      </c>
      <c r="O26" s="47">
        <f t="shared" si="1"/>
        <v>1.7725032075089473</v>
      </c>
      <c r="P26" s="9"/>
    </row>
    <row r="27" spans="1:16">
      <c r="A27" s="12"/>
      <c r="B27" s="25">
        <v>331.5</v>
      </c>
      <c r="C27" s="20" t="s">
        <v>27</v>
      </c>
      <c r="D27" s="46">
        <v>0</v>
      </c>
      <c r="E27" s="46">
        <v>7120314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7120314</v>
      </c>
      <c r="O27" s="47">
        <f t="shared" si="1"/>
        <v>68.687130412972806</v>
      </c>
      <c r="P27" s="9"/>
    </row>
    <row r="28" spans="1:16">
      <c r="A28" s="12"/>
      <c r="B28" s="25">
        <v>331.9</v>
      </c>
      <c r="C28" s="20" t="s">
        <v>102</v>
      </c>
      <c r="D28" s="46">
        <v>153615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153615</v>
      </c>
      <c r="O28" s="47">
        <f t="shared" si="1"/>
        <v>1.4818691336349517</v>
      </c>
      <c r="P28" s="9"/>
    </row>
    <row r="29" spans="1:16">
      <c r="A29" s="12"/>
      <c r="B29" s="25">
        <v>334.1</v>
      </c>
      <c r="C29" s="20" t="s">
        <v>28</v>
      </c>
      <c r="D29" s="46">
        <v>2013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2013</v>
      </c>
      <c r="O29" s="47">
        <f t="shared" si="1"/>
        <v>1.9418693265678206E-2</v>
      </c>
      <c r="P29" s="9"/>
    </row>
    <row r="30" spans="1:16">
      <c r="A30" s="12"/>
      <c r="B30" s="25">
        <v>334.2</v>
      </c>
      <c r="C30" s="20" t="s">
        <v>29</v>
      </c>
      <c r="D30" s="46">
        <v>0</v>
      </c>
      <c r="E30" s="46">
        <v>366076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366076</v>
      </c>
      <c r="O30" s="47">
        <f t="shared" si="1"/>
        <v>3.5314046477528143</v>
      </c>
      <c r="P30" s="9"/>
    </row>
    <row r="31" spans="1:16">
      <c r="A31" s="12"/>
      <c r="B31" s="25">
        <v>334.31</v>
      </c>
      <c r="C31" s="20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410765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410765</v>
      </c>
      <c r="O31" s="47">
        <f t="shared" si="1"/>
        <v>3.9625034969082509</v>
      </c>
      <c r="P31" s="9"/>
    </row>
    <row r="32" spans="1:16">
      <c r="A32" s="12"/>
      <c r="B32" s="25">
        <v>334.39</v>
      </c>
      <c r="C32" s="20" t="s">
        <v>128</v>
      </c>
      <c r="D32" s="46">
        <v>5958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5958</v>
      </c>
      <c r="O32" s="47">
        <f t="shared" si="1"/>
        <v>5.7474701677551296E-2</v>
      </c>
      <c r="P32" s="9"/>
    </row>
    <row r="33" spans="1:16">
      <c r="A33" s="12"/>
      <c r="B33" s="25">
        <v>334.5</v>
      </c>
      <c r="C33" s="20" t="s">
        <v>31</v>
      </c>
      <c r="D33" s="46">
        <v>1250</v>
      </c>
      <c r="E33" s="46">
        <v>133746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134996</v>
      </c>
      <c r="O33" s="47">
        <f t="shared" si="1"/>
        <v>1.3022582792317414</v>
      </c>
      <c r="P33" s="9"/>
    </row>
    <row r="34" spans="1:16">
      <c r="A34" s="12"/>
      <c r="B34" s="25">
        <v>334.7</v>
      </c>
      <c r="C34" s="20" t="s">
        <v>32</v>
      </c>
      <c r="D34" s="46">
        <v>30901</v>
      </c>
      <c r="E34" s="46">
        <v>0</v>
      </c>
      <c r="F34" s="46">
        <v>0</v>
      </c>
      <c r="G34" s="46">
        <v>77995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108896</v>
      </c>
      <c r="O34" s="47">
        <f t="shared" si="1"/>
        <v>1.050480885176003</v>
      </c>
      <c r="P34" s="9"/>
    </row>
    <row r="35" spans="1:16">
      <c r="A35" s="12"/>
      <c r="B35" s="25">
        <v>334.9</v>
      </c>
      <c r="C35" s="20" t="s">
        <v>104</v>
      </c>
      <c r="D35" s="46">
        <v>0</v>
      </c>
      <c r="E35" s="46">
        <v>0</v>
      </c>
      <c r="F35" s="46">
        <v>0</v>
      </c>
      <c r="G35" s="46">
        <v>-200000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-200000</v>
      </c>
      <c r="O35" s="47">
        <f t="shared" si="1"/>
        <v>-1.9293286900822859</v>
      </c>
      <c r="P35" s="9"/>
    </row>
    <row r="36" spans="1:16">
      <c r="A36" s="12"/>
      <c r="B36" s="25">
        <v>335.12</v>
      </c>
      <c r="C36" s="20" t="s">
        <v>33</v>
      </c>
      <c r="D36" s="46">
        <v>3015864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3015864</v>
      </c>
      <c r="O36" s="47">
        <f t="shared" si="1"/>
        <v>29.092964702931614</v>
      </c>
      <c r="P36" s="9"/>
    </row>
    <row r="37" spans="1:16">
      <c r="A37" s="12"/>
      <c r="B37" s="25">
        <v>335.15</v>
      </c>
      <c r="C37" s="20" t="s">
        <v>34</v>
      </c>
      <c r="D37" s="46">
        <v>109582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109582</v>
      </c>
      <c r="O37" s="47">
        <f t="shared" ref="O37:O68" si="7">(N37/O$91)</f>
        <v>1.0570984825829852</v>
      </c>
      <c r="P37" s="9"/>
    </row>
    <row r="38" spans="1:16">
      <c r="A38" s="12"/>
      <c r="B38" s="25">
        <v>335.18</v>
      </c>
      <c r="C38" s="20" t="s">
        <v>35</v>
      </c>
      <c r="D38" s="46">
        <v>7401273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7401273</v>
      </c>
      <c r="O38" s="47">
        <f t="shared" si="7"/>
        <v>71.397441710156954</v>
      </c>
      <c r="P38" s="9"/>
    </row>
    <row r="39" spans="1:16">
      <c r="A39" s="12"/>
      <c r="B39" s="25">
        <v>335.21</v>
      </c>
      <c r="C39" s="20" t="s">
        <v>36</v>
      </c>
      <c r="D39" s="46">
        <v>49151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49151</v>
      </c>
      <c r="O39" s="47">
        <f t="shared" si="7"/>
        <v>0.47414217223117217</v>
      </c>
      <c r="P39" s="9"/>
    </row>
    <row r="40" spans="1:16">
      <c r="A40" s="12"/>
      <c r="B40" s="25">
        <v>337.2</v>
      </c>
      <c r="C40" s="20" t="s">
        <v>37</v>
      </c>
      <c r="D40" s="46">
        <v>976253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6" si="8">SUM(D40:M40)</f>
        <v>976253</v>
      </c>
      <c r="O40" s="47">
        <f t="shared" si="7"/>
        <v>9.4175646083945086</v>
      </c>
      <c r="P40" s="9"/>
    </row>
    <row r="41" spans="1:16">
      <c r="A41" s="12"/>
      <c r="B41" s="25">
        <v>337.3</v>
      </c>
      <c r="C41" s="20" t="s">
        <v>38</v>
      </c>
      <c r="D41" s="46">
        <v>0</v>
      </c>
      <c r="E41" s="46">
        <v>0</v>
      </c>
      <c r="F41" s="46">
        <v>0</v>
      </c>
      <c r="G41" s="46">
        <v>33322</v>
      </c>
      <c r="H41" s="46">
        <v>0</v>
      </c>
      <c r="I41" s="46">
        <v>605739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639061</v>
      </c>
      <c r="O41" s="47">
        <f t="shared" si="7"/>
        <v>6.164793610063378</v>
      </c>
      <c r="P41" s="9"/>
    </row>
    <row r="42" spans="1:16">
      <c r="A42" s="12"/>
      <c r="B42" s="25">
        <v>337.5</v>
      </c>
      <c r="C42" s="20" t="s">
        <v>39</v>
      </c>
      <c r="D42" s="46">
        <v>21496</v>
      </c>
      <c r="E42" s="46">
        <v>68500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89996</v>
      </c>
      <c r="O42" s="47">
        <f t="shared" si="7"/>
        <v>0.86815932396322704</v>
      </c>
      <c r="P42" s="9"/>
    </row>
    <row r="43" spans="1:16">
      <c r="A43" s="12"/>
      <c r="B43" s="25">
        <v>337.7</v>
      </c>
      <c r="C43" s="20" t="s">
        <v>41</v>
      </c>
      <c r="D43" s="46">
        <v>359336</v>
      </c>
      <c r="E43" s="46">
        <v>0</v>
      </c>
      <c r="F43" s="46">
        <v>0</v>
      </c>
      <c r="G43" s="46">
        <v>813978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1173314</v>
      </c>
      <c r="O43" s="47">
        <f t="shared" si="7"/>
        <v>11.318541813376036</v>
      </c>
      <c r="P43" s="9"/>
    </row>
    <row r="44" spans="1:16">
      <c r="A44" s="12"/>
      <c r="B44" s="25">
        <v>337.9</v>
      </c>
      <c r="C44" s="20" t="s">
        <v>42</v>
      </c>
      <c r="D44" s="46">
        <v>0</v>
      </c>
      <c r="E44" s="46">
        <v>10371282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10371282</v>
      </c>
      <c r="O44" s="47">
        <f t="shared" si="7"/>
        <v>100.04805957766995</v>
      </c>
      <c r="P44" s="9"/>
    </row>
    <row r="45" spans="1:16">
      <c r="A45" s="12"/>
      <c r="B45" s="25">
        <v>338</v>
      </c>
      <c r="C45" s="20" t="s">
        <v>43</v>
      </c>
      <c r="D45" s="46">
        <v>277755</v>
      </c>
      <c r="E45" s="46">
        <v>2310333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2588088</v>
      </c>
      <c r="O45" s="47">
        <f t="shared" si="7"/>
        <v>24.966362154288415</v>
      </c>
      <c r="P45" s="9"/>
    </row>
    <row r="46" spans="1:16">
      <c r="A46" s="12"/>
      <c r="B46" s="25">
        <v>339</v>
      </c>
      <c r="C46" s="20" t="s">
        <v>105</v>
      </c>
      <c r="D46" s="46">
        <v>22556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22556</v>
      </c>
      <c r="O46" s="47">
        <f t="shared" si="7"/>
        <v>0.21758968966748021</v>
      </c>
      <c r="P46" s="9"/>
    </row>
    <row r="47" spans="1:16" ht="15.75">
      <c r="A47" s="29" t="s">
        <v>48</v>
      </c>
      <c r="B47" s="30"/>
      <c r="C47" s="31"/>
      <c r="D47" s="32">
        <f t="shared" ref="D47:M47" si="9">SUM(D48:D68)</f>
        <v>18622186</v>
      </c>
      <c r="E47" s="32">
        <f t="shared" si="9"/>
        <v>426530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71349988</v>
      </c>
      <c r="J47" s="32">
        <f t="shared" si="9"/>
        <v>42508868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>SUM(D47:M47)</f>
        <v>132907572</v>
      </c>
      <c r="O47" s="45">
        <f t="shared" si="7"/>
        <v>1282.1119589438854</v>
      </c>
      <c r="P47" s="10"/>
    </row>
    <row r="48" spans="1:16">
      <c r="A48" s="12"/>
      <c r="B48" s="25">
        <v>341.2</v>
      </c>
      <c r="C48" s="20" t="s">
        <v>51</v>
      </c>
      <c r="D48" s="46">
        <v>170312</v>
      </c>
      <c r="E48" s="46">
        <v>49467</v>
      </c>
      <c r="F48" s="46">
        <v>0</v>
      </c>
      <c r="G48" s="46">
        <v>0</v>
      </c>
      <c r="H48" s="46">
        <v>0</v>
      </c>
      <c r="I48" s="46">
        <v>0</v>
      </c>
      <c r="J48" s="46">
        <v>42508868</v>
      </c>
      <c r="K48" s="46">
        <v>0</v>
      </c>
      <c r="L48" s="46">
        <v>0</v>
      </c>
      <c r="M48" s="46">
        <v>0</v>
      </c>
      <c r="N48" s="46">
        <f>SUM(D48:M48)</f>
        <v>42728647</v>
      </c>
      <c r="O48" s="47">
        <f t="shared" si="7"/>
        <v>412.18802272749195</v>
      </c>
      <c r="P48" s="9"/>
    </row>
    <row r="49" spans="1:16">
      <c r="A49" s="12"/>
      <c r="B49" s="25">
        <v>341.3</v>
      </c>
      <c r="C49" s="20" t="s">
        <v>52</v>
      </c>
      <c r="D49" s="46">
        <v>30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71" si="10">SUM(D49:M49)</f>
        <v>30</v>
      </c>
      <c r="O49" s="47">
        <f t="shared" si="7"/>
        <v>2.8939930351234289E-4</v>
      </c>
      <c r="P49" s="9"/>
    </row>
    <row r="50" spans="1:16">
      <c r="A50" s="12"/>
      <c r="B50" s="25">
        <v>341.54</v>
      </c>
      <c r="C50" s="20" t="s">
        <v>53</v>
      </c>
      <c r="D50" s="46">
        <v>6095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6095</v>
      </c>
      <c r="O50" s="47">
        <f t="shared" si="7"/>
        <v>5.8796291830257662E-2</v>
      </c>
      <c r="P50" s="9"/>
    </row>
    <row r="51" spans="1:16">
      <c r="A51" s="12"/>
      <c r="B51" s="25">
        <v>341.9</v>
      </c>
      <c r="C51" s="20" t="s">
        <v>54</v>
      </c>
      <c r="D51" s="46">
        <v>192267</v>
      </c>
      <c r="E51" s="46">
        <v>153795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346062</v>
      </c>
      <c r="O51" s="47">
        <f t="shared" si="7"/>
        <v>3.3383367257362799</v>
      </c>
      <c r="P51" s="9"/>
    </row>
    <row r="52" spans="1:16">
      <c r="A52" s="12"/>
      <c r="B52" s="25">
        <v>342.1</v>
      </c>
      <c r="C52" s="20" t="s">
        <v>55</v>
      </c>
      <c r="D52" s="46">
        <v>146266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146266</v>
      </c>
      <c r="O52" s="47">
        <f t="shared" si="7"/>
        <v>1.4109759509178781</v>
      </c>
      <c r="P52" s="9"/>
    </row>
    <row r="53" spans="1:16">
      <c r="A53" s="12"/>
      <c r="B53" s="25">
        <v>342.2</v>
      </c>
      <c r="C53" s="20" t="s">
        <v>56</v>
      </c>
      <c r="D53" s="46">
        <v>347830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347830</v>
      </c>
      <c r="O53" s="47">
        <f t="shared" si="7"/>
        <v>3.3553919913566075</v>
      </c>
      <c r="P53" s="9"/>
    </row>
    <row r="54" spans="1:16">
      <c r="A54" s="12"/>
      <c r="B54" s="25">
        <v>342.4</v>
      </c>
      <c r="C54" s="20" t="s">
        <v>57</v>
      </c>
      <c r="D54" s="46">
        <v>1782851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1782851</v>
      </c>
      <c r="O54" s="47">
        <f t="shared" si="7"/>
        <v>17.198527922209468</v>
      </c>
      <c r="P54" s="9"/>
    </row>
    <row r="55" spans="1:16">
      <c r="A55" s="12"/>
      <c r="B55" s="25">
        <v>342.5</v>
      </c>
      <c r="C55" s="20" t="s">
        <v>58</v>
      </c>
      <c r="D55" s="46">
        <v>292101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292101</v>
      </c>
      <c r="O55" s="47">
        <f t="shared" si="7"/>
        <v>2.8177941985086288</v>
      </c>
      <c r="P55" s="9"/>
    </row>
    <row r="56" spans="1:16">
      <c r="A56" s="12"/>
      <c r="B56" s="25">
        <v>342.9</v>
      </c>
      <c r="C56" s="20" t="s">
        <v>59</v>
      </c>
      <c r="D56" s="46">
        <v>272466</v>
      </c>
      <c r="E56" s="46">
        <v>0</v>
      </c>
      <c r="F56" s="46">
        <v>0</v>
      </c>
      <c r="G56" s="46">
        <v>0</v>
      </c>
      <c r="H56" s="46">
        <v>0</v>
      </c>
      <c r="I56" s="46">
        <v>7410977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7683443</v>
      </c>
      <c r="O56" s="47">
        <f t="shared" si="7"/>
        <v>74.119435092559542</v>
      </c>
      <c r="P56" s="9"/>
    </row>
    <row r="57" spans="1:16">
      <c r="A57" s="12"/>
      <c r="B57" s="25">
        <v>343.1</v>
      </c>
      <c r="C57" s="20" t="s">
        <v>129</v>
      </c>
      <c r="D57" s="46">
        <v>125679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125679</v>
      </c>
      <c r="O57" s="47">
        <f t="shared" si="7"/>
        <v>1.212380502204258</v>
      </c>
      <c r="P57" s="9"/>
    </row>
    <row r="58" spans="1:16">
      <c r="A58" s="12"/>
      <c r="B58" s="25">
        <v>343.4</v>
      </c>
      <c r="C58" s="20" t="s">
        <v>60</v>
      </c>
      <c r="D58" s="46">
        <v>13290291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13290291</v>
      </c>
      <c r="O58" s="47">
        <f t="shared" si="7"/>
        <v>128.20669862921196</v>
      </c>
      <c r="P58" s="9"/>
    </row>
    <row r="59" spans="1:16">
      <c r="A59" s="12"/>
      <c r="B59" s="25">
        <v>343.6</v>
      </c>
      <c r="C59" s="20" t="s">
        <v>61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58604217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58604217</v>
      </c>
      <c r="O59" s="47">
        <f t="shared" si="7"/>
        <v>565.33398608954019</v>
      </c>
      <c r="P59" s="9"/>
    </row>
    <row r="60" spans="1:16">
      <c r="A60" s="12"/>
      <c r="B60" s="25">
        <v>343.8</v>
      </c>
      <c r="C60" s="20" t="s">
        <v>62</v>
      </c>
      <c r="D60" s="46">
        <v>0</v>
      </c>
      <c r="E60" s="46">
        <v>32110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32110</v>
      </c>
      <c r="O60" s="47">
        <f t="shared" si="7"/>
        <v>0.309753721192711</v>
      </c>
      <c r="P60" s="9"/>
    </row>
    <row r="61" spans="1:16">
      <c r="A61" s="12"/>
      <c r="B61" s="25">
        <v>343.9</v>
      </c>
      <c r="C61" s="20" t="s">
        <v>63</v>
      </c>
      <c r="D61" s="46">
        <v>117246</v>
      </c>
      <c r="E61" s="46">
        <v>148552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265798</v>
      </c>
      <c r="O61" s="47">
        <f t="shared" si="7"/>
        <v>2.5640585358324572</v>
      </c>
      <c r="P61" s="9"/>
    </row>
    <row r="62" spans="1:16">
      <c r="A62" s="12"/>
      <c r="B62" s="25">
        <v>344.5</v>
      </c>
      <c r="C62" s="20" t="s">
        <v>64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3302833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3302833</v>
      </c>
      <c r="O62" s="47">
        <f t="shared" si="7"/>
        <v>31.861252327252732</v>
      </c>
      <c r="P62" s="9"/>
    </row>
    <row r="63" spans="1:16">
      <c r="A63" s="12"/>
      <c r="B63" s="25">
        <v>345.1</v>
      </c>
      <c r="C63" s="20" t="s">
        <v>66</v>
      </c>
      <c r="D63" s="46">
        <v>0</v>
      </c>
      <c r="E63" s="46">
        <v>42466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42466</v>
      </c>
      <c r="O63" s="47">
        <f t="shared" si="7"/>
        <v>0.40965436076517175</v>
      </c>
      <c r="P63" s="9"/>
    </row>
    <row r="64" spans="1:16">
      <c r="A64" s="12"/>
      <c r="B64" s="25">
        <v>347.1</v>
      </c>
      <c r="C64" s="20" t="s">
        <v>67</v>
      </c>
      <c r="D64" s="46">
        <v>9667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9667</v>
      </c>
      <c r="O64" s="47">
        <f t="shared" si="7"/>
        <v>9.3254102235127284E-2</v>
      </c>
      <c r="P64" s="9"/>
    </row>
    <row r="65" spans="1:16">
      <c r="A65" s="12"/>
      <c r="B65" s="25">
        <v>347.2</v>
      </c>
      <c r="C65" s="20" t="s">
        <v>68</v>
      </c>
      <c r="D65" s="46">
        <v>999059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999059</v>
      </c>
      <c r="O65" s="47">
        <f t="shared" si="7"/>
        <v>9.6375659589245917</v>
      </c>
      <c r="P65" s="9"/>
    </row>
    <row r="66" spans="1:16">
      <c r="A66" s="12"/>
      <c r="B66" s="25">
        <v>347.4</v>
      </c>
      <c r="C66" s="20" t="s">
        <v>69</v>
      </c>
      <c r="D66" s="46">
        <v>689652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689652</v>
      </c>
      <c r="O66" s="47">
        <f t="shared" si="7"/>
        <v>6.6528269488631429</v>
      </c>
      <c r="P66" s="9"/>
    </row>
    <row r="67" spans="1:16">
      <c r="A67" s="12"/>
      <c r="B67" s="25">
        <v>347.5</v>
      </c>
      <c r="C67" s="20" t="s">
        <v>70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2031961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0"/>
        <v>2031961</v>
      </c>
      <c r="O67" s="47">
        <f t="shared" si="7"/>
        <v>19.601603272141457</v>
      </c>
      <c r="P67" s="9"/>
    </row>
    <row r="68" spans="1:16">
      <c r="A68" s="12"/>
      <c r="B68" s="25">
        <v>349</v>
      </c>
      <c r="C68" s="20" t="s">
        <v>1</v>
      </c>
      <c r="D68" s="46">
        <v>180374</v>
      </c>
      <c r="E68" s="46">
        <v>140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0"/>
        <v>180514</v>
      </c>
      <c r="O68" s="47">
        <f t="shared" si="7"/>
        <v>1.7413541958075687</v>
      </c>
      <c r="P68" s="9"/>
    </row>
    <row r="69" spans="1:16" ht="15.75">
      <c r="A69" s="29" t="s">
        <v>49</v>
      </c>
      <c r="B69" s="30"/>
      <c r="C69" s="31"/>
      <c r="D69" s="32">
        <f t="shared" ref="D69:M69" si="11">SUM(D70:D73)</f>
        <v>1477921</v>
      </c>
      <c r="E69" s="32">
        <f t="shared" si="11"/>
        <v>0</v>
      </c>
      <c r="F69" s="32">
        <f t="shared" si="11"/>
        <v>0</v>
      </c>
      <c r="G69" s="32">
        <f t="shared" si="11"/>
        <v>0</v>
      </c>
      <c r="H69" s="32">
        <f t="shared" si="11"/>
        <v>0</v>
      </c>
      <c r="I69" s="32">
        <f t="shared" si="11"/>
        <v>1332249</v>
      </c>
      <c r="J69" s="32">
        <f t="shared" si="11"/>
        <v>120091</v>
      </c>
      <c r="K69" s="32">
        <f t="shared" si="11"/>
        <v>0</v>
      </c>
      <c r="L69" s="32">
        <f t="shared" si="11"/>
        <v>0</v>
      </c>
      <c r="M69" s="32">
        <f t="shared" si="11"/>
        <v>0</v>
      </c>
      <c r="N69" s="32">
        <f t="shared" si="10"/>
        <v>2930261</v>
      </c>
      <c r="O69" s="45">
        <f t="shared" ref="O69:O89" si="12">(N69/O$91)</f>
        <v>28.267183083646046</v>
      </c>
      <c r="P69" s="10"/>
    </row>
    <row r="70" spans="1:16">
      <c r="A70" s="13"/>
      <c r="B70" s="39">
        <v>351.1</v>
      </c>
      <c r="C70" s="21" t="s">
        <v>73</v>
      </c>
      <c r="D70" s="46">
        <v>797744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120091</v>
      </c>
      <c r="K70" s="46">
        <v>0</v>
      </c>
      <c r="L70" s="46">
        <v>0</v>
      </c>
      <c r="M70" s="46">
        <v>0</v>
      </c>
      <c r="N70" s="46">
        <f t="shared" si="10"/>
        <v>917835</v>
      </c>
      <c r="O70" s="47">
        <f t="shared" si="12"/>
        <v>8.8540269913083751</v>
      </c>
      <c r="P70" s="9"/>
    </row>
    <row r="71" spans="1:16">
      <c r="A71" s="13"/>
      <c r="B71" s="39">
        <v>352</v>
      </c>
      <c r="C71" s="21" t="s">
        <v>74</v>
      </c>
      <c r="D71" s="46">
        <v>22345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0"/>
        <v>22345</v>
      </c>
      <c r="O71" s="47">
        <f t="shared" si="12"/>
        <v>0.21555424789944339</v>
      </c>
      <c r="P71" s="9"/>
    </row>
    <row r="72" spans="1:16">
      <c r="A72" s="13"/>
      <c r="B72" s="39">
        <v>354</v>
      </c>
      <c r="C72" s="21" t="s">
        <v>75</v>
      </c>
      <c r="D72" s="46">
        <v>655587</v>
      </c>
      <c r="E72" s="46">
        <v>0</v>
      </c>
      <c r="F72" s="46">
        <v>0</v>
      </c>
      <c r="G72" s="46">
        <v>0</v>
      </c>
      <c r="H72" s="46">
        <v>0</v>
      </c>
      <c r="I72" s="46">
        <v>554413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1210000</v>
      </c>
      <c r="O72" s="47">
        <f t="shared" si="12"/>
        <v>11.67243857499783</v>
      </c>
      <c r="P72" s="9"/>
    </row>
    <row r="73" spans="1:16">
      <c r="A73" s="13"/>
      <c r="B73" s="39">
        <v>359</v>
      </c>
      <c r="C73" s="21" t="s">
        <v>76</v>
      </c>
      <c r="D73" s="46">
        <v>2245</v>
      </c>
      <c r="E73" s="46">
        <v>0</v>
      </c>
      <c r="F73" s="46">
        <v>0</v>
      </c>
      <c r="G73" s="46">
        <v>0</v>
      </c>
      <c r="H73" s="46">
        <v>0</v>
      </c>
      <c r="I73" s="46">
        <v>777836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780081</v>
      </c>
      <c r="O73" s="47">
        <f t="shared" si="12"/>
        <v>7.525163269440398</v>
      </c>
      <c r="P73" s="9"/>
    </row>
    <row r="74" spans="1:16" ht="15.75">
      <c r="A74" s="29" t="s">
        <v>4</v>
      </c>
      <c r="B74" s="30"/>
      <c r="C74" s="31"/>
      <c r="D74" s="32">
        <f t="shared" ref="D74:M74" si="13">SUM(D75:D85)</f>
        <v>4143159</v>
      </c>
      <c r="E74" s="32">
        <f t="shared" si="13"/>
        <v>7628834</v>
      </c>
      <c r="F74" s="32">
        <f t="shared" si="13"/>
        <v>248135</v>
      </c>
      <c r="G74" s="32">
        <f t="shared" si="13"/>
        <v>3905558</v>
      </c>
      <c r="H74" s="32">
        <f t="shared" si="13"/>
        <v>0</v>
      </c>
      <c r="I74" s="32">
        <f t="shared" si="13"/>
        <v>4019256</v>
      </c>
      <c r="J74" s="32">
        <f t="shared" si="13"/>
        <v>1116783</v>
      </c>
      <c r="K74" s="32">
        <f t="shared" si="13"/>
        <v>-25282430</v>
      </c>
      <c r="L74" s="32">
        <f t="shared" si="13"/>
        <v>0</v>
      </c>
      <c r="M74" s="32">
        <f t="shared" si="13"/>
        <v>0</v>
      </c>
      <c r="N74" s="32">
        <f>SUM(D74:M74)</f>
        <v>-4220705</v>
      </c>
      <c r="O74" s="45">
        <f t="shared" si="12"/>
        <v>-40.715636244368774</v>
      </c>
      <c r="P74" s="10"/>
    </row>
    <row r="75" spans="1:16">
      <c r="A75" s="12"/>
      <c r="B75" s="25">
        <v>361.1</v>
      </c>
      <c r="C75" s="20" t="s">
        <v>77</v>
      </c>
      <c r="D75" s="46">
        <v>3222155</v>
      </c>
      <c r="E75" s="46">
        <v>1922680</v>
      </c>
      <c r="F75" s="46">
        <v>248135</v>
      </c>
      <c r="G75" s="46">
        <v>3905558</v>
      </c>
      <c r="H75" s="46">
        <v>0</v>
      </c>
      <c r="I75" s="46">
        <v>1624152</v>
      </c>
      <c r="J75" s="46">
        <v>625029</v>
      </c>
      <c r="K75" s="46">
        <v>10183167</v>
      </c>
      <c r="L75" s="46">
        <v>0</v>
      </c>
      <c r="M75" s="46">
        <v>0</v>
      </c>
      <c r="N75" s="46">
        <f>SUM(D75:M75)</f>
        <v>21730876</v>
      </c>
      <c r="O75" s="47">
        <f t="shared" si="12"/>
        <v>209.63001263710291</v>
      </c>
      <c r="P75" s="9"/>
    </row>
    <row r="76" spans="1:16">
      <c r="A76" s="12"/>
      <c r="B76" s="25">
        <v>361.3</v>
      </c>
      <c r="C76" s="20" t="s">
        <v>78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-54626578</v>
      </c>
      <c r="L76" s="46">
        <v>0</v>
      </c>
      <c r="M76" s="46">
        <v>0</v>
      </c>
      <c r="N76" s="46">
        <f t="shared" ref="N76:N85" si="14">SUM(D76:M76)</f>
        <v>-54626578</v>
      </c>
      <c r="O76" s="47">
        <f t="shared" si="12"/>
        <v>-526.96312088208913</v>
      </c>
      <c r="P76" s="9"/>
    </row>
    <row r="77" spans="1:16">
      <c r="A77" s="12"/>
      <c r="B77" s="25">
        <v>362</v>
      </c>
      <c r="C77" s="20" t="s">
        <v>79</v>
      </c>
      <c r="D77" s="46">
        <v>127164</v>
      </c>
      <c r="E77" s="46">
        <v>3862114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4"/>
        <v>3989278</v>
      </c>
      <c r="O77" s="47">
        <f t="shared" si="12"/>
        <v>38.483142490570408</v>
      </c>
      <c r="P77" s="9"/>
    </row>
    <row r="78" spans="1:16">
      <c r="A78" s="12"/>
      <c r="B78" s="25">
        <v>363.11</v>
      </c>
      <c r="C78" s="20" t="s">
        <v>112</v>
      </c>
      <c r="D78" s="46">
        <v>6006</v>
      </c>
      <c r="E78" s="46">
        <v>3957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9963</v>
      </c>
      <c r="O78" s="47">
        <f t="shared" si="12"/>
        <v>9.6109508696449075E-2</v>
      </c>
      <c r="P78" s="9"/>
    </row>
    <row r="79" spans="1:16">
      <c r="A79" s="12"/>
      <c r="B79" s="25">
        <v>363.29</v>
      </c>
      <c r="C79" s="20" t="s">
        <v>130</v>
      </c>
      <c r="D79" s="46">
        <v>0</v>
      </c>
      <c r="E79" s="46">
        <v>-6750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-6750</v>
      </c>
      <c r="O79" s="47">
        <f t="shared" si="12"/>
        <v>-6.5114843290277141E-2</v>
      </c>
      <c r="P79" s="9"/>
    </row>
    <row r="80" spans="1:16">
      <c r="A80" s="12"/>
      <c r="B80" s="25">
        <v>364</v>
      </c>
      <c r="C80" s="20" t="s">
        <v>80</v>
      </c>
      <c r="D80" s="46">
        <v>300000</v>
      </c>
      <c r="E80" s="46">
        <v>0</v>
      </c>
      <c r="F80" s="46">
        <v>0</v>
      </c>
      <c r="G80" s="46">
        <v>0</v>
      </c>
      <c r="H80" s="46">
        <v>0</v>
      </c>
      <c r="I80" s="46">
        <v>1127310</v>
      </c>
      <c r="J80" s="46">
        <v>148172</v>
      </c>
      <c r="K80" s="46">
        <v>0</v>
      </c>
      <c r="L80" s="46">
        <v>0</v>
      </c>
      <c r="M80" s="46">
        <v>0</v>
      </c>
      <c r="N80" s="46">
        <f t="shared" si="14"/>
        <v>1575482</v>
      </c>
      <c r="O80" s="47">
        <f t="shared" si="12"/>
        <v>15.1981131165411</v>
      </c>
      <c r="P80" s="9"/>
    </row>
    <row r="81" spans="1:119">
      <c r="A81" s="12"/>
      <c r="B81" s="25">
        <v>365</v>
      </c>
      <c r="C81" s="20" t="s">
        <v>81</v>
      </c>
      <c r="D81" s="46">
        <v>50871</v>
      </c>
      <c r="E81" s="46">
        <v>0</v>
      </c>
      <c r="F81" s="46">
        <v>0</v>
      </c>
      <c r="G81" s="46">
        <v>0</v>
      </c>
      <c r="H81" s="46">
        <v>0</v>
      </c>
      <c r="I81" s="46">
        <v>9237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4"/>
        <v>60108</v>
      </c>
      <c r="O81" s="47">
        <f t="shared" si="12"/>
        <v>0.57984044451733019</v>
      </c>
      <c r="P81" s="9"/>
    </row>
    <row r="82" spans="1:119">
      <c r="A82" s="12"/>
      <c r="B82" s="25">
        <v>366</v>
      </c>
      <c r="C82" s="20" t="s">
        <v>82</v>
      </c>
      <c r="D82" s="46">
        <v>35543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4"/>
        <v>35543</v>
      </c>
      <c r="O82" s="47">
        <f t="shared" si="12"/>
        <v>0.34287064815797341</v>
      </c>
      <c r="P82" s="9"/>
    </row>
    <row r="83" spans="1:119">
      <c r="A83" s="12"/>
      <c r="B83" s="25">
        <v>368</v>
      </c>
      <c r="C83" s="20" t="s">
        <v>83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19048833</v>
      </c>
      <c r="L83" s="46">
        <v>0</v>
      </c>
      <c r="M83" s="46">
        <v>0</v>
      </c>
      <c r="N83" s="46">
        <f t="shared" si="14"/>
        <v>19048833</v>
      </c>
      <c r="O83" s="47">
        <f t="shared" si="12"/>
        <v>183.75730009743111</v>
      </c>
      <c r="P83" s="9"/>
    </row>
    <row r="84" spans="1:119">
      <c r="A84" s="12"/>
      <c r="B84" s="25">
        <v>369.3</v>
      </c>
      <c r="C84" s="20" t="s">
        <v>84</v>
      </c>
      <c r="D84" s="46">
        <v>128507</v>
      </c>
      <c r="E84" s="46">
        <v>0</v>
      </c>
      <c r="F84" s="46">
        <v>0</v>
      </c>
      <c r="G84" s="46">
        <v>0</v>
      </c>
      <c r="H84" s="46">
        <v>0</v>
      </c>
      <c r="I84" s="46">
        <v>60000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4"/>
        <v>188507</v>
      </c>
      <c r="O84" s="47">
        <f t="shared" si="12"/>
        <v>1.8184598169067072</v>
      </c>
      <c r="P84" s="9"/>
    </row>
    <row r="85" spans="1:119">
      <c r="A85" s="12"/>
      <c r="B85" s="25">
        <v>369.9</v>
      </c>
      <c r="C85" s="20" t="s">
        <v>85</v>
      </c>
      <c r="D85" s="46">
        <v>272913</v>
      </c>
      <c r="E85" s="46">
        <v>1846833</v>
      </c>
      <c r="F85" s="46">
        <v>0</v>
      </c>
      <c r="G85" s="46">
        <v>0</v>
      </c>
      <c r="H85" s="46">
        <v>0</v>
      </c>
      <c r="I85" s="46">
        <v>1198557</v>
      </c>
      <c r="J85" s="46">
        <v>343582</v>
      </c>
      <c r="K85" s="46">
        <v>112148</v>
      </c>
      <c r="L85" s="46">
        <v>0</v>
      </c>
      <c r="M85" s="46">
        <v>0</v>
      </c>
      <c r="N85" s="46">
        <f t="shared" si="14"/>
        <v>3774033</v>
      </c>
      <c r="O85" s="47">
        <f t="shared" si="12"/>
        <v>36.406750721086595</v>
      </c>
      <c r="P85" s="9"/>
    </row>
    <row r="86" spans="1:119" ht="15.75">
      <c r="A86" s="29" t="s">
        <v>50</v>
      </c>
      <c r="B86" s="30"/>
      <c r="C86" s="31"/>
      <c r="D86" s="32">
        <f t="shared" ref="D86:M86" si="15">SUM(D87:D88)</f>
        <v>10267273</v>
      </c>
      <c r="E86" s="32">
        <f t="shared" si="15"/>
        <v>17933462</v>
      </c>
      <c r="F86" s="32">
        <f t="shared" si="15"/>
        <v>19963680</v>
      </c>
      <c r="G86" s="32">
        <f t="shared" si="15"/>
        <v>7629209</v>
      </c>
      <c r="H86" s="32">
        <f t="shared" si="15"/>
        <v>0</v>
      </c>
      <c r="I86" s="32">
        <f t="shared" si="15"/>
        <v>319163</v>
      </c>
      <c r="J86" s="32">
        <f t="shared" si="15"/>
        <v>2763910</v>
      </c>
      <c r="K86" s="32">
        <f t="shared" si="15"/>
        <v>0</v>
      </c>
      <c r="L86" s="32">
        <f t="shared" si="15"/>
        <v>0</v>
      </c>
      <c r="M86" s="32">
        <f t="shared" si="15"/>
        <v>0</v>
      </c>
      <c r="N86" s="32">
        <f>SUM(D86:M86)</f>
        <v>58876697</v>
      </c>
      <c r="O86" s="45">
        <f t="shared" si="12"/>
        <v>567.9625034969082</v>
      </c>
      <c r="P86" s="9"/>
    </row>
    <row r="87" spans="1:119">
      <c r="A87" s="12"/>
      <c r="B87" s="25">
        <v>381</v>
      </c>
      <c r="C87" s="20" t="s">
        <v>86</v>
      </c>
      <c r="D87" s="46">
        <v>10267273</v>
      </c>
      <c r="E87" s="46">
        <v>17901074</v>
      </c>
      <c r="F87" s="46">
        <v>19963680</v>
      </c>
      <c r="G87" s="46">
        <v>7629209</v>
      </c>
      <c r="H87" s="46">
        <v>0</v>
      </c>
      <c r="I87" s="46">
        <v>319163</v>
      </c>
      <c r="J87" s="46">
        <v>2763910</v>
      </c>
      <c r="K87" s="46">
        <v>0</v>
      </c>
      <c r="L87" s="46">
        <v>0</v>
      </c>
      <c r="M87" s="46">
        <v>0</v>
      </c>
      <c r="N87" s="46">
        <f>SUM(D87:M87)</f>
        <v>58844309</v>
      </c>
      <c r="O87" s="47">
        <f t="shared" si="12"/>
        <v>567.65006800883634</v>
      </c>
      <c r="P87" s="9"/>
    </row>
    <row r="88" spans="1:119" ht="15.75" thickBot="1">
      <c r="A88" s="12"/>
      <c r="B88" s="25">
        <v>384</v>
      </c>
      <c r="C88" s="20" t="s">
        <v>87</v>
      </c>
      <c r="D88" s="46">
        <v>0</v>
      </c>
      <c r="E88" s="46">
        <v>32388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f>SUM(D88:M88)</f>
        <v>32388</v>
      </c>
      <c r="O88" s="47">
        <f t="shared" si="12"/>
        <v>0.31243548807192539</v>
      </c>
      <c r="P88" s="9"/>
    </row>
    <row r="89" spans="1:119" ht="16.5" thickBot="1">
      <c r="A89" s="14" t="s">
        <v>71</v>
      </c>
      <c r="B89" s="23"/>
      <c r="C89" s="22"/>
      <c r="D89" s="15">
        <f t="shared" ref="D89:M89" si="16">SUM(D5,D15,D23,D47,D69,D74,D86)</f>
        <v>168192575</v>
      </c>
      <c r="E89" s="15">
        <f t="shared" si="16"/>
        <v>50931591</v>
      </c>
      <c r="F89" s="15">
        <f t="shared" si="16"/>
        <v>23833523</v>
      </c>
      <c r="G89" s="15">
        <f t="shared" si="16"/>
        <v>12792685</v>
      </c>
      <c r="H89" s="15">
        <f t="shared" si="16"/>
        <v>0</v>
      </c>
      <c r="I89" s="15">
        <f t="shared" si="16"/>
        <v>78220903</v>
      </c>
      <c r="J89" s="15">
        <f t="shared" si="16"/>
        <v>46846582</v>
      </c>
      <c r="K89" s="15">
        <f t="shared" si="16"/>
        <v>-22187898</v>
      </c>
      <c r="L89" s="15">
        <f t="shared" si="16"/>
        <v>0</v>
      </c>
      <c r="M89" s="15">
        <f t="shared" si="16"/>
        <v>0</v>
      </c>
      <c r="N89" s="15">
        <f>SUM(D89:M89)</f>
        <v>358629961</v>
      </c>
      <c r="O89" s="38">
        <f t="shared" si="12"/>
        <v>3459.5753644019564</v>
      </c>
      <c r="P89" s="6"/>
      <c r="Q89" s="2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</row>
    <row r="90" spans="1:119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9"/>
    </row>
    <row r="91" spans="1:119">
      <c r="A91" s="40"/>
      <c r="B91" s="41"/>
      <c r="C91" s="41"/>
      <c r="D91" s="42"/>
      <c r="E91" s="42"/>
      <c r="F91" s="42"/>
      <c r="G91" s="42"/>
      <c r="H91" s="42"/>
      <c r="I91" s="42"/>
      <c r="J91" s="42"/>
      <c r="K91" s="42"/>
      <c r="L91" s="51" t="s">
        <v>131</v>
      </c>
      <c r="M91" s="51"/>
      <c r="N91" s="51"/>
      <c r="O91" s="43">
        <v>103663</v>
      </c>
    </row>
    <row r="92" spans="1:119">
      <c r="A92" s="52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4"/>
    </row>
    <row r="93" spans="1:119" ht="15.75" customHeight="1" thickBot="1">
      <c r="A93" s="55" t="s">
        <v>110</v>
      </c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7"/>
    </row>
  </sheetData>
  <mergeCells count="10">
    <mergeCell ref="L91:N91"/>
    <mergeCell ref="A92:O92"/>
    <mergeCell ref="A93:O9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97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179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88</v>
      </c>
      <c r="B3" s="65"/>
      <c r="C3" s="66"/>
      <c r="D3" s="70" t="s">
        <v>44</v>
      </c>
      <c r="E3" s="71"/>
      <c r="F3" s="71"/>
      <c r="G3" s="71"/>
      <c r="H3" s="72"/>
      <c r="I3" s="70" t="s">
        <v>45</v>
      </c>
      <c r="J3" s="72"/>
      <c r="K3" s="70" t="s">
        <v>47</v>
      </c>
      <c r="L3" s="71"/>
      <c r="M3" s="72"/>
      <c r="N3" s="36"/>
      <c r="O3" s="37"/>
      <c r="P3" s="73" t="s">
        <v>167</v>
      </c>
      <c r="Q3" s="11"/>
      <c r="R3"/>
    </row>
    <row r="4" spans="1:134" ht="32.25" customHeight="1" thickBot="1">
      <c r="A4" s="67"/>
      <c r="B4" s="68"/>
      <c r="C4" s="69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168</v>
      </c>
      <c r="N4" s="35" t="s">
        <v>10</v>
      </c>
      <c r="O4" s="35" t="s">
        <v>169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170</v>
      </c>
      <c r="B5" s="26"/>
      <c r="C5" s="26"/>
      <c r="D5" s="27">
        <f t="shared" ref="D5:N5" si="0">SUM(D6:D13)</f>
        <v>121604665</v>
      </c>
      <c r="E5" s="27">
        <f t="shared" si="0"/>
        <v>28674456</v>
      </c>
      <c r="F5" s="27">
        <f t="shared" si="0"/>
        <v>1078905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151358026</v>
      </c>
      <c r="P5" s="33">
        <f t="shared" ref="P5:P36" si="1">(O5/P$83)</f>
        <v>1261.621775262355</v>
      </c>
      <c r="Q5" s="6"/>
    </row>
    <row r="6" spans="1:134">
      <c r="A6" s="12"/>
      <c r="B6" s="25">
        <v>311</v>
      </c>
      <c r="C6" s="20" t="s">
        <v>3</v>
      </c>
      <c r="D6" s="46">
        <v>96486003</v>
      </c>
      <c r="E6" s="46">
        <v>28674456</v>
      </c>
      <c r="F6" s="46">
        <v>1078905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126239364</v>
      </c>
      <c r="P6" s="47">
        <f t="shared" si="1"/>
        <v>1052.2489935067642</v>
      </c>
      <c r="Q6" s="9"/>
    </row>
    <row r="7" spans="1:134">
      <c r="A7" s="12"/>
      <c r="B7" s="25">
        <v>312.51</v>
      </c>
      <c r="C7" s="20" t="s">
        <v>95</v>
      </c>
      <c r="D7" s="46">
        <v>1697260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1697260</v>
      </c>
      <c r="P7" s="47">
        <f t="shared" si="1"/>
        <v>14.147252252627718</v>
      </c>
      <c r="Q7" s="9"/>
    </row>
    <row r="8" spans="1:134">
      <c r="A8" s="12"/>
      <c r="B8" s="25">
        <v>312.52</v>
      </c>
      <c r="C8" s="20" t="s">
        <v>133</v>
      </c>
      <c r="D8" s="46">
        <v>1814266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1814266</v>
      </c>
      <c r="P8" s="47">
        <f t="shared" si="1"/>
        <v>15.122537946670445</v>
      </c>
      <c r="Q8" s="9"/>
    </row>
    <row r="9" spans="1:134">
      <c r="A9" s="12"/>
      <c r="B9" s="25">
        <v>314.10000000000002</v>
      </c>
      <c r="C9" s="20" t="s">
        <v>11</v>
      </c>
      <c r="D9" s="46">
        <v>12491902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12491902</v>
      </c>
      <c r="P9" s="47">
        <f t="shared" si="1"/>
        <v>104.1243467171233</v>
      </c>
      <c r="Q9" s="9"/>
    </row>
    <row r="10" spans="1:134">
      <c r="A10" s="12"/>
      <c r="B10" s="25">
        <v>314.3</v>
      </c>
      <c r="C10" s="20" t="s">
        <v>12</v>
      </c>
      <c r="D10" s="46">
        <v>4623775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4623775</v>
      </c>
      <c r="P10" s="47">
        <f t="shared" si="1"/>
        <v>38.540772353318715</v>
      </c>
      <c r="Q10" s="9"/>
    </row>
    <row r="11" spans="1:134">
      <c r="A11" s="12"/>
      <c r="B11" s="25">
        <v>314.39999999999998</v>
      </c>
      <c r="C11" s="20" t="s">
        <v>13</v>
      </c>
      <c r="D11" s="46">
        <v>482394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482394</v>
      </c>
      <c r="P11" s="47">
        <f t="shared" si="1"/>
        <v>4.0209217227496641</v>
      </c>
      <c r="Q11" s="9"/>
    </row>
    <row r="12" spans="1:134">
      <c r="A12" s="12"/>
      <c r="B12" s="25">
        <v>314.8</v>
      </c>
      <c r="C12" s="20" t="s">
        <v>14</v>
      </c>
      <c r="D12" s="46">
        <v>165295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165295</v>
      </c>
      <c r="P12" s="47">
        <f t="shared" si="1"/>
        <v>1.3777912995640613</v>
      </c>
      <c r="Q12" s="9"/>
    </row>
    <row r="13" spans="1:134">
      <c r="A13" s="12"/>
      <c r="B13" s="25">
        <v>316</v>
      </c>
      <c r="C13" s="20" t="s">
        <v>134</v>
      </c>
      <c r="D13" s="46">
        <v>3843770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3843770</v>
      </c>
      <c r="P13" s="47">
        <f t="shared" si="1"/>
        <v>32.039159463537018</v>
      </c>
      <c r="Q13" s="9"/>
    </row>
    <row r="14" spans="1:134" ht="15.75">
      <c r="A14" s="29" t="s">
        <v>17</v>
      </c>
      <c r="B14" s="30"/>
      <c r="C14" s="31"/>
      <c r="D14" s="32">
        <f t="shared" ref="D14:N14" si="3">SUM(D15:D22)</f>
        <v>17795210</v>
      </c>
      <c r="E14" s="32">
        <f t="shared" si="3"/>
        <v>15074402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32869612</v>
      </c>
      <c r="P14" s="45">
        <f t="shared" si="1"/>
        <v>273.97964508089456</v>
      </c>
      <c r="Q14" s="10"/>
    </row>
    <row r="15" spans="1:134">
      <c r="A15" s="12"/>
      <c r="B15" s="25">
        <v>322</v>
      </c>
      <c r="C15" s="20" t="s">
        <v>171</v>
      </c>
      <c r="D15" s="46">
        <v>0</v>
      </c>
      <c r="E15" s="46">
        <v>14991090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14991090</v>
      </c>
      <c r="P15" s="47">
        <f t="shared" si="1"/>
        <v>124.95594768735778</v>
      </c>
      <c r="Q15" s="9"/>
    </row>
    <row r="16" spans="1:134">
      <c r="A16" s="12"/>
      <c r="B16" s="25">
        <v>322.89999999999998</v>
      </c>
      <c r="C16" s="20" t="s">
        <v>180</v>
      </c>
      <c r="D16" s="46">
        <v>1676002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2" si="4">SUM(D16:N16)</f>
        <v>1676002</v>
      </c>
      <c r="P16" s="47">
        <f t="shared" si="1"/>
        <v>13.970059431029165</v>
      </c>
      <c r="Q16" s="9"/>
    </row>
    <row r="17" spans="1:17">
      <c r="A17" s="12"/>
      <c r="B17" s="25">
        <v>323.10000000000002</v>
      </c>
      <c r="C17" s="20" t="s">
        <v>18</v>
      </c>
      <c r="D17" s="46">
        <v>10628629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10628629</v>
      </c>
      <c r="P17" s="47">
        <f t="shared" si="1"/>
        <v>88.593318385276447</v>
      </c>
      <c r="Q17" s="9"/>
    </row>
    <row r="18" spans="1:17">
      <c r="A18" s="12"/>
      <c r="B18" s="25">
        <v>323.2</v>
      </c>
      <c r="C18" s="20" t="s">
        <v>19</v>
      </c>
      <c r="D18" s="46">
        <v>4949409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4949409</v>
      </c>
      <c r="P18" s="47">
        <f t="shared" si="1"/>
        <v>41.255044969200888</v>
      </c>
      <c r="Q18" s="9"/>
    </row>
    <row r="19" spans="1:17">
      <c r="A19" s="12"/>
      <c r="B19" s="25">
        <v>323.39999999999998</v>
      </c>
      <c r="C19" s="20" t="s">
        <v>20</v>
      </c>
      <c r="D19" s="46">
        <v>60814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60814</v>
      </c>
      <c r="P19" s="47">
        <f t="shared" si="1"/>
        <v>0.50690583557693114</v>
      </c>
      <c r="Q19" s="9"/>
    </row>
    <row r="20" spans="1:17">
      <c r="A20" s="12"/>
      <c r="B20" s="25">
        <v>323.89999999999998</v>
      </c>
      <c r="C20" s="20" t="s">
        <v>22</v>
      </c>
      <c r="D20" s="46">
        <v>436671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436671</v>
      </c>
      <c r="P20" s="47">
        <f t="shared" si="1"/>
        <v>3.6398046194497002</v>
      </c>
      <c r="Q20" s="9"/>
    </row>
    <row r="21" spans="1:17">
      <c r="A21" s="12"/>
      <c r="B21" s="25">
        <v>329.2</v>
      </c>
      <c r="C21" s="20" t="s">
        <v>181</v>
      </c>
      <c r="D21" s="46">
        <v>0</v>
      </c>
      <c r="E21" s="46">
        <v>83312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83312</v>
      </c>
      <c r="P21" s="47">
        <f t="shared" si="1"/>
        <v>0.69443448833468091</v>
      </c>
      <c r="Q21" s="9"/>
    </row>
    <row r="22" spans="1:17">
      <c r="A22" s="12"/>
      <c r="B22" s="25">
        <v>329.5</v>
      </c>
      <c r="C22" s="20" t="s">
        <v>182</v>
      </c>
      <c r="D22" s="46">
        <v>43685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43685</v>
      </c>
      <c r="P22" s="47">
        <f t="shared" si="1"/>
        <v>0.36412966466896168</v>
      </c>
      <c r="Q22" s="9"/>
    </row>
    <row r="23" spans="1:17" ht="15.75">
      <c r="A23" s="29" t="s">
        <v>173</v>
      </c>
      <c r="B23" s="30"/>
      <c r="C23" s="31"/>
      <c r="D23" s="32">
        <f t="shared" ref="D23:N23" si="5">SUM(D24:D40)</f>
        <v>19937813</v>
      </c>
      <c r="E23" s="32">
        <f t="shared" si="5"/>
        <v>38599016</v>
      </c>
      <c r="F23" s="32">
        <f t="shared" si="5"/>
        <v>0</v>
      </c>
      <c r="G23" s="32">
        <f t="shared" si="5"/>
        <v>11601094</v>
      </c>
      <c r="H23" s="32">
        <f t="shared" si="5"/>
        <v>0</v>
      </c>
      <c r="I23" s="32">
        <f t="shared" si="5"/>
        <v>62500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5"/>
        <v>0</v>
      </c>
      <c r="O23" s="44">
        <f>SUM(D23:N23)</f>
        <v>70200423</v>
      </c>
      <c r="P23" s="45">
        <f t="shared" si="1"/>
        <v>585.14493502596463</v>
      </c>
      <c r="Q23" s="10"/>
    </row>
    <row r="24" spans="1:17">
      <c r="A24" s="12"/>
      <c r="B24" s="25">
        <v>331.1</v>
      </c>
      <c r="C24" s="20" t="s">
        <v>24</v>
      </c>
      <c r="D24" s="46">
        <v>16631</v>
      </c>
      <c r="E24" s="46">
        <v>6112916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6129547</v>
      </c>
      <c r="P24" s="47">
        <f t="shared" si="1"/>
        <v>51.091905543839758</v>
      </c>
      <c r="Q24" s="9"/>
    </row>
    <row r="25" spans="1:17">
      <c r="A25" s="12"/>
      <c r="B25" s="25">
        <v>331.2</v>
      </c>
      <c r="C25" s="20" t="s">
        <v>25</v>
      </c>
      <c r="D25" s="46">
        <v>39209</v>
      </c>
      <c r="E25" s="46">
        <v>4159323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4198532</v>
      </c>
      <c r="P25" s="47">
        <f t="shared" si="1"/>
        <v>34.996224087487811</v>
      </c>
      <c r="Q25" s="9"/>
    </row>
    <row r="26" spans="1:17">
      <c r="A26" s="12"/>
      <c r="B26" s="25">
        <v>331.31</v>
      </c>
      <c r="C26" s="20" t="s">
        <v>114</v>
      </c>
      <c r="D26" s="46">
        <v>0</v>
      </c>
      <c r="E26" s="46">
        <v>27187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6" si="6">SUM(D26:N26)</f>
        <v>27187</v>
      </c>
      <c r="P26" s="47">
        <f t="shared" si="1"/>
        <v>0.22661309816538996</v>
      </c>
      <c r="Q26" s="9"/>
    </row>
    <row r="27" spans="1:17">
      <c r="A27" s="12"/>
      <c r="B27" s="25">
        <v>331.49</v>
      </c>
      <c r="C27" s="20" t="s">
        <v>100</v>
      </c>
      <c r="D27" s="46">
        <v>0</v>
      </c>
      <c r="E27" s="46">
        <v>216671</v>
      </c>
      <c r="F27" s="46">
        <v>0</v>
      </c>
      <c r="G27" s="46">
        <v>372528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589199</v>
      </c>
      <c r="P27" s="47">
        <f t="shared" si="1"/>
        <v>4.9111785348125796</v>
      </c>
      <c r="Q27" s="9"/>
    </row>
    <row r="28" spans="1:17">
      <c r="A28" s="12"/>
      <c r="B28" s="25">
        <v>331.5</v>
      </c>
      <c r="C28" s="20" t="s">
        <v>27</v>
      </c>
      <c r="D28" s="46">
        <v>0</v>
      </c>
      <c r="E28" s="46">
        <v>5557768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5557768</v>
      </c>
      <c r="P28" s="47">
        <f t="shared" si="1"/>
        <v>46.32592876611848</v>
      </c>
      <c r="Q28" s="9"/>
    </row>
    <row r="29" spans="1:17">
      <c r="A29" s="12"/>
      <c r="B29" s="25">
        <v>331.7</v>
      </c>
      <c r="C29" s="20" t="s">
        <v>115</v>
      </c>
      <c r="D29" s="46">
        <v>0</v>
      </c>
      <c r="E29" s="46">
        <v>382826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382826</v>
      </c>
      <c r="P29" s="47">
        <f t="shared" si="1"/>
        <v>3.1909878220569969</v>
      </c>
      <c r="Q29" s="9"/>
    </row>
    <row r="30" spans="1:17">
      <c r="A30" s="12"/>
      <c r="B30" s="25">
        <v>334.2</v>
      </c>
      <c r="C30" s="20" t="s">
        <v>29</v>
      </c>
      <c r="D30" s="46">
        <v>950750</v>
      </c>
      <c r="E30" s="46">
        <v>954555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1905305</v>
      </c>
      <c r="P30" s="47">
        <f t="shared" si="1"/>
        <v>15.881379666752798</v>
      </c>
      <c r="Q30" s="9"/>
    </row>
    <row r="31" spans="1:17">
      <c r="A31" s="12"/>
      <c r="B31" s="25">
        <v>334.5</v>
      </c>
      <c r="C31" s="20" t="s">
        <v>31</v>
      </c>
      <c r="D31" s="46">
        <v>924</v>
      </c>
      <c r="E31" s="46">
        <v>155936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156860</v>
      </c>
      <c r="P31" s="47">
        <f t="shared" si="1"/>
        <v>1.307482641638396</v>
      </c>
      <c r="Q31" s="9"/>
    </row>
    <row r="32" spans="1:17">
      <c r="A32" s="12"/>
      <c r="B32" s="25">
        <v>334.7</v>
      </c>
      <c r="C32" s="20" t="s">
        <v>32</v>
      </c>
      <c r="D32" s="46">
        <v>0</v>
      </c>
      <c r="E32" s="46">
        <v>93326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93326</v>
      </c>
      <c r="P32" s="47">
        <f t="shared" si="1"/>
        <v>0.77790466029290417</v>
      </c>
      <c r="Q32" s="9"/>
    </row>
    <row r="33" spans="1:17">
      <c r="A33" s="12"/>
      <c r="B33" s="25">
        <v>335.125</v>
      </c>
      <c r="C33" s="20" t="s">
        <v>183</v>
      </c>
      <c r="D33" s="46">
        <v>5442640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5442640</v>
      </c>
      <c r="P33" s="47">
        <f t="shared" si="1"/>
        <v>45.366296855073308</v>
      </c>
      <c r="Q33" s="9"/>
    </row>
    <row r="34" spans="1:17">
      <c r="A34" s="12"/>
      <c r="B34" s="25">
        <v>335.15</v>
      </c>
      <c r="C34" s="20" t="s">
        <v>136</v>
      </c>
      <c r="D34" s="46">
        <v>142794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142794</v>
      </c>
      <c r="P34" s="47">
        <f t="shared" si="1"/>
        <v>1.1902376407631845</v>
      </c>
      <c r="Q34" s="9"/>
    </row>
    <row r="35" spans="1:17">
      <c r="A35" s="12"/>
      <c r="B35" s="25">
        <v>335.18</v>
      </c>
      <c r="C35" s="20" t="s">
        <v>174</v>
      </c>
      <c r="D35" s="46">
        <v>11942268</v>
      </c>
      <c r="E35" s="46">
        <v>0</v>
      </c>
      <c r="F35" s="46">
        <v>0</v>
      </c>
      <c r="G35" s="46">
        <v>11228566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23170834</v>
      </c>
      <c r="P35" s="47">
        <f t="shared" si="1"/>
        <v>193.13695809820706</v>
      </c>
      <c r="Q35" s="9"/>
    </row>
    <row r="36" spans="1:17">
      <c r="A36" s="12"/>
      <c r="B36" s="25">
        <v>335.23</v>
      </c>
      <c r="C36" s="20" t="s">
        <v>152</v>
      </c>
      <c r="D36" s="46">
        <v>108600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108600</v>
      </c>
      <c r="P36" s="47">
        <f t="shared" si="1"/>
        <v>0.9052187612006235</v>
      </c>
      <c r="Q36" s="9"/>
    </row>
    <row r="37" spans="1:17">
      <c r="A37" s="12"/>
      <c r="B37" s="25">
        <v>337.2</v>
      </c>
      <c r="C37" s="20" t="s">
        <v>37</v>
      </c>
      <c r="D37" s="46">
        <v>983445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39" si="7">SUM(D37:N37)</f>
        <v>983445</v>
      </c>
      <c r="P37" s="47">
        <f t="shared" ref="P37:P68" si="8">(O37/P$83)</f>
        <v>8.1973560277066966</v>
      </c>
      <c r="Q37" s="9"/>
    </row>
    <row r="38" spans="1:17">
      <c r="A38" s="12"/>
      <c r="B38" s="25">
        <v>337.3</v>
      </c>
      <c r="C38" s="20" t="s">
        <v>38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62500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62500</v>
      </c>
      <c r="P38" s="47">
        <f t="shared" si="8"/>
        <v>0.52095923181435511</v>
      </c>
      <c r="Q38" s="9"/>
    </row>
    <row r="39" spans="1:17">
      <c r="A39" s="12"/>
      <c r="B39" s="25">
        <v>337.9</v>
      </c>
      <c r="C39" s="20" t="s">
        <v>42</v>
      </c>
      <c r="D39" s="46">
        <v>0</v>
      </c>
      <c r="E39" s="46">
        <v>18476992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7"/>
        <v>18476992</v>
      </c>
      <c r="P39" s="47">
        <f t="shared" si="8"/>
        <v>154.01215293695978</v>
      </c>
      <c r="Q39" s="9"/>
    </row>
    <row r="40" spans="1:17">
      <c r="A40" s="12"/>
      <c r="B40" s="25">
        <v>338</v>
      </c>
      <c r="C40" s="20" t="s">
        <v>43</v>
      </c>
      <c r="D40" s="46">
        <v>310552</v>
      </c>
      <c r="E40" s="46">
        <v>2461516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2772068</v>
      </c>
      <c r="P40" s="47">
        <f t="shared" si="8"/>
        <v>23.106150653074494</v>
      </c>
      <c r="Q40" s="9"/>
    </row>
    <row r="41" spans="1:17" ht="15.75">
      <c r="A41" s="29" t="s">
        <v>48</v>
      </c>
      <c r="B41" s="30"/>
      <c r="C41" s="31"/>
      <c r="D41" s="32">
        <f t="shared" ref="D41:N41" si="9">SUM(D42:D63)</f>
        <v>32485129</v>
      </c>
      <c r="E41" s="32">
        <f t="shared" si="9"/>
        <v>10966010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142799960</v>
      </c>
      <c r="J41" s="32">
        <f t="shared" si="9"/>
        <v>64903283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9"/>
        <v>0</v>
      </c>
      <c r="O41" s="32">
        <f>SUM(D41:N41)</f>
        <v>251154382</v>
      </c>
      <c r="P41" s="45">
        <f t="shared" si="8"/>
        <v>2093.4591026164658</v>
      </c>
      <c r="Q41" s="10"/>
    </row>
    <row r="42" spans="1:17">
      <c r="A42" s="12"/>
      <c r="B42" s="25">
        <v>341.2</v>
      </c>
      <c r="C42" s="20" t="s">
        <v>138</v>
      </c>
      <c r="D42" s="46">
        <v>420260</v>
      </c>
      <c r="E42" s="46">
        <v>300</v>
      </c>
      <c r="F42" s="46">
        <v>0</v>
      </c>
      <c r="G42" s="46">
        <v>0</v>
      </c>
      <c r="H42" s="46">
        <v>0</v>
      </c>
      <c r="I42" s="46">
        <v>0</v>
      </c>
      <c r="J42" s="46">
        <v>64903283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62" si="10">SUM(D42:N42)</f>
        <v>65323843</v>
      </c>
      <c r="P42" s="47">
        <f t="shared" si="8"/>
        <v>544.49694509506469</v>
      </c>
      <c r="Q42" s="9"/>
    </row>
    <row r="43" spans="1:17">
      <c r="A43" s="12"/>
      <c r="B43" s="25">
        <v>341.54</v>
      </c>
      <c r="C43" s="20" t="s">
        <v>139</v>
      </c>
      <c r="D43" s="46">
        <v>10144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10144</v>
      </c>
      <c r="P43" s="47">
        <f t="shared" si="8"/>
        <v>8.45537671603971E-2</v>
      </c>
      <c r="Q43" s="9"/>
    </row>
    <row r="44" spans="1:17">
      <c r="A44" s="12"/>
      <c r="B44" s="25">
        <v>341.9</v>
      </c>
      <c r="C44" s="20" t="s">
        <v>140</v>
      </c>
      <c r="D44" s="46">
        <v>2034995</v>
      </c>
      <c r="E44" s="46">
        <v>297967</v>
      </c>
      <c r="F44" s="46">
        <v>0</v>
      </c>
      <c r="G44" s="46">
        <v>0</v>
      </c>
      <c r="H44" s="46">
        <v>0</v>
      </c>
      <c r="I44" s="46">
        <v>6166502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8499464</v>
      </c>
      <c r="P44" s="47">
        <f t="shared" si="8"/>
        <v>70.845987780380256</v>
      </c>
      <c r="Q44" s="9"/>
    </row>
    <row r="45" spans="1:17">
      <c r="A45" s="12"/>
      <c r="B45" s="25">
        <v>342.1</v>
      </c>
      <c r="C45" s="20" t="s">
        <v>55</v>
      </c>
      <c r="D45" s="46">
        <v>261883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261883</v>
      </c>
      <c r="P45" s="47">
        <f t="shared" si="8"/>
        <v>2.1828858640838202</v>
      </c>
      <c r="Q45" s="9"/>
    </row>
    <row r="46" spans="1:17">
      <c r="A46" s="12"/>
      <c r="B46" s="25">
        <v>342.2</v>
      </c>
      <c r="C46" s="20" t="s">
        <v>56</v>
      </c>
      <c r="D46" s="46">
        <v>487228</v>
      </c>
      <c r="E46" s="46">
        <v>8092649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8579877</v>
      </c>
      <c r="P46" s="47">
        <f t="shared" si="8"/>
        <v>71.516258095706462</v>
      </c>
      <c r="Q46" s="9"/>
    </row>
    <row r="47" spans="1:17">
      <c r="A47" s="12"/>
      <c r="B47" s="25">
        <v>342.4</v>
      </c>
      <c r="C47" s="20" t="s">
        <v>57</v>
      </c>
      <c r="D47" s="46">
        <v>4249698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4249698</v>
      </c>
      <c r="P47" s="47">
        <f t="shared" si="8"/>
        <v>35.422710488368025</v>
      </c>
      <c r="Q47" s="9"/>
    </row>
    <row r="48" spans="1:17">
      <c r="A48" s="12"/>
      <c r="B48" s="25">
        <v>342.5</v>
      </c>
      <c r="C48" s="20" t="s">
        <v>58</v>
      </c>
      <c r="D48" s="46">
        <v>1293844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1293844</v>
      </c>
      <c r="P48" s="47">
        <f t="shared" si="8"/>
        <v>10.7846396212418</v>
      </c>
      <c r="Q48" s="9"/>
    </row>
    <row r="49" spans="1:17">
      <c r="A49" s="12"/>
      <c r="B49" s="25">
        <v>342.9</v>
      </c>
      <c r="C49" s="20" t="s">
        <v>59</v>
      </c>
      <c r="D49" s="46">
        <v>2323626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2323626</v>
      </c>
      <c r="P49" s="47">
        <f t="shared" si="8"/>
        <v>19.368230655741804</v>
      </c>
      <c r="Q49" s="9"/>
    </row>
    <row r="50" spans="1:17">
      <c r="A50" s="12"/>
      <c r="B50" s="25">
        <v>343.3</v>
      </c>
      <c r="C50" s="20" t="s">
        <v>106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76526493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76526493</v>
      </c>
      <c r="P50" s="47">
        <f t="shared" si="8"/>
        <v>637.87492810762603</v>
      </c>
      <c r="Q50" s="9"/>
    </row>
    <row r="51" spans="1:17">
      <c r="A51" s="12"/>
      <c r="B51" s="25">
        <v>343.4</v>
      </c>
      <c r="C51" s="20" t="s">
        <v>60</v>
      </c>
      <c r="D51" s="46">
        <v>17946912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17946912</v>
      </c>
      <c r="P51" s="47">
        <f t="shared" si="8"/>
        <v>149.59375182335731</v>
      </c>
      <c r="Q51" s="9"/>
    </row>
    <row r="52" spans="1:17">
      <c r="A52" s="12"/>
      <c r="B52" s="25">
        <v>343.5</v>
      </c>
      <c r="C52" s="20" t="s">
        <v>107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34819143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34819143</v>
      </c>
      <c r="P52" s="47">
        <f t="shared" si="8"/>
        <v>290.22966383542689</v>
      </c>
      <c r="Q52" s="9"/>
    </row>
    <row r="53" spans="1:17">
      <c r="A53" s="12"/>
      <c r="B53" s="25">
        <v>343.6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1937505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1937505</v>
      </c>
      <c r="P53" s="47">
        <f t="shared" si="8"/>
        <v>16.149777862983555</v>
      </c>
      <c r="Q53" s="9"/>
    </row>
    <row r="54" spans="1:17">
      <c r="A54" s="12"/>
      <c r="B54" s="25">
        <v>343.8</v>
      </c>
      <c r="C54" s="20" t="s">
        <v>62</v>
      </c>
      <c r="D54" s="46">
        <v>0</v>
      </c>
      <c r="E54" s="46">
        <v>46000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46000</v>
      </c>
      <c r="P54" s="47">
        <f t="shared" si="8"/>
        <v>0.38342599461536536</v>
      </c>
      <c r="Q54" s="9"/>
    </row>
    <row r="55" spans="1:17">
      <c r="A55" s="12"/>
      <c r="B55" s="25">
        <v>343.9</v>
      </c>
      <c r="C55" s="20" t="s">
        <v>63</v>
      </c>
      <c r="D55" s="46">
        <v>275332</v>
      </c>
      <c r="E55" s="46">
        <v>8473</v>
      </c>
      <c r="F55" s="46">
        <v>0</v>
      </c>
      <c r="G55" s="46">
        <v>0</v>
      </c>
      <c r="H55" s="46">
        <v>0</v>
      </c>
      <c r="I55" s="46">
        <v>15348840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15632645</v>
      </c>
      <c r="P55" s="47">
        <f t="shared" si="8"/>
        <v>130.30353168682433</v>
      </c>
      <c r="Q55" s="9"/>
    </row>
    <row r="56" spans="1:17">
      <c r="A56" s="12"/>
      <c r="B56" s="25">
        <v>344.5</v>
      </c>
      <c r="C56" s="20" t="s">
        <v>141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8001477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8001477</v>
      </c>
      <c r="P56" s="47">
        <f t="shared" si="8"/>
        <v>66.695092980803693</v>
      </c>
      <c r="Q56" s="9"/>
    </row>
    <row r="57" spans="1:17">
      <c r="A57" s="12"/>
      <c r="B57" s="25">
        <v>344.9</v>
      </c>
      <c r="C57" s="20" t="s">
        <v>142</v>
      </c>
      <c r="D57" s="46">
        <v>419140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419140</v>
      </c>
      <c r="P57" s="47">
        <f t="shared" si="8"/>
        <v>3.4936776387627009</v>
      </c>
      <c r="Q57" s="9"/>
    </row>
    <row r="58" spans="1:17">
      <c r="A58" s="12"/>
      <c r="B58" s="25">
        <v>345.1</v>
      </c>
      <c r="C58" s="20" t="s">
        <v>66</v>
      </c>
      <c r="D58" s="46">
        <v>0</v>
      </c>
      <c r="E58" s="46">
        <v>42702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42702</v>
      </c>
      <c r="P58" s="47">
        <f t="shared" si="8"/>
        <v>0.3559360178709855</v>
      </c>
      <c r="Q58" s="9"/>
    </row>
    <row r="59" spans="1:17">
      <c r="A59" s="12"/>
      <c r="B59" s="25">
        <v>347.1</v>
      </c>
      <c r="C59" s="20" t="s">
        <v>67</v>
      </c>
      <c r="D59" s="46">
        <v>5593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5593</v>
      </c>
      <c r="P59" s="47">
        <f t="shared" si="8"/>
        <v>4.6619599736603012E-2</v>
      </c>
      <c r="Q59" s="9"/>
    </row>
    <row r="60" spans="1:17">
      <c r="A60" s="12"/>
      <c r="B60" s="25">
        <v>347.2</v>
      </c>
      <c r="C60" s="20" t="s">
        <v>68</v>
      </c>
      <c r="D60" s="46">
        <v>598414</v>
      </c>
      <c r="E60" s="46">
        <v>340017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938431</v>
      </c>
      <c r="P60" s="47">
        <f t="shared" si="8"/>
        <v>7.8221486859324338</v>
      </c>
      <c r="Q60" s="9"/>
    </row>
    <row r="61" spans="1:17">
      <c r="A61" s="12"/>
      <c r="B61" s="25">
        <v>347.4</v>
      </c>
      <c r="C61" s="20" t="s">
        <v>69</v>
      </c>
      <c r="D61" s="46">
        <v>0</v>
      </c>
      <c r="E61" s="46">
        <v>598519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598519</v>
      </c>
      <c r="P61" s="47">
        <f t="shared" si="8"/>
        <v>4.9888639754607365</v>
      </c>
      <c r="Q61" s="9"/>
    </row>
    <row r="62" spans="1:17">
      <c r="A62" s="12"/>
      <c r="B62" s="25">
        <v>347.5</v>
      </c>
      <c r="C62" s="20" t="s">
        <v>70</v>
      </c>
      <c r="D62" s="46">
        <v>19051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0"/>
        <v>19051</v>
      </c>
      <c r="P62" s="47">
        <f t="shared" si="8"/>
        <v>0.15879670920472447</v>
      </c>
      <c r="Q62" s="9"/>
    </row>
    <row r="63" spans="1:17">
      <c r="A63" s="12"/>
      <c r="B63" s="25">
        <v>349</v>
      </c>
      <c r="C63" s="20" t="s">
        <v>177</v>
      </c>
      <c r="D63" s="46">
        <v>2139009</v>
      </c>
      <c r="E63" s="46">
        <v>1539383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>SUM(D63:N63)</f>
        <v>3678392</v>
      </c>
      <c r="P63" s="47">
        <f t="shared" si="8"/>
        <v>30.660676330113112</v>
      </c>
      <c r="Q63" s="9"/>
    </row>
    <row r="64" spans="1:17" ht="15.75">
      <c r="A64" s="29" t="s">
        <v>49</v>
      </c>
      <c r="B64" s="30"/>
      <c r="C64" s="31"/>
      <c r="D64" s="32">
        <f t="shared" ref="D64:N64" si="11">SUM(D65:D68)</f>
        <v>967472</v>
      </c>
      <c r="E64" s="32">
        <f t="shared" si="11"/>
        <v>6066</v>
      </c>
      <c r="F64" s="32">
        <f t="shared" si="11"/>
        <v>0</v>
      </c>
      <c r="G64" s="32">
        <f t="shared" si="11"/>
        <v>0</v>
      </c>
      <c r="H64" s="32">
        <f t="shared" si="11"/>
        <v>0</v>
      </c>
      <c r="I64" s="32">
        <f t="shared" si="11"/>
        <v>2999204</v>
      </c>
      <c r="J64" s="32">
        <f t="shared" si="11"/>
        <v>0</v>
      </c>
      <c r="K64" s="32">
        <f t="shared" si="11"/>
        <v>0</v>
      </c>
      <c r="L64" s="32">
        <f t="shared" si="11"/>
        <v>0</v>
      </c>
      <c r="M64" s="32">
        <f t="shared" si="11"/>
        <v>0</v>
      </c>
      <c r="N64" s="32">
        <f t="shared" si="11"/>
        <v>0</v>
      </c>
      <c r="O64" s="32">
        <f>SUM(D64:N64)</f>
        <v>3972742</v>
      </c>
      <c r="P64" s="45">
        <f t="shared" si="8"/>
        <v>33.114185928265996</v>
      </c>
      <c r="Q64" s="10"/>
    </row>
    <row r="65" spans="1:17">
      <c r="A65" s="13"/>
      <c r="B65" s="39">
        <v>351.1</v>
      </c>
      <c r="C65" s="21" t="s">
        <v>73</v>
      </c>
      <c r="D65" s="46">
        <v>1388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>SUM(D65:N65)</f>
        <v>1388</v>
      </c>
      <c r="P65" s="47">
        <f t="shared" si="8"/>
        <v>1.1569462620133199E-2</v>
      </c>
      <c r="Q65" s="9"/>
    </row>
    <row r="66" spans="1:17">
      <c r="A66" s="13"/>
      <c r="B66" s="39">
        <v>351.3</v>
      </c>
      <c r="C66" s="21" t="s">
        <v>118</v>
      </c>
      <c r="D66" s="46">
        <v>0</v>
      </c>
      <c r="E66" s="46">
        <v>6066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ref="O66:O68" si="12">SUM(D66:N66)</f>
        <v>6066</v>
      </c>
      <c r="P66" s="47">
        <f t="shared" si="8"/>
        <v>5.0562219202974053E-2</v>
      </c>
      <c r="Q66" s="9"/>
    </row>
    <row r="67" spans="1:17">
      <c r="A67" s="13"/>
      <c r="B67" s="39">
        <v>354</v>
      </c>
      <c r="C67" s="21" t="s">
        <v>75</v>
      </c>
      <c r="D67" s="46">
        <v>966084</v>
      </c>
      <c r="E67" s="46">
        <v>0</v>
      </c>
      <c r="F67" s="46">
        <v>0</v>
      </c>
      <c r="G67" s="46">
        <v>0</v>
      </c>
      <c r="H67" s="46">
        <v>0</v>
      </c>
      <c r="I67" s="46">
        <v>1938253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2"/>
        <v>2904337</v>
      </c>
      <c r="P67" s="47">
        <f t="shared" si="8"/>
        <v>24.208658759200141</v>
      </c>
      <c r="Q67" s="9"/>
    </row>
    <row r="68" spans="1:17">
      <c r="A68" s="13"/>
      <c r="B68" s="39">
        <v>359</v>
      </c>
      <c r="C68" s="21" t="s">
        <v>76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1060951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2"/>
        <v>1060951</v>
      </c>
      <c r="P68" s="47">
        <f t="shared" si="8"/>
        <v>8.8433954872427503</v>
      </c>
      <c r="Q68" s="9"/>
    </row>
    <row r="69" spans="1:17" ht="15.75">
      <c r="A69" s="29" t="s">
        <v>4</v>
      </c>
      <c r="B69" s="30"/>
      <c r="C69" s="31"/>
      <c r="D69" s="32">
        <f t="shared" ref="D69:N69" si="13">SUM(D70:D78)</f>
        <v>1812245</v>
      </c>
      <c r="E69" s="32">
        <f t="shared" si="13"/>
        <v>636545</v>
      </c>
      <c r="F69" s="32">
        <f t="shared" si="13"/>
        <v>-181594</v>
      </c>
      <c r="G69" s="32">
        <f t="shared" si="13"/>
        <v>-610706</v>
      </c>
      <c r="H69" s="32">
        <f t="shared" si="13"/>
        <v>0</v>
      </c>
      <c r="I69" s="32">
        <f t="shared" si="13"/>
        <v>-3737674</v>
      </c>
      <c r="J69" s="32">
        <f t="shared" si="13"/>
        <v>-22519</v>
      </c>
      <c r="K69" s="32">
        <f t="shared" si="13"/>
        <v>-6718226</v>
      </c>
      <c r="L69" s="32">
        <f t="shared" si="13"/>
        <v>0</v>
      </c>
      <c r="M69" s="32">
        <f t="shared" si="13"/>
        <v>0</v>
      </c>
      <c r="N69" s="32">
        <f t="shared" si="13"/>
        <v>0</v>
      </c>
      <c r="O69" s="32">
        <f>SUM(D69:N69)</f>
        <v>-8821929</v>
      </c>
      <c r="P69" s="45">
        <f t="shared" ref="P69:P81" si="14">(O69/P$83)</f>
        <v>-73.533845679372519</v>
      </c>
      <c r="Q69" s="10"/>
    </row>
    <row r="70" spans="1:17">
      <c r="A70" s="12"/>
      <c r="B70" s="25">
        <v>361.1</v>
      </c>
      <c r="C70" s="20" t="s">
        <v>77</v>
      </c>
      <c r="D70" s="46">
        <v>689013</v>
      </c>
      <c r="E70" s="46">
        <v>646854</v>
      </c>
      <c r="F70" s="46">
        <v>51766</v>
      </c>
      <c r="G70" s="46">
        <v>724073</v>
      </c>
      <c r="H70" s="46">
        <v>0</v>
      </c>
      <c r="I70" s="46">
        <v>1804471</v>
      </c>
      <c r="J70" s="46">
        <v>223270</v>
      </c>
      <c r="K70" s="46">
        <v>1393541</v>
      </c>
      <c r="L70" s="46">
        <v>0</v>
      </c>
      <c r="M70" s="46">
        <v>0</v>
      </c>
      <c r="N70" s="46">
        <v>0</v>
      </c>
      <c r="O70" s="46">
        <f>SUM(D70:N70)</f>
        <v>5532988</v>
      </c>
      <c r="P70" s="47">
        <f t="shared" si="14"/>
        <v>46.119378849888726</v>
      </c>
      <c r="Q70" s="9"/>
    </row>
    <row r="71" spans="1:17">
      <c r="A71" s="12"/>
      <c r="B71" s="25">
        <v>361.2</v>
      </c>
      <c r="C71" s="20" t="s">
        <v>119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1273215</v>
      </c>
      <c r="J71" s="46">
        <v>100000</v>
      </c>
      <c r="K71" s="46">
        <v>0</v>
      </c>
      <c r="L71" s="46">
        <v>0</v>
      </c>
      <c r="M71" s="46">
        <v>0</v>
      </c>
      <c r="N71" s="46">
        <v>0</v>
      </c>
      <c r="O71" s="46">
        <f t="shared" ref="O71:O80" si="15">SUM(D71:N71)</f>
        <v>1373215</v>
      </c>
      <c r="P71" s="47">
        <f t="shared" si="14"/>
        <v>11.446224504255195</v>
      </c>
      <c r="Q71" s="9"/>
    </row>
    <row r="72" spans="1:17">
      <c r="A72" s="12"/>
      <c r="B72" s="25">
        <v>361.3</v>
      </c>
      <c r="C72" s="20" t="s">
        <v>78</v>
      </c>
      <c r="D72" s="46">
        <v>-2077517</v>
      </c>
      <c r="E72" s="46">
        <v>-2052752</v>
      </c>
      <c r="F72" s="46">
        <v>-233360</v>
      </c>
      <c r="G72" s="46">
        <v>-1334779</v>
      </c>
      <c r="H72" s="46">
        <v>0</v>
      </c>
      <c r="I72" s="46">
        <v>-7550058</v>
      </c>
      <c r="J72" s="46">
        <v>-981275</v>
      </c>
      <c r="K72" s="46">
        <v>-10294587</v>
      </c>
      <c r="L72" s="46">
        <v>0</v>
      </c>
      <c r="M72" s="46">
        <v>0</v>
      </c>
      <c r="N72" s="46">
        <v>0</v>
      </c>
      <c r="O72" s="46">
        <f t="shared" si="15"/>
        <v>-24524328</v>
      </c>
      <c r="P72" s="47">
        <f t="shared" si="14"/>
        <v>-204.41880121029249</v>
      </c>
      <c r="Q72" s="9"/>
    </row>
    <row r="73" spans="1:17">
      <c r="A73" s="12"/>
      <c r="B73" s="25">
        <v>362</v>
      </c>
      <c r="C73" s="20" t="s">
        <v>79</v>
      </c>
      <c r="D73" s="46">
        <v>1721005</v>
      </c>
      <c r="E73" s="46">
        <v>1352912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5"/>
        <v>3073917</v>
      </c>
      <c r="P73" s="47">
        <f t="shared" si="14"/>
        <v>25.622167023697394</v>
      </c>
      <c r="Q73" s="9"/>
    </row>
    <row r="74" spans="1:17">
      <c r="A74" s="12"/>
      <c r="B74" s="25">
        <v>364</v>
      </c>
      <c r="C74" s="20" t="s">
        <v>143</v>
      </c>
      <c r="D74" s="46">
        <v>483649</v>
      </c>
      <c r="E74" s="46">
        <v>134500</v>
      </c>
      <c r="F74" s="46">
        <v>0</v>
      </c>
      <c r="G74" s="46">
        <v>0</v>
      </c>
      <c r="H74" s="46">
        <v>0</v>
      </c>
      <c r="I74" s="46">
        <v>272460</v>
      </c>
      <c r="J74" s="46">
        <v>43938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5"/>
        <v>934547</v>
      </c>
      <c r="P74" s="47">
        <f t="shared" si="14"/>
        <v>7.7897741954305628</v>
      </c>
      <c r="Q74" s="9"/>
    </row>
    <row r="75" spans="1:17">
      <c r="A75" s="12"/>
      <c r="B75" s="25">
        <v>365</v>
      </c>
      <c r="C75" s="20" t="s">
        <v>144</v>
      </c>
      <c r="D75" s="46">
        <v>29072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5"/>
        <v>29072</v>
      </c>
      <c r="P75" s="47">
        <f t="shared" si="14"/>
        <v>0.24232522859691091</v>
      </c>
      <c r="Q75" s="9"/>
    </row>
    <row r="76" spans="1:17">
      <c r="A76" s="12"/>
      <c r="B76" s="25">
        <v>366</v>
      </c>
      <c r="C76" s="20" t="s">
        <v>82</v>
      </c>
      <c r="D76" s="46">
        <v>377973</v>
      </c>
      <c r="E76" s="46">
        <v>535752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5"/>
        <v>913725</v>
      </c>
      <c r="P76" s="47">
        <f t="shared" si="14"/>
        <v>7.6162155854331459</v>
      </c>
      <c r="Q76" s="9"/>
    </row>
    <row r="77" spans="1:17">
      <c r="A77" s="12"/>
      <c r="B77" s="25">
        <v>368</v>
      </c>
      <c r="C77" s="20" t="s">
        <v>83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2181736</v>
      </c>
      <c r="L77" s="46">
        <v>0</v>
      </c>
      <c r="M77" s="46">
        <v>0</v>
      </c>
      <c r="N77" s="46">
        <v>0</v>
      </c>
      <c r="O77" s="46">
        <f t="shared" si="15"/>
        <v>2181736</v>
      </c>
      <c r="P77" s="47">
        <f t="shared" si="14"/>
        <v>18.185528169307581</v>
      </c>
      <c r="Q77" s="9"/>
    </row>
    <row r="78" spans="1:17">
      <c r="A78" s="12"/>
      <c r="B78" s="25">
        <v>369.9</v>
      </c>
      <c r="C78" s="20" t="s">
        <v>85</v>
      </c>
      <c r="D78" s="46">
        <v>589050</v>
      </c>
      <c r="E78" s="46">
        <v>19279</v>
      </c>
      <c r="F78" s="46">
        <v>0</v>
      </c>
      <c r="G78" s="46">
        <v>0</v>
      </c>
      <c r="H78" s="46">
        <v>0</v>
      </c>
      <c r="I78" s="46">
        <v>462238</v>
      </c>
      <c r="J78" s="46">
        <v>591548</v>
      </c>
      <c r="K78" s="46">
        <v>1084</v>
      </c>
      <c r="L78" s="46">
        <v>0</v>
      </c>
      <c r="M78" s="46">
        <v>0</v>
      </c>
      <c r="N78" s="46">
        <v>0</v>
      </c>
      <c r="O78" s="46">
        <f t="shared" si="15"/>
        <v>1663199</v>
      </c>
      <c r="P78" s="47">
        <f t="shared" si="14"/>
        <v>13.863341974310458</v>
      </c>
      <c r="Q78" s="9"/>
    </row>
    <row r="79" spans="1:17" ht="15.75">
      <c r="A79" s="29" t="s">
        <v>50</v>
      </c>
      <c r="B79" s="30"/>
      <c r="C79" s="31"/>
      <c r="D79" s="32">
        <f t="shared" ref="D79:N79" si="16">SUM(D80:D80)</f>
        <v>12612580</v>
      </c>
      <c r="E79" s="32">
        <f t="shared" si="16"/>
        <v>3405248</v>
      </c>
      <c r="F79" s="32">
        <f t="shared" si="16"/>
        <v>10798400</v>
      </c>
      <c r="G79" s="32">
        <f t="shared" si="16"/>
        <v>2156113</v>
      </c>
      <c r="H79" s="32">
        <f t="shared" si="16"/>
        <v>0</v>
      </c>
      <c r="I79" s="32">
        <f t="shared" si="16"/>
        <v>0</v>
      </c>
      <c r="J79" s="32">
        <f t="shared" si="16"/>
        <v>5100000</v>
      </c>
      <c r="K79" s="32">
        <f t="shared" si="16"/>
        <v>0</v>
      </c>
      <c r="L79" s="32">
        <f t="shared" si="16"/>
        <v>0</v>
      </c>
      <c r="M79" s="32">
        <f t="shared" si="16"/>
        <v>0</v>
      </c>
      <c r="N79" s="32">
        <f t="shared" si="16"/>
        <v>0</v>
      </c>
      <c r="O79" s="32">
        <f t="shared" si="15"/>
        <v>34072341</v>
      </c>
      <c r="P79" s="45">
        <f t="shared" si="14"/>
        <v>284.00480949562814</v>
      </c>
      <c r="Q79" s="9"/>
    </row>
    <row r="80" spans="1:17" ht="15.75" thickBot="1">
      <c r="A80" s="12"/>
      <c r="B80" s="25">
        <v>381</v>
      </c>
      <c r="C80" s="20" t="s">
        <v>86</v>
      </c>
      <c r="D80" s="46">
        <v>12612580</v>
      </c>
      <c r="E80" s="46">
        <v>3405248</v>
      </c>
      <c r="F80" s="46">
        <v>10798400</v>
      </c>
      <c r="G80" s="46">
        <v>2156113</v>
      </c>
      <c r="H80" s="46">
        <v>0</v>
      </c>
      <c r="I80" s="46">
        <v>0</v>
      </c>
      <c r="J80" s="46">
        <v>5100000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5"/>
        <v>34072341</v>
      </c>
      <c r="P80" s="47">
        <f t="shared" si="14"/>
        <v>284.00480949562814</v>
      </c>
      <c r="Q80" s="9"/>
    </row>
    <row r="81" spans="1:120" ht="16.5" thickBot="1">
      <c r="A81" s="14" t="s">
        <v>71</v>
      </c>
      <c r="B81" s="23"/>
      <c r="C81" s="22"/>
      <c r="D81" s="15">
        <f t="shared" ref="D81:N81" si="17">SUM(D5,D14,D23,D41,D64,D69,D79)</f>
        <v>207215114</v>
      </c>
      <c r="E81" s="15">
        <f t="shared" si="17"/>
        <v>97361743</v>
      </c>
      <c r="F81" s="15">
        <f t="shared" si="17"/>
        <v>11695711</v>
      </c>
      <c r="G81" s="15">
        <f t="shared" si="17"/>
        <v>13146501</v>
      </c>
      <c r="H81" s="15">
        <f t="shared" si="17"/>
        <v>0</v>
      </c>
      <c r="I81" s="15">
        <f t="shared" si="17"/>
        <v>142123990</v>
      </c>
      <c r="J81" s="15">
        <f t="shared" si="17"/>
        <v>69980764</v>
      </c>
      <c r="K81" s="15">
        <f t="shared" si="17"/>
        <v>-6718226</v>
      </c>
      <c r="L81" s="15">
        <f t="shared" si="17"/>
        <v>0</v>
      </c>
      <c r="M81" s="15">
        <f t="shared" si="17"/>
        <v>0</v>
      </c>
      <c r="N81" s="15">
        <f t="shared" si="17"/>
        <v>0</v>
      </c>
      <c r="O81" s="15">
        <f>SUM(D81:N81)</f>
        <v>534805597</v>
      </c>
      <c r="P81" s="38">
        <f t="shared" si="14"/>
        <v>4457.7906077302014</v>
      </c>
      <c r="Q81" s="6"/>
      <c r="R81" s="2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</row>
    <row r="82" spans="1:120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9"/>
    </row>
    <row r="83" spans="1:120">
      <c r="A83" s="40"/>
      <c r="B83" s="41"/>
      <c r="C83" s="41"/>
      <c r="D83" s="42"/>
      <c r="E83" s="42"/>
      <c r="F83" s="42"/>
      <c r="G83" s="42"/>
      <c r="H83" s="42"/>
      <c r="I83" s="42"/>
      <c r="J83" s="42"/>
      <c r="K83" s="42"/>
      <c r="L83" s="42"/>
      <c r="M83" s="51" t="s">
        <v>184</v>
      </c>
      <c r="N83" s="51"/>
      <c r="O83" s="51"/>
      <c r="P83" s="43">
        <v>119971</v>
      </c>
    </row>
    <row r="84" spans="1:120">
      <c r="A84" s="52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4"/>
    </row>
    <row r="85" spans="1:120" ht="15.75" customHeight="1" thickBot="1">
      <c r="A85" s="55" t="s">
        <v>110</v>
      </c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7"/>
    </row>
  </sheetData>
  <mergeCells count="10">
    <mergeCell ref="M83:O83"/>
    <mergeCell ref="A84:P84"/>
    <mergeCell ref="A85:P8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97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166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88</v>
      </c>
      <c r="B3" s="65"/>
      <c r="C3" s="66"/>
      <c r="D3" s="70" t="s">
        <v>44</v>
      </c>
      <c r="E3" s="71"/>
      <c r="F3" s="71"/>
      <c r="G3" s="71"/>
      <c r="H3" s="72"/>
      <c r="I3" s="70" t="s">
        <v>45</v>
      </c>
      <c r="J3" s="72"/>
      <c r="K3" s="70" t="s">
        <v>47</v>
      </c>
      <c r="L3" s="71"/>
      <c r="M3" s="72"/>
      <c r="N3" s="36"/>
      <c r="O3" s="37"/>
      <c r="P3" s="73" t="s">
        <v>167</v>
      </c>
      <c r="Q3" s="11"/>
      <c r="R3"/>
    </row>
    <row r="4" spans="1:134" ht="32.25" customHeight="1" thickBot="1">
      <c r="A4" s="67"/>
      <c r="B4" s="68"/>
      <c r="C4" s="69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168</v>
      </c>
      <c r="N4" s="35" t="s">
        <v>10</v>
      </c>
      <c r="O4" s="35" t="s">
        <v>169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170</v>
      </c>
      <c r="B5" s="26"/>
      <c r="C5" s="26"/>
      <c r="D5" s="27">
        <f t="shared" ref="D5:N5" si="0">SUM(D6:D13)</f>
        <v>115003222</v>
      </c>
      <c r="E5" s="27">
        <f t="shared" si="0"/>
        <v>26574124</v>
      </c>
      <c r="F5" s="27">
        <f t="shared" si="0"/>
        <v>1779005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143356351</v>
      </c>
      <c r="P5" s="33">
        <f t="shared" ref="P5:P36" si="1">(O5/P$85)</f>
        <v>1202.0992914343215</v>
      </c>
      <c r="Q5" s="6"/>
    </row>
    <row r="6" spans="1:134">
      <c r="A6" s="12"/>
      <c r="B6" s="25">
        <v>311</v>
      </c>
      <c r="C6" s="20" t="s">
        <v>3</v>
      </c>
      <c r="D6" s="46">
        <v>91058669</v>
      </c>
      <c r="E6" s="46">
        <v>26574124</v>
      </c>
      <c r="F6" s="46">
        <v>1779005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119411798</v>
      </c>
      <c r="P6" s="47">
        <f t="shared" si="1"/>
        <v>1001.3148127961092</v>
      </c>
      <c r="Q6" s="9"/>
    </row>
    <row r="7" spans="1:134">
      <c r="A7" s="12"/>
      <c r="B7" s="25">
        <v>312.51</v>
      </c>
      <c r="C7" s="20" t="s">
        <v>95</v>
      </c>
      <c r="D7" s="46">
        <v>1487932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1487932</v>
      </c>
      <c r="P7" s="47">
        <f t="shared" si="1"/>
        <v>12.476894050563917</v>
      </c>
      <c r="Q7" s="9"/>
    </row>
    <row r="8" spans="1:134">
      <c r="A8" s="12"/>
      <c r="B8" s="25">
        <v>312.52</v>
      </c>
      <c r="C8" s="20" t="s">
        <v>133</v>
      </c>
      <c r="D8" s="46">
        <v>1597683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1597683</v>
      </c>
      <c r="P8" s="47">
        <f t="shared" si="1"/>
        <v>13.397199278856233</v>
      </c>
      <c r="Q8" s="9"/>
    </row>
    <row r="9" spans="1:134">
      <c r="A9" s="12"/>
      <c r="B9" s="25">
        <v>314.10000000000002</v>
      </c>
      <c r="C9" s="20" t="s">
        <v>11</v>
      </c>
      <c r="D9" s="46">
        <v>11708886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11708886</v>
      </c>
      <c r="P9" s="47">
        <f t="shared" si="1"/>
        <v>98.183606557377047</v>
      </c>
      <c r="Q9" s="9"/>
    </row>
    <row r="10" spans="1:134">
      <c r="A10" s="12"/>
      <c r="B10" s="25">
        <v>314.3</v>
      </c>
      <c r="C10" s="20" t="s">
        <v>12</v>
      </c>
      <c r="D10" s="46">
        <v>4725035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4725035</v>
      </c>
      <c r="P10" s="47">
        <f t="shared" si="1"/>
        <v>39.621273741142929</v>
      </c>
      <c r="Q10" s="9"/>
    </row>
    <row r="11" spans="1:134">
      <c r="A11" s="12"/>
      <c r="B11" s="25">
        <v>314.39999999999998</v>
      </c>
      <c r="C11" s="20" t="s">
        <v>13</v>
      </c>
      <c r="D11" s="46">
        <v>473838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473838</v>
      </c>
      <c r="P11" s="47">
        <f t="shared" si="1"/>
        <v>3.973317680600394</v>
      </c>
      <c r="Q11" s="9"/>
    </row>
    <row r="12" spans="1:134">
      <c r="A12" s="12"/>
      <c r="B12" s="25">
        <v>314.8</v>
      </c>
      <c r="C12" s="20" t="s">
        <v>14</v>
      </c>
      <c r="D12" s="46">
        <v>121888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121888</v>
      </c>
      <c r="P12" s="47">
        <f t="shared" si="1"/>
        <v>1.0220787388369461</v>
      </c>
      <c r="Q12" s="9"/>
    </row>
    <row r="13" spans="1:134">
      <c r="A13" s="12"/>
      <c r="B13" s="25">
        <v>316</v>
      </c>
      <c r="C13" s="20" t="s">
        <v>134</v>
      </c>
      <c r="D13" s="46">
        <v>3829291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3829291</v>
      </c>
      <c r="P13" s="47">
        <f t="shared" si="1"/>
        <v>32.110108590834763</v>
      </c>
      <c r="Q13" s="9"/>
    </row>
    <row r="14" spans="1:134" ht="15.75">
      <c r="A14" s="29" t="s">
        <v>17</v>
      </c>
      <c r="B14" s="30"/>
      <c r="C14" s="31"/>
      <c r="D14" s="32">
        <f t="shared" ref="D14:N14" si="3">SUM(D15:D21)</f>
        <v>14499148</v>
      </c>
      <c r="E14" s="32">
        <f t="shared" si="3"/>
        <v>12083268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26582416</v>
      </c>
      <c r="P14" s="45">
        <f t="shared" si="1"/>
        <v>222.90399563959582</v>
      </c>
      <c r="Q14" s="10"/>
    </row>
    <row r="15" spans="1:134">
      <c r="A15" s="12"/>
      <c r="B15" s="25">
        <v>322</v>
      </c>
      <c r="C15" s="20" t="s">
        <v>171</v>
      </c>
      <c r="D15" s="46">
        <v>0</v>
      </c>
      <c r="E15" s="46">
        <v>11962190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11962190</v>
      </c>
      <c r="P15" s="47">
        <f t="shared" si="1"/>
        <v>100.30766005618213</v>
      </c>
      <c r="Q15" s="9"/>
    </row>
    <row r="16" spans="1:134">
      <c r="A16" s="12"/>
      <c r="B16" s="25">
        <v>323.10000000000002</v>
      </c>
      <c r="C16" s="20" t="s">
        <v>18</v>
      </c>
      <c r="D16" s="46">
        <v>4998771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1" si="4">SUM(D16:N16)</f>
        <v>4998771</v>
      </c>
      <c r="P16" s="47">
        <f t="shared" si="1"/>
        <v>41.916657582491297</v>
      </c>
      <c r="Q16" s="9"/>
    </row>
    <row r="17" spans="1:17">
      <c r="A17" s="12"/>
      <c r="B17" s="25">
        <v>323.2</v>
      </c>
      <c r="C17" s="20" t="s">
        <v>19</v>
      </c>
      <c r="D17" s="46">
        <v>8997658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8997658</v>
      </c>
      <c r="P17" s="47">
        <f t="shared" si="1"/>
        <v>75.448895224518893</v>
      </c>
      <c r="Q17" s="9"/>
    </row>
    <row r="18" spans="1:17">
      <c r="A18" s="12"/>
      <c r="B18" s="25">
        <v>323.39999999999998</v>
      </c>
      <c r="C18" s="20" t="s">
        <v>20</v>
      </c>
      <c r="D18" s="46">
        <v>48100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48100</v>
      </c>
      <c r="P18" s="47">
        <f t="shared" si="1"/>
        <v>0.40333738627311222</v>
      </c>
      <c r="Q18" s="9"/>
    </row>
    <row r="19" spans="1:17">
      <c r="A19" s="12"/>
      <c r="B19" s="25">
        <v>323.5</v>
      </c>
      <c r="C19" s="20" t="s">
        <v>21</v>
      </c>
      <c r="D19" s="46">
        <v>18750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18750</v>
      </c>
      <c r="P19" s="47">
        <f t="shared" si="1"/>
        <v>0.15722611211269968</v>
      </c>
      <c r="Q19" s="9"/>
    </row>
    <row r="20" spans="1:17">
      <c r="A20" s="12"/>
      <c r="B20" s="25">
        <v>323.89999999999998</v>
      </c>
      <c r="C20" s="20" t="s">
        <v>22</v>
      </c>
      <c r="D20" s="46">
        <v>400415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400415</v>
      </c>
      <c r="P20" s="47">
        <f t="shared" si="1"/>
        <v>3.3576369963523542</v>
      </c>
      <c r="Q20" s="9"/>
    </row>
    <row r="21" spans="1:17">
      <c r="A21" s="12"/>
      <c r="B21" s="25">
        <v>329.1</v>
      </c>
      <c r="C21" s="20" t="s">
        <v>172</v>
      </c>
      <c r="D21" s="46">
        <v>35454</v>
      </c>
      <c r="E21" s="46">
        <v>121078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156532</v>
      </c>
      <c r="P21" s="47">
        <f t="shared" si="1"/>
        <v>1.312582281665339</v>
      </c>
      <c r="Q21" s="9"/>
    </row>
    <row r="22" spans="1:17" ht="15.75">
      <c r="A22" s="29" t="s">
        <v>173</v>
      </c>
      <c r="B22" s="30"/>
      <c r="C22" s="31"/>
      <c r="D22" s="32">
        <f t="shared" ref="D22:N22" si="5">SUM(D23:D42)</f>
        <v>17246919</v>
      </c>
      <c r="E22" s="32">
        <f t="shared" si="5"/>
        <v>28095536</v>
      </c>
      <c r="F22" s="32">
        <f t="shared" si="5"/>
        <v>0</v>
      </c>
      <c r="G22" s="32">
        <f t="shared" si="5"/>
        <v>9316535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0</v>
      </c>
      <c r="O22" s="44">
        <f>SUM(D22:N22)</f>
        <v>54658990</v>
      </c>
      <c r="P22" s="45">
        <f t="shared" si="1"/>
        <v>458.33709278436964</v>
      </c>
      <c r="Q22" s="10"/>
    </row>
    <row r="23" spans="1:17">
      <c r="A23" s="12"/>
      <c r="B23" s="25">
        <v>331.1</v>
      </c>
      <c r="C23" s="20" t="s">
        <v>24</v>
      </c>
      <c r="D23" s="46">
        <v>96022</v>
      </c>
      <c r="E23" s="46">
        <v>3919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99941</v>
      </c>
      <c r="P23" s="47">
        <f t="shared" si="1"/>
        <v>0.83804452643495031</v>
      </c>
      <c r="Q23" s="9"/>
    </row>
    <row r="24" spans="1:17">
      <c r="A24" s="12"/>
      <c r="B24" s="25">
        <v>331.2</v>
      </c>
      <c r="C24" s="20" t="s">
        <v>25</v>
      </c>
      <c r="D24" s="46">
        <v>76564</v>
      </c>
      <c r="E24" s="46">
        <v>2892090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2968654</v>
      </c>
      <c r="P24" s="47">
        <f t="shared" si="1"/>
        <v>24.893329420150099</v>
      </c>
      <c r="Q24" s="9"/>
    </row>
    <row r="25" spans="1:17">
      <c r="A25" s="12"/>
      <c r="B25" s="25">
        <v>331.31</v>
      </c>
      <c r="C25" s="20" t="s">
        <v>114</v>
      </c>
      <c r="D25" s="46">
        <v>0</v>
      </c>
      <c r="E25" s="46">
        <v>20918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37" si="6">SUM(D25:N25)</f>
        <v>20918</v>
      </c>
      <c r="P25" s="47">
        <f t="shared" si="1"/>
        <v>0.17540564336925077</v>
      </c>
      <c r="Q25" s="9"/>
    </row>
    <row r="26" spans="1:17">
      <c r="A26" s="12"/>
      <c r="B26" s="25">
        <v>331.49</v>
      </c>
      <c r="C26" s="20" t="s">
        <v>100</v>
      </c>
      <c r="D26" s="46">
        <v>0</v>
      </c>
      <c r="E26" s="46">
        <v>244524</v>
      </c>
      <c r="F26" s="46">
        <v>0</v>
      </c>
      <c r="G26" s="46">
        <v>330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244854</v>
      </c>
      <c r="P26" s="47">
        <f t="shared" si="1"/>
        <v>2.0531969309462914</v>
      </c>
      <c r="Q26" s="9"/>
    </row>
    <row r="27" spans="1:17">
      <c r="A27" s="12"/>
      <c r="B27" s="25">
        <v>331.5</v>
      </c>
      <c r="C27" s="20" t="s">
        <v>27</v>
      </c>
      <c r="D27" s="46">
        <v>0</v>
      </c>
      <c r="E27" s="46">
        <v>4769319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4769319</v>
      </c>
      <c r="P27" s="47">
        <f t="shared" si="1"/>
        <v>39.992612469078864</v>
      </c>
      <c r="Q27" s="9"/>
    </row>
    <row r="28" spans="1:17">
      <c r="A28" s="12"/>
      <c r="B28" s="25">
        <v>331.61</v>
      </c>
      <c r="C28" s="20" t="s">
        <v>101</v>
      </c>
      <c r="D28" s="46">
        <v>570785</v>
      </c>
      <c r="E28" s="46">
        <v>2500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573285</v>
      </c>
      <c r="P28" s="47">
        <f t="shared" si="1"/>
        <v>4.8072198230682153</v>
      </c>
      <c r="Q28" s="9"/>
    </row>
    <row r="29" spans="1:17">
      <c r="A29" s="12"/>
      <c r="B29" s="25">
        <v>331.7</v>
      </c>
      <c r="C29" s="20" t="s">
        <v>115</v>
      </c>
      <c r="D29" s="46">
        <v>0</v>
      </c>
      <c r="E29" s="46">
        <v>20000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20000</v>
      </c>
      <c r="P29" s="47">
        <f t="shared" si="1"/>
        <v>0.16770785292021298</v>
      </c>
      <c r="Q29" s="9"/>
    </row>
    <row r="30" spans="1:17">
      <c r="A30" s="12"/>
      <c r="B30" s="25">
        <v>334.2</v>
      </c>
      <c r="C30" s="20" t="s">
        <v>29</v>
      </c>
      <c r="D30" s="46">
        <v>0</v>
      </c>
      <c r="E30" s="46">
        <v>104864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104864</v>
      </c>
      <c r="P30" s="47">
        <f t="shared" si="1"/>
        <v>0.87932581443126079</v>
      </c>
      <c r="Q30" s="9"/>
    </row>
    <row r="31" spans="1:17">
      <c r="A31" s="12"/>
      <c r="B31" s="25">
        <v>334.31</v>
      </c>
      <c r="C31" s="20" t="s">
        <v>30</v>
      </c>
      <c r="D31" s="46">
        <v>0</v>
      </c>
      <c r="E31" s="46">
        <v>400000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400000</v>
      </c>
      <c r="P31" s="47">
        <f t="shared" si="1"/>
        <v>3.3541570584042599</v>
      </c>
      <c r="Q31" s="9"/>
    </row>
    <row r="32" spans="1:17">
      <c r="A32" s="12"/>
      <c r="B32" s="25">
        <v>334.5</v>
      </c>
      <c r="C32" s="20" t="s">
        <v>31</v>
      </c>
      <c r="D32" s="46">
        <v>16003</v>
      </c>
      <c r="E32" s="46">
        <v>653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16656</v>
      </c>
      <c r="P32" s="47">
        <f t="shared" si="1"/>
        <v>0.13966709991195339</v>
      </c>
      <c r="Q32" s="9"/>
    </row>
    <row r="33" spans="1:17">
      <c r="A33" s="12"/>
      <c r="B33" s="25">
        <v>334.7</v>
      </c>
      <c r="C33" s="20" t="s">
        <v>32</v>
      </c>
      <c r="D33" s="46">
        <v>0</v>
      </c>
      <c r="E33" s="46">
        <v>82696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82696</v>
      </c>
      <c r="P33" s="47">
        <f t="shared" si="1"/>
        <v>0.6934384302544967</v>
      </c>
      <c r="Q33" s="9"/>
    </row>
    <row r="34" spans="1:17">
      <c r="A34" s="12"/>
      <c r="B34" s="25">
        <v>335.15</v>
      </c>
      <c r="C34" s="20" t="s">
        <v>136</v>
      </c>
      <c r="D34" s="46">
        <v>148358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148358</v>
      </c>
      <c r="P34" s="47">
        <f t="shared" si="1"/>
        <v>1.244040082176848</v>
      </c>
      <c r="Q34" s="9"/>
    </row>
    <row r="35" spans="1:17">
      <c r="A35" s="12"/>
      <c r="B35" s="25">
        <v>335.18</v>
      </c>
      <c r="C35" s="20" t="s">
        <v>174</v>
      </c>
      <c r="D35" s="46">
        <v>10192488</v>
      </c>
      <c r="E35" s="46">
        <v>0</v>
      </c>
      <c r="F35" s="46">
        <v>0</v>
      </c>
      <c r="G35" s="46">
        <v>9316205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19508693</v>
      </c>
      <c r="P35" s="47">
        <f t="shared" si="1"/>
        <v>163.58805081547945</v>
      </c>
      <c r="Q35" s="9"/>
    </row>
    <row r="36" spans="1:17">
      <c r="A36" s="12"/>
      <c r="B36" s="25">
        <v>335.19</v>
      </c>
      <c r="C36" s="20" t="s">
        <v>175</v>
      </c>
      <c r="D36" s="46">
        <v>4317367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4317367</v>
      </c>
      <c r="P36" s="47">
        <f t="shared" si="1"/>
        <v>36.202817491929061</v>
      </c>
      <c r="Q36" s="9"/>
    </row>
    <row r="37" spans="1:17">
      <c r="A37" s="12"/>
      <c r="B37" s="25">
        <v>335.23</v>
      </c>
      <c r="C37" s="20" t="s">
        <v>152</v>
      </c>
      <c r="D37" s="46">
        <v>148997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148997</v>
      </c>
      <c r="P37" s="47">
        <f t="shared" ref="P37:P68" si="7">(O37/P$85)</f>
        <v>1.2493983480776487</v>
      </c>
      <c r="Q37" s="9"/>
    </row>
    <row r="38" spans="1:17">
      <c r="A38" s="12"/>
      <c r="B38" s="25">
        <v>335.45</v>
      </c>
      <c r="C38" s="20" t="s">
        <v>176</v>
      </c>
      <c r="D38" s="46">
        <v>359858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3" si="8">SUM(D38:N38)</f>
        <v>359858</v>
      </c>
      <c r="P38" s="47">
        <f t="shared" si="7"/>
        <v>3.0175506268081005</v>
      </c>
      <c r="Q38" s="9"/>
    </row>
    <row r="39" spans="1:17">
      <c r="A39" s="12"/>
      <c r="B39" s="25">
        <v>337.2</v>
      </c>
      <c r="C39" s="20" t="s">
        <v>37</v>
      </c>
      <c r="D39" s="46">
        <v>897971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897971</v>
      </c>
      <c r="P39" s="47">
        <f t="shared" si="7"/>
        <v>7.5298394197308287</v>
      </c>
      <c r="Q39" s="9"/>
    </row>
    <row r="40" spans="1:17">
      <c r="A40" s="12"/>
      <c r="B40" s="25">
        <v>337.6</v>
      </c>
      <c r="C40" s="20" t="s">
        <v>40</v>
      </c>
      <c r="D40" s="46">
        <v>12466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12466</v>
      </c>
      <c r="P40" s="47">
        <f t="shared" si="7"/>
        <v>0.10453230472516875</v>
      </c>
      <c r="Q40" s="9"/>
    </row>
    <row r="41" spans="1:17">
      <c r="A41" s="12"/>
      <c r="B41" s="25">
        <v>337.9</v>
      </c>
      <c r="C41" s="20" t="s">
        <v>42</v>
      </c>
      <c r="D41" s="46">
        <v>0</v>
      </c>
      <c r="E41" s="46">
        <v>17178095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17178095</v>
      </c>
      <c r="P41" s="47">
        <f t="shared" si="7"/>
        <v>144.04507148547231</v>
      </c>
      <c r="Q41" s="9"/>
    </row>
    <row r="42" spans="1:17">
      <c r="A42" s="12"/>
      <c r="B42" s="25">
        <v>338</v>
      </c>
      <c r="C42" s="20" t="s">
        <v>43</v>
      </c>
      <c r="D42" s="46">
        <v>410040</v>
      </c>
      <c r="E42" s="46">
        <v>2375958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2785998</v>
      </c>
      <c r="P42" s="47">
        <f t="shared" si="7"/>
        <v>23.361687141000377</v>
      </c>
      <c r="Q42" s="9"/>
    </row>
    <row r="43" spans="1:17" ht="15.75">
      <c r="A43" s="29" t="s">
        <v>48</v>
      </c>
      <c r="B43" s="30"/>
      <c r="C43" s="31"/>
      <c r="D43" s="32">
        <f t="shared" ref="D43:N43" si="9">SUM(D44:D65)</f>
        <v>29461750</v>
      </c>
      <c r="E43" s="32">
        <f t="shared" si="9"/>
        <v>10832299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141132156</v>
      </c>
      <c r="J43" s="32">
        <f t="shared" si="9"/>
        <v>63509224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9"/>
        <v>0</v>
      </c>
      <c r="O43" s="32">
        <f t="shared" si="8"/>
        <v>244935429</v>
      </c>
      <c r="P43" s="45">
        <f t="shared" si="7"/>
        <v>2053.8797450840634</v>
      </c>
      <c r="Q43" s="10"/>
    </row>
    <row r="44" spans="1:17">
      <c r="A44" s="12"/>
      <c r="B44" s="25">
        <v>341.2</v>
      </c>
      <c r="C44" s="20" t="s">
        <v>138</v>
      </c>
      <c r="D44" s="46">
        <v>316609</v>
      </c>
      <c r="E44" s="46">
        <v>900</v>
      </c>
      <c r="F44" s="46">
        <v>0</v>
      </c>
      <c r="G44" s="46">
        <v>0</v>
      </c>
      <c r="H44" s="46">
        <v>0</v>
      </c>
      <c r="I44" s="46">
        <v>0</v>
      </c>
      <c r="J44" s="46">
        <v>63509224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65" si="10">SUM(D44:N44)</f>
        <v>63826733</v>
      </c>
      <c r="P44" s="47">
        <f t="shared" si="7"/>
        <v>535.21221751708526</v>
      </c>
      <c r="Q44" s="9"/>
    </row>
    <row r="45" spans="1:17">
      <c r="A45" s="12"/>
      <c r="B45" s="25">
        <v>341.54</v>
      </c>
      <c r="C45" s="20" t="s">
        <v>139</v>
      </c>
      <c r="D45" s="46">
        <v>16049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16049</v>
      </c>
      <c r="P45" s="47">
        <f t="shared" si="7"/>
        <v>0.13457716657582491</v>
      </c>
      <c r="Q45" s="9"/>
    </row>
    <row r="46" spans="1:17">
      <c r="A46" s="12"/>
      <c r="B46" s="25">
        <v>341.9</v>
      </c>
      <c r="C46" s="20" t="s">
        <v>140</v>
      </c>
      <c r="D46" s="46">
        <v>2537963</v>
      </c>
      <c r="E46" s="46">
        <v>319209</v>
      </c>
      <c r="F46" s="46">
        <v>0</v>
      </c>
      <c r="G46" s="46">
        <v>0</v>
      </c>
      <c r="H46" s="46">
        <v>0</v>
      </c>
      <c r="I46" s="46">
        <v>6418971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9276143</v>
      </c>
      <c r="P46" s="47">
        <f t="shared" si="7"/>
        <v>77.784101295543167</v>
      </c>
      <c r="Q46" s="9"/>
    </row>
    <row r="47" spans="1:17">
      <c r="A47" s="12"/>
      <c r="B47" s="25">
        <v>342.1</v>
      </c>
      <c r="C47" s="20" t="s">
        <v>55</v>
      </c>
      <c r="D47" s="46">
        <v>349296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349296</v>
      </c>
      <c r="P47" s="47">
        <f t="shared" si="7"/>
        <v>2.9289841096809357</v>
      </c>
      <c r="Q47" s="9"/>
    </row>
    <row r="48" spans="1:17">
      <c r="A48" s="12"/>
      <c r="B48" s="25">
        <v>342.2</v>
      </c>
      <c r="C48" s="20" t="s">
        <v>56</v>
      </c>
      <c r="D48" s="46">
        <v>531615</v>
      </c>
      <c r="E48" s="46">
        <v>8098279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8629894</v>
      </c>
      <c r="P48" s="47">
        <f t="shared" si="7"/>
        <v>72.365049683451431</v>
      </c>
      <c r="Q48" s="9"/>
    </row>
    <row r="49" spans="1:17">
      <c r="A49" s="12"/>
      <c r="B49" s="25">
        <v>342.4</v>
      </c>
      <c r="C49" s="20" t="s">
        <v>57</v>
      </c>
      <c r="D49" s="46">
        <v>3819556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3819556</v>
      </c>
      <c r="P49" s="47">
        <f t="shared" si="7"/>
        <v>32.028476793425853</v>
      </c>
      <c r="Q49" s="9"/>
    </row>
    <row r="50" spans="1:17">
      <c r="A50" s="12"/>
      <c r="B50" s="25">
        <v>342.5</v>
      </c>
      <c r="C50" s="20" t="s">
        <v>58</v>
      </c>
      <c r="D50" s="46">
        <v>1284719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1284719</v>
      </c>
      <c r="P50" s="47">
        <f t="shared" si="7"/>
        <v>10.772873254790156</v>
      </c>
      <c r="Q50" s="9"/>
    </row>
    <row r="51" spans="1:17">
      <c r="A51" s="12"/>
      <c r="B51" s="25">
        <v>342.9</v>
      </c>
      <c r="C51" s="20" t="s">
        <v>59</v>
      </c>
      <c r="D51" s="46">
        <v>2180674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2180674</v>
      </c>
      <c r="P51" s="47">
        <f t="shared" si="7"/>
        <v>18.285807722946625</v>
      </c>
      <c r="Q51" s="9"/>
    </row>
    <row r="52" spans="1:17">
      <c r="A52" s="12"/>
      <c r="B52" s="25">
        <v>343.3</v>
      </c>
      <c r="C52" s="20" t="s">
        <v>106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76435475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76435475</v>
      </c>
      <c r="P52" s="47">
        <f t="shared" si="7"/>
        <v>640.9414699593309</v>
      </c>
      <c r="Q52" s="9"/>
    </row>
    <row r="53" spans="1:17">
      <c r="A53" s="12"/>
      <c r="B53" s="25">
        <v>343.4</v>
      </c>
      <c r="C53" s="20" t="s">
        <v>60</v>
      </c>
      <c r="D53" s="46">
        <v>16471075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16471075</v>
      </c>
      <c r="P53" s="47">
        <f t="shared" si="7"/>
        <v>138.11643117688985</v>
      </c>
      <c r="Q53" s="9"/>
    </row>
    <row r="54" spans="1:17">
      <c r="A54" s="12"/>
      <c r="B54" s="25">
        <v>343.5</v>
      </c>
      <c r="C54" s="20" t="s">
        <v>107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35604632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35604632</v>
      </c>
      <c r="P54" s="47">
        <f t="shared" si="7"/>
        <v>298.55881933671543</v>
      </c>
      <c r="Q54" s="9"/>
    </row>
    <row r="55" spans="1:17">
      <c r="A55" s="12"/>
      <c r="B55" s="25">
        <v>343.6</v>
      </c>
      <c r="C55" s="20" t="s">
        <v>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1970250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1970250</v>
      </c>
      <c r="P55" s="47">
        <f t="shared" si="7"/>
        <v>16.521319860802482</v>
      </c>
      <c r="Q55" s="9"/>
    </row>
    <row r="56" spans="1:17">
      <c r="A56" s="12"/>
      <c r="B56" s="25">
        <v>343.8</v>
      </c>
      <c r="C56" s="20" t="s">
        <v>62</v>
      </c>
      <c r="D56" s="46">
        <v>0</v>
      </c>
      <c r="E56" s="46">
        <v>92440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92440</v>
      </c>
      <c r="P56" s="47">
        <f t="shared" si="7"/>
        <v>0.7751456961972244</v>
      </c>
      <c r="Q56" s="9"/>
    </row>
    <row r="57" spans="1:17">
      <c r="A57" s="12"/>
      <c r="B57" s="25">
        <v>343.9</v>
      </c>
      <c r="C57" s="20" t="s">
        <v>63</v>
      </c>
      <c r="D57" s="46">
        <v>244051</v>
      </c>
      <c r="E57" s="46">
        <v>11480</v>
      </c>
      <c r="F57" s="46">
        <v>0</v>
      </c>
      <c r="G57" s="46">
        <v>0</v>
      </c>
      <c r="H57" s="46">
        <v>0</v>
      </c>
      <c r="I57" s="46">
        <v>15313277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15568808</v>
      </c>
      <c r="P57" s="47">
        <f t="shared" si="7"/>
        <v>130.55056811035178</v>
      </c>
      <c r="Q57" s="9"/>
    </row>
    <row r="58" spans="1:17">
      <c r="A58" s="12"/>
      <c r="B58" s="25">
        <v>344.5</v>
      </c>
      <c r="C58" s="20" t="s">
        <v>141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5389551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5389551</v>
      </c>
      <c r="P58" s="47">
        <f t="shared" si="7"/>
        <v>45.19350132069934</v>
      </c>
      <c r="Q58" s="9"/>
    </row>
    <row r="59" spans="1:17">
      <c r="A59" s="12"/>
      <c r="B59" s="25">
        <v>344.9</v>
      </c>
      <c r="C59" s="20" t="s">
        <v>142</v>
      </c>
      <c r="D59" s="46">
        <v>216372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216372</v>
      </c>
      <c r="P59" s="47">
        <f t="shared" si="7"/>
        <v>1.8143641776026163</v>
      </c>
      <c r="Q59" s="9"/>
    </row>
    <row r="60" spans="1:17">
      <c r="A60" s="12"/>
      <c r="B60" s="25">
        <v>345.1</v>
      </c>
      <c r="C60" s="20" t="s">
        <v>66</v>
      </c>
      <c r="D60" s="46">
        <v>0</v>
      </c>
      <c r="E60" s="46">
        <v>130079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130079</v>
      </c>
      <c r="P60" s="47">
        <f t="shared" si="7"/>
        <v>1.0907634900004193</v>
      </c>
      <c r="Q60" s="9"/>
    </row>
    <row r="61" spans="1:17">
      <c r="A61" s="12"/>
      <c r="B61" s="25">
        <v>347.1</v>
      </c>
      <c r="C61" s="20" t="s">
        <v>67</v>
      </c>
      <c r="D61" s="46">
        <v>2806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2806</v>
      </c>
      <c r="P61" s="47">
        <f t="shared" si="7"/>
        <v>2.3529411764705882E-2</v>
      </c>
      <c r="Q61" s="9"/>
    </row>
    <row r="62" spans="1:17">
      <c r="A62" s="12"/>
      <c r="B62" s="25">
        <v>347.2</v>
      </c>
      <c r="C62" s="20" t="s">
        <v>68</v>
      </c>
      <c r="D62" s="46">
        <v>583199</v>
      </c>
      <c r="E62" s="46">
        <v>228556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0"/>
        <v>811755</v>
      </c>
      <c r="P62" s="47">
        <f t="shared" si="7"/>
        <v>6.8068844073623751</v>
      </c>
      <c r="Q62" s="9"/>
    </row>
    <row r="63" spans="1:17">
      <c r="A63" s="12"/>
      <c r="B63" s="25">
        <v>347.4</v>
      </c>
      <c r="C63" s="20" t="s">
        <v>69</v>
      </c>
      <c r="D63" s="46">
        <v>0</v>
      </c>
      <c r="E63" s="46">
        <v>390359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0"/>
        <v>390359</v>
      </c>
      <c r="P63" s="47">
        <f t="shared" si="7"/>
        <v>3.2733134879040713</v>
      </c>
      <c r="Q63" s="9"/>
    </row>
    <row r="64" spans="1:17">
      <c r="A64" s="12"/>
      <c r="B64" s="25">
        <v>347.5</v>
      </c>
      <c r="C64" s="20" t="s">
        <v>70</v>
      </c>
      <c r="D64" s="46">
        <v>17279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0"/>
        <v>17279</v>
      </c>
      <c r="P64" s="47">
        <f t="shared" si="7"/>
        <v>0.14489119953041801</v>
      </c>
      <c r="Q64" s="9"/>
    </row>
    <row r="65" spans="1:17">
      <c r="A65" s="12"/>
      <c r="B65" s="25">
        <v>349</v>
      </c>
      <c r="C65" s="20" t="s">
        <v>177</v>
      </c>
      <c r="D65" s="46">
        <v>890487</v>
      </c>
      <c r="E65" s="46">
        <v>1560997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0"/>
        <v>2451484</v>
      </c>
      <c r="P65" s="47">
        <f t="shared" si="7"/>
        <v>20.556655905412772</v>
      </c>
      <c r="Q65" s="9"/>
    </row>
    <row r="66" spans="1:17" ht="15.75">
      <c r="A66" s="29" t="s">
        <v>49</v>
      </c>
      <c r="B66" s="30"/>
      <c r="C66" s="31"/>
      <c r="D66" s="32">
        <f t="shared" ref="D66:N66" si="11">SUM(D67:D70)</f>
        <v>458522</v>
      </c>
      <c r="E66" s="32">
        <f t="shared" si="11"/>
        <v>4645</v>
      </c>
      <c r="F66" s="32">
        <f t="shared" si="11"/>
        <v>0</v>
      </c>
      <c r="G66" s="32">
        <f t="shared" si="11"/>
        <v>0</v>
      </c>
      <c r="H66" s="32">
        <f t="shared" si="11"/>
        <v>0</v>
      </c>
      <c r="I66" s="32">
        <f t="shared" si="11"/>
        <v>1974276</v>
      </c>
      <c r="J66" s="32">
        <f t="shared" si="11"/>
        <v>0</v>
      </c>
      <c r="K66" s="32">
        <f t="shared" si="11"/>
        <v>0</v>
      </c>
      <c r="L66" s="32">
        <f t="shared" si="11"/>
        <v>0</v>
      </c>
      <c r="M66" s="32">
        <f t="shared" si="11"/>
        <v>0</v>
      </c>
      <c r="N66" s="32">
        <f t="shared" si="11"/>
        <v>0</v>
      </c>
      <c r="O66" s="32">
        <f t="shared" ref="O66:O72" si="12">SUM(D66:N66)</f>
        <v>2437443</v>
      </c>
      <c r="P66" s="45">
        <f t="shared" si="7"/>
        <v>20.438916607270137</v>
      </c>
      <c r="Q66" s="10"/>
    </row>
    <row r="67" spans="1:17">
      <c r="A67" s="13"/>
      <c r="B67" s="39">
        <v>351.1</v>
      </c>
      <c r="C67" s="21" t="s">
        <v>73</v>
      </c>
      <c r="D67" s="46">
        <v>128624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2"/>
        <v>128624</v>
      </c>
      <c r="P67" s="47">
        <f t="shared" si="7"/>
        <v>1.0785627437004737</v>
      </c>
      <c r="Q67" s="9"/>
    </row>
    <row r="68" spans="1:17">
      <c r="A68" s="13"/>
      <c r="B68" s="39">
        <v>351.3</v>
      </c>
      <c r="C68" s="21" t="s">
        <v>118</v>
      </c>
      <c r="D68" s="46">
        <v>0</v>
      </c>
      <c r="E68" s="46">
        <v>4645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2"/>
        <v>4645</v>
      </c>
      <c r="P68" s="47">
        <f t="shared" si="7"/>
        <v>3.895014884071947E-2</v>
      </c>
      <c r="Q68" s="9"/>
    </row>
    <row r="69" spans="1:17">
      <c r="A69" s="13"/>
      <c r="B69" s="39">
        <v>354</v>
      </c>
      <c r="C69" s="21" t="s">
        <v>75</v>
      </c>
      <c r="D69" s="46">
        <v>329898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2"/>
        <v>329898</v>
      </c>
      <c r="P69" s="47">
        <f t="shared" ref="P69:P83" si="13">(O69/P$85)</f>
        <v>2.7663242631336211</v>
      </c>
      <c r="Q69" s="9"/>
    </row>
    <row r="70" spans="1:17">
      <c r="A70" s="13"/>
      <c r="B70" s="39">
        <v>359</v>
      </c>
      <c r="C70" s="21" t="s">
        <v>76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1974276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2"/>
        <v>1974276</v>
      </c>
      <c r="P70" s="47">
        <f t="shared" si="13"/>
        <v>16.555079451595322</v>
      </c>
      <c r="Q70" s="9"/>
    </row>
    <row r="71" spans="1:17" ht="15.75">
      <c r="A71" s="29" t="s">
        <v>4</v>
      </c>
      <c r="B71" s="30"/>
      <c r="C71" s="31"/>
      <c r="D71" s="32">
        <f t="shared" ref="D71:N71" si="14">SUM(D72:D80)</f>
        <v>3582110</v>
      </c>
      <c r="E71" s="32">
        <f t="shared" si="14"/>
        <v>2197812</v>
      </c>
      <c r="F71" s="32">
        <f t="shared" si="14"/>
        <v>19054</v>
      </c>
      <c r="G71" s="32">
        <f t="shared" si="14"/>
        <v>292791</v>
      </c>
      <c r="H71" s="32">
        <f t="shared" si="14"/>
        <v>0</v>
      </c>
      <c r="I71" s="32">
        <f t="shared" si="14"/>
        <v>3724029</v>
      </c>
      <c r="J71" s="32">
        <f t="shared" si="14"/>
        <v>529404</v>
      </c>
      <c r="K71" s="32">
        <f t="shared" si="14"/>
        <v>15304664</v>
      </c>
      <c r="L71" s="32">
        <f t="shared" si="14"/>
        <v>0</v>
      </c>
      <c r="M71" s="32">
        <f t="shared" si="14"/>
        <v>0</v>
      </c>
      <c r="N71" s="32">
        <f t="shared" si="14"/>
        <v>0</v>
      </c>
      <c r="O71" s="32">
        <f t="shared" si="12"/>
        <v>25649864</v>
      </c>
      <c r="P71" s="45">
        <f t="shared" si="13"/>
        <v>215.08418095677331</v>
      </c>
      <c r="Q71" s="10"/>
    </row>
    <row r="72" spans="1:17">
      <c r="A72" s="12"/>
      <c r="B72" s="25">
        <v>361.1</v>
      </c>
      <c r="C72" s="20" t="s">
        <v>77</v>
      </c>
      <c r="D72" s="46">
        <v>681577</v>
      </c>
      <c r="E72" s="46">
        <v>691807</v>
      </c>
      <c r="F72" s="46">
        <v>30462</v>
      </c>
      <c r="G72" s="46">
        <v>334855</v>
      </c>
      <c r="H72" s="46">
        <v>0</v>
      </c>
      <c r="I72" s="46">
        <v>1867012</v>
      </c>
      <c r="J72" s="46">
        <v>259984</v>
      </c>
      <c r="K72" s="46">
        <v>1247001</v>
      </c>
      <c r="L72" s="46">
        <v>0</v>
      </c>
      <c r="M72" s="46">
        <v>0</v>
      </c>
      <c r="N72" s="46">
        <v>0</v>
      </c>
      <c r="O72" s="46">
        <f t="shared" si="12"/>
        <v>5112698</v>
      </c>
      <c r="P72" s="47">
        <f t="shared" si="13"/>
        <v>42.871980210473353</v>
      </c>
      <c r="Q72" s="9"/>
    </row>
    <row r="73" spans="1:17">
      <c r="A73" s="12"/>
      <c r="B73" s="25">
        <v>361.2</v>
      </c>
      <c r="C73" s="20" t="s">
        <v>119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1954393</v>
      </c>
      <c r="J73" s="46">
        <v>100000</v>
      </c>
      <c r="K73" s="46">
        <v>738</v>
      </c>
      <c r="L73" s="46">
        <v>0</v>
      </c>
      <c r="M73" s="46">
        <v>0</v>
      </c>
      <c r="N73" s="46">
        <v>0</v>
      </c>
      <c r="O73" s="46">
        <f t="shared" ref="O73:O80" si="15">SUM(D73:N73)</f>
        <v>2055131</v>
      </c>
      <c r="P73" s="47">
        <f t="shared" si="13"/>
        <v>17.233080373988511</v>
      </c>
      <c r="Q73" s="9"/>
    </row>
    <row r="74" spans="1:17">
      <c r="A74" s="12"/>
      <c r="B74" s="25">
        <v>361.3</v>
      </c>
      <c r="C74" s="20" t="s">
        <v>78</v>
      </c>
      <c r="D74" s="46">
        <v>-240791</v>
      </c>
      <c r="E74" s="46">
        <v>-423433</v>
      </c>
      <c r="F74" s="46">
        <v>-11408</v>
      </c>
      <c r="G74" s="46">
        <v>-150654</v>
      </c>
      <c r="H74" s="46">
        <v>0</v>
      </c>
      <c r="I74" s="46">
        <v>-1301211</v>
      </c>
      <c r="J74" s="46">
        <v>-213043</v>
      </c>
      <c r="K74" s="46">
        <v>12354660</v>
      </c>
      <c r="L74" s="46">
        <v>0</v>
      </c>
      <c r="M74" s="46">
        <v>0</v>
      </c>
      <c r="N74" s="46">
        <v>0</v>
      </c>
      <c r="O74" s="46">
        <f t="shared" si="15"/>
        <v>10014120</v>
      </c>
      <c r="P74" s="47">
        <f t="shared" si="13"/>
        <v>83.972328204268166</v>
      </c>
      <c r="Q74" s="9"/>
    </row>
    <row r="75" spans="1:17">
      <c r="A75" s="12"/>
      <c r="B75" s="25">
        <v>362</v>
      </c>
      <c r="C75" s="20" t="s">
        <v>79</v>
      </c>
      <c r="D75" s="46">
        <v>539785</v>
      </c>
      <c r="E75" s="46">
        <v>1173414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5"/>
        <v>1713199</v>
      </c>
      <c r="P75" s="47">
        <f t="shared" si="13"/>
        <v>14.365846295752799</v>
      </c>
      <c r="Q75" s="9"/>
    </row>
    <row r="76" spans="1:17">
      <c r="A76" s="12"/>
      <c r="B76" s="25">
        <v>364</v>
      </c>
      <c r="C76" s="20" t="s">
        <v>143</v>
      </c>
      <c r="D76" s="46">
        <v>1188401</v>
      </c>
      <c r="E76" s="46">
        <v>110001</v>
      </c>
      <c r="F76" s="46">
        <v>0</v>
      </c>
      <c r="G76" s="46">
        <v>108590</v>
      </c>
      <c r="H76" s="46">
        <v>0</v>
      </c>
      <c r="I76" s="46">
        <v>316278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5"/>
        <v>1723270</v>
      </c>
      <c r="P76" s="47">
        <f t="shared" si="13"/>
        <v>14.450295585090771</v>
      </c>
      <c r="Q76" s="9"/>
    </row>
    <row r="77" spans="1:17">
      <c r="A77" s="12"/>
      <c r="B77" s="25">
        <v>365</v>
      </c>
      <c r="C77" s="20" t="s">
        <v>144</v>
      </c>
      <c r="D77" s="46">
        <v>21168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5"/>
        <v>21168</v>
      </c>
      <c r="P77" s="47">
        <f t="shared" si="13"/>
        <v>0.17750199153075344</v>
      </c>
      <c r="Q77" s="9"/>
    </row>
    <row r="78" spans="1:17">
      <c r="A78" s="12"/>
      <c r="B78" s="25">
        <v>366</v>
      </c>
      <c r="C78" s="20" t="s">
        <v>82</v>
      </c>
      <c r="D78" s="46">
        <v>944400</v>
      </c>
      <c r="E78" s="46">
        <v>315370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5"/>
        <v>1259770</v>
      </c>
      <c r="P78" s="47">
        <f t="shared" si="13"/>
        <v>10.563666093664835</v>
      </c>
      <c r="Q78" s="9"/>
    </row>
    <row r="79" spans="1:17">
      <c r="A79" s="12"/>
      <c r="B79" s="25">
        <v>368</v>
      </c>
      <c r="C79" s="20" t="s">
        <v>83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1702265</v>
      </c>
      <c r="L79" s="46">
        <v>0</v>
      </c>
      <c r="M79" s="46">
        <v>0</v>
      </c>
      <c r="N79" s="46">
        <v>0</v>
      </c>
      <c r="O79" s="46">
        <f t="shared" si="15"/>
        <v>1702265</v>
      </c>
      <c r="P79" s="47">
        <f t="shared" si="13"/>
        <v>14.274160412561319</v>
      </c>
      <c r="Q79" s="9"/>
    </row>
    <row r="80" spans="1:17">
      <c r="A80" s="12"/>
      <c r="B80" s="25">
        <v>369.9</v>
      </c>
      <c r="C80" s="20" t="s">
        <v>85</v>
      </c>
      <c r="D80" s="46">
        <v>447570</v>
      </c>
      <c r="E80" s="46">
        <v>330653</v>
      </c>
      <c r="F80" s="46">
        <v>0</v>
      </c>
      <c r="G80" s="46">
        <v>0</v>
      </c>
      <c r="H80" s="46">
        <v>0</v>
      </c>
      <c r="I80" s="46">
        <v>887557</v>
      </c>
      <c r="J80" s="46">
        <v>382463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5"/>
        <v>2048243</v>
      </c>
      <c r="P80" s="47">
        <f t="shared" si="13"/>
        <v>17.175321789442791</v>
      </c>
      <c r="Q80" s="9"/>
    </row>
    <row r="81" spans="1:120" ht="15.75">
      <c r="A81" s="29" t="s">
        <v>50</v>
      </c>
      <c r="B81" s="30"/>
      <c r="C81" s="31"/>
      <c r="D81" s="32">
        <f t="shared" ref="D81:N81" si="16">SUM(D82:D82)</f>
        <v>11695949</v>
      </c>
      <c r="E81" s="32">
        <f t="shared" si="16"/>
        <v>3694957</v>
      </c>
      <c r="F81" s="32">
        <f t="shared" si="16"/>
        <v>9371106</v>
      </c>
      <c r="G81" s="32">
        <f t="shared" si="16"/>
        <v>2986359</v>
      </c>
      <c r="H81" s="32">
        <f t="shared" si="16"/>
        <v>0</v>
      </c>
      <c r="I81" s="32">
        <f t="shared" si="16"/>
        <v>0</v>
      </c>
      <c r="J81" s="32">
        <f t="shared" si="16"/>
        <v>650000</v>
      </c>
      <c r="K81" s="32">
        <f t="shared" si="16"/>
        <v>0</v>
      </c>
      <c r="L81" s="32">
        <f t="shared" si="16"/>
        <v>0</v>
      </c>
      <c r="M81" s="32">
        <f t="shared" si="16"/>
        <v>0</v>
      </c>
      <c r="N81" s="32">
        <f t="shared" si="16"/>
        <v>0</v>
      </c>
      <c r="O81" s="32">
        <f>SUM(D81:N81)</f>
        <v>28398371</v>
      </c>
      <c r="P81" s="45">
        <f t="shared" si="13"/>
        <v>238.13149134208209</v>
      </c>
      <c r="Q81" s="9"/>
    </row>
    <row r="82" spans="1:120" ht="15.75" thickBot="1">
      <c r="A82" s="12"/>
      <c r="B82" s="25">
        <v>381</v>
      </c>
      <c r="C82" s="20" t="s">
        <v>86</v>
      </c>
      <c r="D82" s="46">
        <v>11695949</v>
      </c>
      <c r="E82" s="46">
        <v>3694957</v>
      </c>
      <c r="F82" s="46">
        <v>9371106</v>
      </c>
      <c r="G82" s="46">
        <v>2986359</v>
      </c>
      <c r="H82" s="46">
        <v>0</v>
      </c>
      <c r="I82" s="46">
        <v>0</v>
      </c>
      <c r="J82" s="46">
        <v>650000</v>
      </c>
      <c r="K82" s="46">
        <v>0</v>
      </c>
      <c r="L82" s="46">
        <v>0</v>
      </c>
      <c r="M82" s="46">
        <v>0</v>
      </c>
      <c r="N82" s="46">
        <v>0</v>
      </c>
      <c r="O82" s="46">
        <f>SUM(D82:N82)</f>
        <v>28398371</v>
      </c>
      <c r="P82" s="47">
        <f t="shared" si="13"/>
        <v>238.13149134208209</v>
      </c>
      <c r="Q82" s="9"/>
    </row>
    <row r="83" spans="1:120" ht="16.5" thickBot="1">
      <c r="A83" s="14" t="s">
        <v>71</v>
      </c>
      <c r="B83" s="23"/>
      <c r="C83" s="22"/>
      <c r="D83" s="15">
        <f t="shared" ref="D83:N83" si="17">SUM(D5,D14,D22,D43,D66,D71,D81)</f>
        <v>191947620</v>
      </c>
      <c r="E83" s="15">
        <f t="shared" si="17"/>
        <v>83482641</v>
      </c>
      <c r="F83" s="15">
        <f t="shared" si="17"/>
        <v>11169165</v>
      </c>
      <c r="G83" s="15">
        <f t="shared" si="17"/>
        <v>12595685</v>
      </c>
      <c r="H83" s="15">
        <f t="shared" si="17"/>
        <v>0</v>
      </c>
      <c r="I83" s="15">
        <f t="shared" si="17"/>
        <v>146830461</v>
      </c>
      <c r="J83" s="15">
        <f t="shared" si="17"/>
        <v>64688628</v>
      </c>
      <c r="K83" s="15">
        <f t="shared" si="17"/>
        <v>15304664</v>
      </c>
      <c r="L83" s="15">
        <f t="shared" si="17"/>
        <v>0</v>
      </c>
      <c r="M83" s="15">
        <f t="shared" si="17"/>
        <v>0</v>
      </c>
      <c r="N83" s="15">
        <f t="shared" si="17"/>
        <v>0</v>
      </c>
      <c r="O83" s="15">
        <f>SUM(D83:N83)</f>
        <v>526018864</v>
      </c>
      <c r="P83" s="38">
        <f t="shared" si="13"/>
        <v>4410.8747138484759</v>
      </c>
      <c r="Q83" s="6"/>
      <c r="R83" s="2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</row>
    <row r="84" spans="1:120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9"/>
    </row>
    <row r="85" spans="1:120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42"/>
      <c r="M85" s="51" t="s">
        <v>178</v>
      </c>
      <c r="N85" s="51"/>
      <c r="O85" s="51"/>
      <c r="P85" s="43">
        <v>119255</v>
      </c>
    </row>
    <row r="86" spans="1:120">
      <c r="A86" s="52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4"/>
    </row>
    <row r="87" spans="1:120" ht="15.75" customHeight="1" thickBot="1">
      <c r="A87" s="55" t="s">
        <v>110</v>
      </c>
      <c r="B87" s="56"/>
      <c r="C87" s="56"/>
      <c r="D87" s="56"/>
      <c r="E87" s="56"/>
      <c r="F87" s="56"/>
      <c r="G87" s="56"/>
      <c r="H87" s="56"/>
      <c r="I87" s="56"/>
      <c r="J87" s="56"/>
      <c r="K87" s="56"/>
      <c r="L87" s="56"/>
      <c r="M87" s="56"/>
      <c r="N87" s="56"/>
      <c r="O87" s="56"/>
      <c r="P87" s="57"/>
    </row>
  </sheetData>
  <mergeCells count="10">
    <mergeCell ref="M85:O85"/>
    <mergeCell ref="A86:P86"/>
    <mergeCell ref="A87:P8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164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88</v>
      </c>
      <c r="B3" s="65"/>
      <c r="C3" s="66"/>
      <c r="D3" s="70" t="s">
        <v>44</v>
      </c>
      <c r="E3" s="71"/>
      <c r="F3" s="71"/>
      <c r="G3" s="71"/>
      <c r="H3" s="72"/>
      <c r="I3" s="70" t="s">
        <v>45</v>
      </c>
      <c r="J3" s="72"/>
      <c r="K3" s="70" t="s">
        <v>47</v>
      </c>
      <c r="L3" s="72"/>
      <c r="M3" s="36"/>
      <c r="N3" s="37"/>
      <c r="O3" s="73" t="s">
        <v>93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46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106359422</v>
      </c>
      <c r="E5" s="27">
        <f t="shared" si="0"/>
        <v>25942659</v>
      </c>
      <c r="F5" s="27">
        <f t="shared" si="0"/>
        <v>1575912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2969535</v>
      </c>
      <c r="L5" s="27">
        <f t="shared" si="0"/>
        <v>0</v>
      </c>
      <c r="M5" s="27">
        <f t="shared" si="0"/>
        <v>0</v>
      </c>
      <c r="N5" s="28">
        <f t="shared" ref="N5:N27" si="1">SUM(D5:M5)</f>
        <v>136847528</v>
      </c>
      <c r="O5" s="33">
        <f t="shared" ref="O5:O36" si="2">(N5/O$81)</f>
        <v>1171.8304176193044</v>
      </c>
      <c r="P5" s="6"/>
    </row>
    <row r="6" spans="1:133">
      <c r="A6" s="12"/>
      <c r="B6" s="25">
        <v>311</v>
      </c>
      <c r="C6" s="20" t="s">
        <v>3</v>
      </c>
      <c r="D6" s="46">
        <v>83374273</v>
      </c>
      <c r="E6" s="46">
        <v>25942659</v>
      </c>
      <c r="F6" s="46">
        <v>1575912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110892844</v>
      </c>
      <c r="O6" s="47">
        <f t="shared" si="2"/>
        <v>949.57950351512659</v>
      </c>
      <c r="P6" s="9"/>
    </row>
    <row r="7" spans="1:133">
      <c r="A7" s="12"/>
      <c r="B7" s="25">
        <v>312.51</v>
      </c>
      <c r="C7" s="20" t="s">
        <v>95</v>
      </c>
      <c r="D7" s="46">
        <v>1357926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1357926</v>
      </c>
      <c r="L7" s="46">
        <v>0</v>
      </c>
      <c r="M7" s="46">
        <v>0</v>
      </c>
      <c r="N7" s="46">
        <f t="shared" si="1"/>
        <v>2715852</v>
      </c>
      <c r="O7" s="47">
        <f t="shared" si="2"/>
        <v>23.255940606776786</v>
      </c>
      <c r="P7" s="9"/>
    </row>
    <row r="8" spans="1:133">
      <c r="A8" s="12"/>
      <c r="B8" s="25">
        <v>312.52</v>
      </c>
      <c r="C8" s="20" t="s">
        <v>133</v>
      </c>
      <c r="D8" s="46">
        <v>1611609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1611609</v>
      </c>
      <c r="L8" s="46">
        <v>0</v>
      </c>
      <c r="M8" s="46">
        <v>0</v>
      </c>
      <c r="N8" s="46">
        <f t="shared" si="1"/>
        <v>3223218</v>
      </c>
      <c r="O8" s="47">
        <f t="shared" si="2"/>
        <v>27.600534333496032</v>
      </c>
      <c r="P8" s="9"/>
    </row>
    <row r="9" spans="1:133">
      <c r="A9" s="12"/>
      <c r="B9" s="25">
        <v>314.10000000000002</v>
      </c>
      <c r="C9" s="20" t="s">
        <v>11</v>
      </c>
      <c r="D9" s="46">
        <v>11337006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11337006</v>
      </c>
      <c r="O9" s="47">
        <f t="shared" si="2"/>
        <v>97.07919952732037</v>
      </c>
      <c r="P9" s="9"/>
    </row>
    <row r="10" spans="1:133">
      <c r="A10" s="12"/>
      <c r="B10" s="25">
        <v>314.3</v>
      </c>
      <c r="C10" s="20" t="s">
        <v>12</v>
      </c>
      <c r="D10" s="46">
        <v>4526798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4526798</v>
      </c>
      <c r="O10" s="47">
        <f t="shared" si="2"/>
        <v>38.763137839203296</v>
      </c>
      <c r="P10" s="9"/>
    </row>
    <row r="11" spans="1:133">
      <c r="A11" s="12"/>
      <c r="B11" s="25">
        <v>314.39999999999998</v>
      </c>
      <c r="C11" s="20" t="s">
        <v>13</v>
      </c>
      <c r="D11" s="46">
        <v>477048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477048</v>
      </c>
      <c r="O11" s="47">
        <f t="shared" si="2"/>
        <v>4.0849795771572435</v>
      </c>
      <c r="P11" s="9"/>
    </row>
    <row r="12" spans="1:133">
      <c r="A12" s="12"/>
      <c r="B12" s="25">
        <v>314.8</v>
      </c>
      <c r="C12" s="20" t="s">
        <v>14</v>
      </c>
      <c r="D12" s="46">
        <v>108056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108056</v>
      </c>
      <c r="O12" s="47">
        <f t="shared" si="2"/>
        <v>0.92528750396040449</v>
      </c>
      <c r="P12" s="9"/>
    </row>
    <row r="13" spans="1:133">
      <c r="A13" s="12"/>
      <c r="B13" s="25">
        <v>316</v>
      </c>
      <c r="C13" s="20" t="s">
        <v>134</v>
      </c>
      <c r="D13" s="46">
        <v>3566706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3566706</v>
      </c>
      <c r="O13" s="47">
        <f t="shared" si="2"/>
        <v>30.541834716263775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SUM(D15:D19)</f>
        <v>14278875</v>
      </c>
      <c r="E14" s="32">
        <f t="shared" si="3"/>
        <v>10206620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si="1"/>
        <v>24485495</v>
      </c>
      <c r="O14" s="45">
        <f t="shared" si="2"/>
        <v>209.67019463782637</v>
      </c>
      <c r="P14" s="10"/>
    </row>
    <row r="15" spans="1:133">
      <c r="A15" s="12"/>
      <c r="B15" s="25">
        <v>322</v>
      </c>
      <c r="C15" s="20" t="s">
        <v>0</v>
      </c>
      <c r="D15" s="46">
        <v>198896</v>
      </c>
      <c r="E15" s="46">
        <v>10095659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10294555</v>
      </c>
      <c r="O15" s="47">
        <f t="shared" si="2"/>
        <v>88.152653256951041</v>
      </c>
      <c r="P15" s="9"/>
    </row>
    <row r="16" spans="1:133">
      <c r="A16" s="12"/>
      <c r="B16" s="25">
        <v>323.10000000000002</v>
      </c>
      <c r="C16" s="20" t="s">
        <v>18</v>
      </c>
      <c r="D16" s="46">
        <v>8451664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8451664</v>
      </c>
      <c r="O16" s="47">
        <f t="shared" si="2"/>
        <v>72.371909814096469</v>
      </c>
      <c r="P16" s="9"/>
    </row>
    <row r="17" spans="1:16">
      <c r="A17" s="12"/>
      <c r="B17" s="25">
        <v>323.2</v>
      </c>
      <c r="C17" s="20" t="s">
        <v>19</v>
      </c>
      <c r="D17" s="46">
        <v>5174805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5174805</v>
      </c>
      <c r="O17" s="47">
        <f t="shared" si="2"/>
        <v>44.312045623860044</v>
      </c>
      <c r="P17" s="9"/>
    </row>
    <row r="18" spans="1:16">
      <c r="A18" s="12"/>
      <c r="B18" s="25">
        <v>323.89999999999998</v>
      </c>
      <c r="C18" s="20" t="s">
        <v>22</v>
      </c>
      <c r="D18" s="46">
        <v>453510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453510</v>
      </c>
      <c r="O18" s="47">
        <f t="shared" si="2"/>
        <v>3.8834228170678449</v>
      </c>
      <c r="P18" s="9"/>
    </row>
    <row r="19" spans="1:16">
      <c r="A19" s="12"/>
      <c r="B19" s="25">
        <v>329</v>
      </c>
      <c r="C19" s="20" t="s">
        <v>23</v>
      </c>
      <c r="D19" s="46">
        <v>0</v>
      </c>
      <c r="E19" s="46">
        <v>110961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110961</v>
      </c>
      <c r="O19" s="47">
        <f t="shared" si="2"/>
        <v>0.95016312585095175</v>
      </c>
      <c r="P19" s="9"/>
    </row>
    <row r="20" spans="1:16" ht="15.75">
      <c r="A20" s="29" t="s">
        <v>26</v>
      </c>
      <c r="B20" s="30"/>
      <c r="C20" s="31"/>
      <c r="D20" s="32">
        <f t="shared" ref="D20:M20" si="4">SUM(D21:D38)</f>
        <v>16538967</v>
      </c>
      <c r="E20" s="32">
        <f t="shared" si="4"/>
        <v>25638440</v>
      </c>
      <c r="F20" s="32">
        <f t="shared" si="4"/>
        <v>0</v>
      </c>
      <c r="G20" s="32">
        <f t="shared" si="4"/>
        <v>8032253</v>
      </c>
      <c r="H20" s="32">
        <f t="shared" si="4"/>
        <v>0</v>
      </c>
      <c r="I20" s="32">
        <f t="shared" si="4"/>
        <v>0</v>
      </c>
      <c r="J20" s="32">
        <f t="shared" si="4"/>
        <v>0</v>
      </c>
      <c r="K20" s="32">
        <f t="shared" si="4"/>
        <v>0</v>
      </c>
      <c r="L20" s="32">
        <f t="shared" si="4"/>
        <v>0</v>
      </c>
      <c r="M20" s="32">
        <f t="shared" si="4"/>
        <v>0</v>
      </c>
      <c r="N20" s="44">
        <f t="shared" si="1"/>
        <v>50209660</v>
      </c>
      <c r="O20" s="45">
        <f t="shared" si="2"/>
        <v>429.9471660629726</v>
      </c>
      <c r="P20" s="10"/>
    </row>
    <row r="21" spans="1:16">
      <c r="A21" s="12"/>
      <c r="B21" s="25">
        <v>331.1</v>
      </c>
      <c r="C21" s="20" t="s">
        <v>24</v>
      </c>
      <c r="D21" s="46">
        <v>2174828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2174828</v>
      </c>
      <c r="O21" s="47">
        <f t="shared" si="2"/>
        <v>18.623132187599008</v>
      </c>
      <c r="P21" s="9"/>
    </row>
    <row r="22" spans="1:16">
      <c r="A22" s="12"/>
      <c r="B22" s="25">
        <v>331.2</v>
      </c>
      <c r="C22" s="20" t="s">
        <v>25</v>
      </c>
      <c r="D22" s="46">
        <v>78375</v>
      </c>
      <c r="E22" s="46">
        <v>1233147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1311522</v>
      </c>
      <c r="O22" s="47">
        <f t="shared" si="2"/>
        <v>11.230611143936086</v>
      </c>
      <c r="P22" s="9"/>
    </row>
    <row r="23" spans="1:16">
      <c r="A23" s="12"/>
      <c r="B23" s="25">
        <v>331.31</v>
      </c>
      <c r="C23" s="20" t="s">
        <v>114</v>
      </c>
      <c r="D23" s="46">
        <v>0</v>
      </c>
      <c r="E23" s="46">
        <v>25177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25177</v>
      </c>
      <c r="O23" s="47">
        <f t="shared" si="2"/>
        <v>0.21559157739700807</v>
      </c>
      <c r="P23" s="9"/>
    </row>
    <row r="24" spans="1:16">
      <c r="A24" s="12"/>
      <c r="B24" s="25">
        <v>331.49</v>
      </c>
      <c r="C24" s="20" t="s">
        <v>100</v>
      </c>
      <c r="D24" s="46">
        <v>0</v>
      </c>
      <c r="E24" s="46">
        <v>0</v>
      </c>
      <c r="F24" s="46">
        <v>0</v>
      </c>
      <c r="G24" s="46">
        <v>217238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217238</v>
      </c>
      <c r="O24" s="47">
        <f t="shared" si="2"/>
        <v>1.8602169873523946</v>
      </c>
      <c r="P24" s="9"/>
    </row>
    <row r="25" spans="1:16">
      <c r="A25" s="12"/>
      <c r="B25" s="25">
        <v>331.5</v>
      </c>
      <c r="C25" s="20" t="s">
        <v>27</v>
      </c>
      <c r="D25" s="46">
        <v>0</v>
      </c>
      <c r="E25" s="46">
        <v>4150981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4150981</v>
      </c>
      <c r="O25" s="47">
        <f t="shared" si="2"/>
        <v>35.545003039878061</v>
      </c>
      <c r="P25" s="9"/>
    </row>
    <row r="26" spans="1:16">
      <c r="A26" s="12"/>
      <c r="B26" s="25">
        <v>331.61</v>
      </c>
      <c r="C26" s="20" t="s">
        <v>101</v>
      </c>
      <c r="D26" s="46">
        <v>72895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72895</v>
      </c>
      <c r="O26" s="47">
        <f t="shared" si="2"/>
        <v>0.62420256719843126</v>
      </c>
      <c r="P26" s="9"/>
    </row>
    <row r="27" spans="1:16">
      <c r="A27" s="12"/>
      <c r="B27" s="25">
        <v>334.2</v>
      </c>
      <c r="C27" s="20" t="s">
        <v>29</v>
      </c>
      <c r="D27" s="46">
        <v>0</v>
      </c>
      <c r="E27" s="46">
        <v>185069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185069</v>
      </c>
      <c r="O27" s="47">
        <f t="shared" si="2"/>
        <v>1.5847526566821657</v>
      </c>
      <c r="P27" s="9"/>
    </row>
    <row r="28" spans="1:16">
      <c r="A28" s="12"/>
      <c r="B28" s="25">
        <v>334.5</v>
      </c>
      <c r="C28" s="20" t="s">
        <v>31</v>
      </c>
      <c r="D28" s="46">
        <v>70010</v>
      </c>
      <c r="E28" s="46">
        <v>194427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5">SUM(D28:M28)</f>
        <v>264437</v>
      </c>
      <c r="O28" s="47">
        <f t="shared" si="2"/>
        <v>2.2643837610570214</v>
      </c>
      <c r="P28" s="9"/>
    </row>
    <row r="29" spans="1:16">
      <c r="A29" s="12"/>
      <c r="B29" s="25">
        <v>334.7</v>
      </c>
      <c r="C29" s="20" t="s">
        <v>32</v>
      </c>
      <c r="D29" s="46">
        <v>0</v>
      </c>
      <c r="E29" s="46">
        <v>105471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105471</v>
      </c>
      <c r="O29" s="47">
        <f t="shared" si="2"/>
        <v>0.90315205384437536</v>
      </c>
      <c r="P29" s="9"/>
    </row>
    <row r="30" spans="1:16">
      <c r="A30" s="12"/>
      <c r="B30" s="25">
        <v>335.12</v>
      </c>
      <c r="C30" s="20" t="s">
        <v>135</v>
      </c>
      <c r="D30" s="46">
        <v>3684280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3684280</v>
      </c>
      <c r="O30" s="47">
        <f t="shared" si="2"/>
        <v>31.548625204442505</v>
      </c>
      <c r="P30" s="9"/>
    </row>
    <row r="31" spans="1:16">
      <c r="A31" s="12"/>
      <c r="B31" s="25">
        <v>335.15</v>
      </c>
      <c r="C31" s="20" t="s">
        <v>136</v>
      </c>
      <c r="D31" s="46">
        <v>144859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144859</v>
      </c>
      <c r="O31" s="47">
        <f t="shared" si="2"/>
        <v>1.2404329471403739</v>
      </c>
      <c r="P31" s="9"/>
    </row>
    <row r="32" spans="1:16">
      <c r="A32" s="12"/>
      <c r="B32" s="25">
        <v>335.18</v>
      </c>
      <c r="C32" s="20" t="s">
        <v>137</v>
      </c>
      <c r="D32" s="46">
        <v>8501405</v>
      </c>
      <c r="E32" s="46">
        <v>0</v>
      </c>
      <c r="F32" s="46">
        <v>0</v>
      </c>
      <c r="G32" s="46">
        <v>7815015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16316420</v>
      </c>
      <c r="O32" s="47">
        <f t="shared" si="2"/>
        <v>139.71810482869645</v>
      </c>
      <c r="P32" s="9"/>
    </row>
    <row r="33" spans="1:16">
      <c r="A33" s="12"/>
      <c r="B33" s="25">
        <v>335.23</v>
      </c>
      <c r="C33" s="20" t="s">
        <v>152</v>
      </c>
      <c r="D33" s="46">
        <v>90246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90246</v>
      </c>
      <c r="O33" s="47">
        <f t="shared" si="2"/>
        <v>0.77277981863488066</v>
      </c>
      <c r="P33" s="9"/>
    </row>
    <row r="34" spans="1:16">
      <c r="A34" s="12"/>
      <c r="B34" s="25">
        <v>337.2</v>
      </c>
      <c r="C34" s="20" t="s">
        <v>37</v>
      </c>
      <c r="D34" s="46">
        <v>637319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6">SUM(D34:M34)</f>
        <v>637319</v>
      </c>
      <c r="O34" s="47">
        <f t="shared" si="2"/>
        <v>5.4573860473878453</v>
      </c>
      <c r="P34" s="9"/>
    </row>
    <row r="35" spans="1:16">
      <c r="A35" s="12"/>
      <c r="B35" s="25">
        <v>337.3</v>
      </c>
      <c r="C35" s="20" t="s">
        <v>38</v>
      </c>
      <c r="D35" s="46">
        <v>0</v>
      </c>
      <c r="E35" s="46">
        <v>7000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7000</v>
      </c>
      <c r="O35" s="47">
        <f t="shared" si="2"/>
        <v>5.9941257567583769E-2</v>
      </c>
      <c r="P35" s="9"/>
    </row>
    <row r="36" spans="1:16">
      <c r="A36" s="12"/>
      <c r="B36" s="25">
        <v>337.7</v>
      </c>
      <c r="C36" s="20" t="s">
        <v>41</v>
      </c>
      <c r="D36" s="46">
        <v>469538</v>
      </c>
      <c r="E36" s="46">
        <v>200000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669538</v>
      </c>
      <c r="O36" s="47">
        <f t="shared" si="2"/>
        <v>5.7332785298978433</v>
      </c>
      <c r="P36" s="9"/>
    </row>
    <row r="37" spans="1:16">
      <c r="A37" s="12"/>
      <c r="B37" s="25">
        <v>337.9</v>
      </c>
      <c r="C37" s="20" t="s">
        <v>42</v>
      </c>
      <c r="D37" s="46">
        <v>0</v>
      </c>
      <c r="E37" s="46">
        <v>17252318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17252318</v>
      </c>
      <c r="O37" s="47">
        <f t="shared" ref="O37:O68" si="7">(N37/O$81)</f>
        <v>147.73223383940882</v>
      </c>
      <c r="P37" s="9"/>
    </row>
    <row r="38" spans="1:16">
      <c r="A38" s="12"/>
      <c r="B38" s="25">
        <v>338</v>
      </c>
      <c r="C38" s="20" t="s">
        <v>43</v>
      </c>
      <c r="D38" s="46">
        <v>615212</v>
      </c>
      <c r="E38" s="46">
        <v>2284850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2900062</v>
      </c>
      <c r="O38" s="47">
        <f t="shared" si="7"/>
        <v>24.833337614851732</v>
      </c>
      <c r="P38" s="9"/>
    </row>
    <row r="39" spans="1:16" ht="15.75">
      <c r="A39" s="29" t="s">
        <v>48</v>
      </c>
      <c r="B39" s="30"/>
      <c r="C39" s="31"/>
      <c r="D39" s="32">
        <f t="shared" ref="D39:M39" si="8">SUM(D40:D61)</f>
        <v>24998677</v>
      </c>
      <c r="E39" s="32">
        <f t="shared" si="8"/>
        <v>8734594</v>
      </c>
      <c r="F39" s="32">
        <f t="shared" si="8"/>
        <v>0</v>
      </c>
      <c r="G39" s="32">
        <f t="shared" si="8"/>
        <v>318096</v>
      </c>
      <c r="H39" s="32">
        <f t="shared" si="8"/>
        <v>0</v>
      </c>
      <c r="I39" s="32">
        <f t="shared" si="8"/>
        <v>133961532</v>
      </c>
      <c r="J39" s="32">
        <f t="shared" si="8"/>
        <v>62555604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6"/>
        <v>230568503</v>
      </c>
      <c r="O39" s="45">
        <f t="shared" si="7"/>
        <v>1974.3665750421731</v>
      </c>
      <c r="P39" s="10"/>
    </row>
    <row r="40" spans="1:16">
      <c r="A40" s="12"/>
      <c r="B40" s="25">
        <v>341.2</v>
      </c>
      <c r="C40" s="20" t="s">
        <v>138</v>
      </c>
      <c r="D40" s="46">
        <v>500836</v>
      </c>
      <c r="E40" s="46">
        <v>1236</v>
      </c>
      <c r="F40" s="46">
        <v>0</v>
      </c>
      <c r="G40" s="46">
        <v>0</v>
      </c>
      <c r="H40" s="46">
        <v>0</v>
      </c>
      <c r="I40" s="46">
        <v>0</v>
      </c>
      <c r="J40" s="46">
        <v>62555604</v>
      </c>
      <c r="K40" s="46">
        <v>0</v>
      </c>
      <c r="L40" s="46">
        <v>0</v>
      </c>
      <c r="M40" s="46">
        <v>0</v>
      </c>
      <c r="N40" s="46">
        <f t="shared" ref="N40:N61" si="9">SUM(D40:M40)</f>
        <v>63057676</v>
      </c>
      <c r="O40" s="47">
        <f t="shared" si="7"/>
        <v>539.96519981846359</v>
      </c>
      <c r="P40" s="9"/>
    </row>
    <row r="41" spans="1:16">
      <c r="A41" s="12"/>
      <c r="B41" s="25">
        <v>341.54</v>
      </c>
      <c r="C41" s="20" t="s">
        <v>139</v>
      </c>
      <c r="D41" s="46">
        <v>14681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14681</v>
      </c>
      <c r="O41" s="47">
        <f t="shared" si="7"/>
        <v>0.1257139431928139</v>
      </c>
      <c r="P41" s="9"/>
    </row>
    <row r="42" spans="1:16">
      <c r="A42" s="12"/>
      <c r="B42" s="25">
        <v>341.9</v>
      </c>
      <c r="C42" s="20" t="s">
        <v>140</v>
      </c>
      <c r="D42" s="46">
        <v>1181209</v>
      </c>
      <c r="E42" s="46">
        <v>256799</v>
      </c>
      <c r="F42" s="46">
        <v>0</v>
      </c>
      <c r="G42" s="46">
        <v>0</v>
      </c>
      <c r="H42" s="46">
        <v>0</v>
      </c>
      <c r="I42" s="46">
        <v>5874996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7313004</v>
      </c>
      <c r="O42" s="47">
        <f t="shared" si="7"/>
        <v>62.62152233668148</v>
      </c>
      <c r="P42" s="9"/>
    </row>
    <row r="43" spans="1:16">
      <c r="A43" s="12"/>
      <c r="B43" s="25">
        <v>342.1</v>
      </c>
      <c r="C43" s="20" t="s">
        <v>55</v>
      </c>
      <c r="D43" s="46">
        <v>165505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165505</v>
      </c>
      <c r="O43" s="47">
        <f t="shared" si="7"/>
        <v>1.4172254048175645</v>
      </c>
      <c r="P43" s="9"/>
    </row>
    <row r="44" spans="1:16">
      <c r="A44" s="12"/>
      <c r="B44" s="25">
        <v>342.2</v>
      </c>
      <c r="C44" s="20" t="s">
        <v>56</v>
      </c>
      <c r="D44" s="46">
        <v>459335</v>
      </c>
      <c r="E44" s="46">
        <v>7711872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8171207</v>
      </c>
      <c r="O44" s="47">
        <f t="shared" si="7"/>
        <v>69.970346203577634</v>
      </c>
      <c r="P44" s="9"/>
    </row>
    <row r="45" spans="1:16">
      <c r="A45" s="12"/>
      <c r="B45" s="25">
        <v>342.4</v>
      </c>
      <c r="C45" s="20" t="s">
        <v>57</v>
      </c>
      <c r="D45" s="46">
        <v>3689013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3689013</v>
      </c>
      <c r="O45" s="47">
        <f t="shared" si="7"/>
        <v>31.589154057594985</v>
      </c>
      <c r="P45" s="9"/>
    </row>
    <row r="46" spans="1:16">
      <c r="A46" s="12"/>
      <c r="B46" s="25">
        <v>342.5</v>
      </c>
      <c r="C46" s="20" t="s">
        <v>58</v>
      </c>
      <c r="D46" s="46">
        <v>686267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686267</v>
      </c>
      <c r="O46" s="47">
        <f t="shared" si="7"/>
        <v>5.8765295724475726</v>
      </c>
      <c r="P46" s="9"/>
    </row>
    <row r="47" spans="1:16">
      <c r="A47" s="12"/>
      <c r="B47" s="25">
        <v>342.9</v>
      </c>
      <c r="C47" s="20" t="s">
        <v>59</v>
      </c>
      <c r="D47" s="46">
        <v>193245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193245</v>
      </c>
      <c r="O47" s="47">
        <f t="shared" si="7"/>
        <v>1.6547640455211037</v>
      </c>
      <c r="P47" s="9"/>
    </row>
    <row r="48" spans="1:16">
      <c r="A48" s="12"/>
      <c r="B48" s="25">
        <v>343.3</v>
      </c>
      <c r="C48" s="20" t="s">
        <v>106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73251553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73251553</v>
      </c>
      <c r="O48" s="47">
        <f t="shared" si="7"/>
        <v>627.25574365693046</v>
      </c>
      <c r="P48" s="9"/>
    </row>
    <row r="49" spans="1:16">
      <c r="A49" s="12"/>
      <c r="B49" s="25">
        <v>343.4</v>
      </c>
      <c r="C49" s="20" t="s">
        <v>60</v>
      </c>
      <c r="D49" s="46">
        <v>16080284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16080284</v>
      </c>
      <c r="O49" s="47">
        <f t="shared" si="7"/>
        <v>137.69606357198518</v>
      </c>
      <c r="P49" s="9"/>
    </row>
    <row r="50" spans="1:16">
      <c r="A50" s="12"/>
      <c r="B50" s="25">
        <v>343.5</v>
      </c>
      <c r="C50" s="20" t="s">
        <v>107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33816108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33816108</v>
      </c>
      <c r="O50" s="47">
        <f t="shared" si="7"/>
        <v>289.56857708017571</v>
      </c>
      <c r="P50" s="9"/>
    </row>
    <row r="51" spans="1:16">
      <c r="A51" s="12"/>
      <c r="B51" s="25">
        <v>343.6</v>
      </c>
      <c r="C51" s="20" t="s">
        <v>61</v>
      </c>
      <c r="D51" s="46">
        <v>0</v>
      </c>
      <c r="E51" s="46">
        <v>46350</v>
      </c>
      <c r="F51" s="46">
        <v>0</v>
      </c>
      <c r="G51" s="46">
        <v>0</v>
      </c>
      <c r="H51" s="46">
        <v>0</v>
      </c>
      <c r="I51" s="46">
        <v>1150115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1196465</v>
      </c>
      <c r="O51" s="47">
        <f t="shared" si="7"/>
        <v>10.245373819371302</v>
      </c>
      <c r="P51" s="9"/>
    </row>
    <row r="52" spans="1:16">
      <c r="A52" s="12"/>
      <c r="B52" s="25">
        <v>343.8</v>
      </c>
      <c r="C52" s="20" t="s">
        <v>62</v>
      </c>
      <c r="D52" s="46">
        <v>0</v>
      </c>
      <c r="E52" s="46">
        <v>3660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3660</v>
      </c>
      <c r="O52" s="47">
        <f t="shared" si="7"/>
        <v>3.1340714671050943E-2</v>
      </c>
      <c r="P52" s="9"/>
    </row>
    <row r="53" spans="1:16">
      <c r="A53" s="12"/>
      <c r="B53" s="25">
        <v>343.9</v>
      </c>
      <c r="C53" s="20" t="s">
        <v>63</v>
      </c>
      <c r="D53" s="46">
        <v>312644</v>
      </c>
      <c r="E53" s="46">
        <v>18119</v>
      </c>
      <c r="F53" s="46">
        <v>0</v>
      </c>
      <c r="G53" s="46">
        <v>0</v>
      </c>
      <c r="H53" s="46">
        <v>0</v>
      </c>
      <c r="I53" s="46">
        <v>14776119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15106882</v>
      </c>
      <c r="O53" s="47">
        <f t="shared" si="7"/>
        <v>129.36078642929928</v>
      </c>
      <c r="P53" s="9"/>
    </row>
    <row r="54" spans="1:16">
      <c r="A54" s="12"/>
      <c r="B54" s="25">
        <v>344.5</v>
      </c>
      <c r="C54" s="20" t="s">
        <v>141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5092641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5092641</v>
      </c>
      <c r="O54" s="47">
        <f t="shared" si="7"/>
        <v>43.60847226860534</v>
      </c>
      <c r="P54" s="9"/>
    </row>
    <row r="55" spans="1:16">
      <c r="A55" s="12"/>
      <c r="B55" s="25">
        <v>344.9</v>
      </c>
      <c r="C55" s="20" t="s">
        <v>142</v>
      </c>
      <c r="D55" s="46">
        <v>210071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210071</v>
      </c>
      <c r="O55" s="47">
        <f t="shared" si="7"/>
        <v>1.7988457026399842</v>
      </c>
      <c r="P55" s="9"/>
    </row>
    <row r="56" spans="1:16">
      <c r="A56" s="12"/>
      <c r="B56" s="25">
        <v>345.1</v>
      </c>
      <c r="C56" s="20" t="s">
        <v>66</v>
      </c>
      <c r="D56" s="46">
        <v>0</v>
      </c>
      <c r="E56" s="46">
        <v>96657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96657</v>
      </c>
      <c r="O56" s="47">
        <f t="shared" si="7"/>
        <v>0.82767744752999206</v>
      </c>
      <c r="P56" s="9"/>
    </row>
    <row r="57" spans="1:16">
      <c r="A57" s="12"/>
      <c r="B57" s="25">
        <v>347.1</v>
      </c>
      <c r="C57" s="20" t="s">
        <v>67</v>
      </c>
      <c r="D57" s="46">
        <v>4164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4164</v>
      </c>
      <c r="O57" s="47">
        <f t="shared" si="7"/>
        <v>3.5656485215916973E-2</v>
      </c>
      <c r="P57" s="9"/>
    </row>
    <row r="58" spans="1:16">
      <c r="A58" s="12"/>
      <c r="B58" s="25">
        <v>347.2</v>
      </c>
      <c r="C58" s="20" t="s">
        <v>68</v>
      </c>
      <c r="D58" s="46">
        <v>449725</v>
      </c>
      <c r="E58" s="46">
        <v>154687</v>
      </c>
      <c r="F58" s="46">
        <v>0</v>
      </c>
      <c r="G58" s="46">
        <v>318096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922508</v>
      </c>
      <c r="O58" s="47">
        <f t="shared" si="7"/>
        <v>7.8994699480223662</v>
      </c>
      <c r="P58" s="9"/>
    </row>
    <row r="59" spans="1:16">
      <c r="A59" s="12"/>
      <c r="B59" s="25">
        <v>347.4</v>
      </c>
      <c r="C59" s="20" t="s">
        <v>69</v>
      </c>
      <c r="D59" s="46">
        <v>0</v>
      </c>
      <c r="E59" s="46">
        <v>444213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444213</v>
      </c>
      <c r="O59" s="47">
        <f t="shared" si="7"/>
        <v>3.8038122639812983</v>
      </c>
      <c r="P59" s="9"/>
    </row>
    <row r="60" spans="1:16">
      <c r="A60" s="12"/>
      <c r="B60" s="25">
        <v>347.5</v>
      </c>
      <c r="C60" s="20" t="s">
        <v>70</v>
      </c>
      <c r="D60" s="46">
        <v>12518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12518</v>
      </c>
      <c r="O60" s="47">
        <f t="shared" si="7"/>
        <v>0.10719209460443052</v>
      </c>
      <c r="P60" s="9"/>
    </row>
    <row r="61" spans="1:16">
      <c r="A61" s="12"/>
      <c r="B61" s="25">
        <v>349</v>
      </c>
      <c r="C61" s="20" t="s">
        <v>1</v>
      </c>
      <c r="D61" s="46">
        <v>1039180</v>
      </c>
      <c r="E61" s="46">
        <v>1001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1040181</v>
      </c>
      <c r="O61" s="47">
        <f t="shared" si="7"/>
        <v>8.9071081768438365</v>
      </c>
      <c r="P61" s="9"/>
    </row>
    <row r="62" spans="1:16" ht="15.75">
      <c r="A62" s="29" t="s">
        <v>49</v>
      </c>
      <c r="B62" s="30"/>
      <c r="C62" s="31"/>
      <c r="D62" s="32">
        <f t="shared" ref="D62:M62" si="10">SUM(D63:D66)</f>
        <v>2070139</v>
      </c>
      <c r="E62" s="32">
        <f t="shared" si="10"/>
        <v>6162</v>
      </c>
      <c r="F62" s="32">
        <f t="shared" si="10"/>
        <v>0</v>
      </c>
      <c r="G62" s="32">
        <f t="shared" si="10"/>
        <v>0</v>
      </c>
      <c r="H62" s="32">
        <f t="shared" si="10"/>
        <v>0</v>
      </c>
      <c r="I62" s="32">
        <f t="shared" si="10"/>
        <v>1664878</v>
      </c>
      <c r="J62" s="32">
        <f t="shared" si="10"/>
        <v>0</v>
      </c>
      <c r="K62" s="32">
        <f t="shared" si="10"/>
        <v>0</v>
      </c>
      <c r="L62" s="32">
        <f t="shared" si="10"/>
        <v>0</v>
      </c>
      <c r="M62" s="32">
        <f t="shared" si="10"/>
        <v>0</v>
      </c>
      <c r="N62" s="32">
        <f t="shared" ref="N62:N68" si="11">SUM(D62:M62)</f>
        <v>3741179</v>
      </c>
      <c r="O62" s="45">
        <f t="shared" si="7"/>
        <v>32.035853435062208</v>
      </c>
      <c r="P62" s="10"/>
    </row>
    <row r="63" spans="1:16">
      <c r="A63" s="13"/>
      <c r="B63" s="39">
        <v>351.1</v>
      </c>
      <c r="C63" s="21" t="s">
        <v>73</v>
      </c>
      <c r="D63" s="46">
        <v>336913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336913</v>
      </c>
      <c r="O63" s="47">
        <f t="shared" si="7"/>
        <v>2.8849984158381927</v>
      </c>
      <c r="P63" s="9"/>
    </row>
    <row r="64" spans="1:16">
      <c r="A64" s="13"/>
      <c r="B64" s="39">
        <v>351.3</v>
      </c>
      <c r="C64" s="21" t="s">
        <v>118</v>
      </c>
      <c r="D64" s="46">
        <v>0</v>
      </c>
      <c r="E64" s="46">
        <v>6162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6162</v>
      </c>
      <c r="O64" s="47">
        <f t="shared" si="7"/>
        <v>5.2765432733064457E-2</v>
      </c>
      <c r="P64" s="9"/>
    </row>
    <row r="65" spans="1:119">
      <c r="A65" s="13"/>
      <c r="B65" s="39">
        <v>354</v>
      </c>
      <c r="C65" s="21" t="s">
        <v>75</v>
      </c>
      <c r="D65" s="46">
        <v>1733226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1733226</v>
      </c>
      <c r="O65" s="47">
        <f t="shared" si="7"/>
        <v>14.841678012690421</v>
      </c>
      <c r="P65" s="9"/>
    </row>
    <row r="66" spans="1:119">
      <c r="A66" s="13"/>
      <c r="B66" s="39">
        <v>359</v>
      </c>
      <c r="C66" s="21" t="s">
        <v>76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1664878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1664878</v>
      </c>
      <c r="O66" s="47">
        <f t="shared" si="7"/>
        <v>14.256411573800532</v>
      </c>
      <c r="P66" s="9"/>
    </row>
    <row r="67" spans="1:119" ht="15.75">
      <c r="A67" s="29" t="s">
        <v>4</v>
      </c>
      <c r="B67" s="30"/>
      <c r="C67" s="31"/>
      <c r="D67" s="32">
        <f t="shared" ref="D67:M67" si="12">SUM(D68:D75)</f>
        <v>2800288</v>
      </c>
      <c r="E67" s="32">
        <f t="shared" si="12"/>
        <v>3820171</v>
      </c>
      <c r="F67" s="32">
        <f t="shared" si="12"/>
        <v>177501</v>
      </c>
      <c r="G67" s="32">
        <f t="shared" si="12"/>
        <v>1438594</v>
      </c>
      <c r="H67" s="32">
        <f t="shared" si="12"/>
        <v>0</v>
      </c>
      <c r="I67" s="32">
        <f t="shared" si="12"/>
        <v>14663292</v>
      </c>
      <c r="J67" s="32">
        <f t="shared" si="12"/>
        <v>1092513</v>
      </c>
      <c r="K67" s="32">
        <f t="shared" si="12"/>
        <v>76284618</v>
      </c>
      <c r="L67" s="32">
        <f t="shared" si="12"/>
        <v>0</v>
      </c>
      <c r="M67" s="32">
        <f t="shared" si="12"/>
        <v>0</v>
      </c>
      <c r="N67" s="32">
        <f t="shared" si="11"/>
        <v>100276977</v>
      </c>
      <c r="O67" s="45">
        <f t="shared" si="7"/>
        <v>858.67544377938191</v>
      </c>
      <c r="P67" s="10"/>
    </row>
    <row r="68" spans="1:119">
      <c r="A68" s="12"/>
      <c r="B68" s="25">
        <v>361.1</v>
      </c>
      <c r="C68" s="20" t="s">
        <v>77</v>
      </c>
      <c r="D68" s="46">
        <v>959734</v>
      </c>
      <c r="E68" s="46">
        <v>1252658</v>
      </c>
      <c r="F68" s="46">
        <v>163473</v>
      </c>
      <c r="G68" s="46">
        <v>1203574</v>
      </c>
      <c r="H68" s="46">
        <v>0</v>
      </c>
      <c r="I68" s="46">
        <v>3939413</v>
      </c>
      <c r="J68" s="46">
        <v>542987</v>
      </c>
      <c r="K68" s="46">
        <v>12401539</v>
      </c>
      <c r="L68" s="46">
        <v>0</v>
      </c>
      <c r="M68" s="46">
        <v>0</v>
      </c>
      <c r="N68" s="46">
        <f t="shared" si="11"/>
        <v>20463378</v>
      </c>
      <c r="O68" s="47">
        <f t="shared" si="7"/>
        <v>175.22865877154675</v>
      </c>
      <c r="P68" s="9"/>
    </row>
    <row r="69" spans="1:119">
      <c r="A69" s="12"/>
      <c r="B69" s="25">
        <v>361.2</v>
      </c>
      <c r="C69" s="20" t="s">
        <v>119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8099627</v>
      </c>
      <c r="J69" s="46">
        <v>100000</v>
      </c>
      <c r="K69" s="46">
        <v>74223</v>
      </c>
      <c r="L69" s="46">
        <v>0</v>
      </c>
      <c r="M69" s="46">
        <v>0</v>
      </c>
      <c r="N69" s="46">
        <f t="shared" ref="N69:N75" si="13">SUM(D69:M69)</f>
        <v>8273850</v>
      </c>
      <c r="O69" s="47">
        <f t="shared" ref="O69:O79" si="14">(N69/O$81)</f>
        <v>70.849281989364712</v>
      </c>
      <c r="P69" s="9"/>
    </row>
    <row r="70" spans="1:119">
      <c r="A70" s="12"/>
      <c r="B70" s="25">
        <v>361.3</v>
      </c>
      <c r="C70" s="20" t="s">
        <v>78</v>
      </c>
      <c r="D70" s="46">
        <v>251307</v>
      </c>
      <c r="E70" s="46">
        <v>441370</v>
      </c>
      <c r="F70" s="46">
        <v>14028</v>
      </c>
      <c r="G70" s="46">
        <v>186121</v>
      </c>
      <c r="H70" s="46">
        <v>0</v>
      </c>
      <c r="I70" s="46">
        <v>1310934</v>
      </c>
      <c r="J70" s="46">
        <v>223543</v>
      </c>
      <c r="K70" s="46">
        <v>40272331</v>
      </c>
      <c r="L70" s="46">
        <v>0</v>
      </c>
      <c r="M70" s="46">
        <v>0</v>
      </c>
      <c r="N70" s="46">
        <f t="shared" si="13"/>
        <v>42699634</v>
      </c>
      <c r="O70" s="47">
        <f t="shared" si="14"/>
        <v>365.63853709079387</v>
      </c>
      <c r="P70" s="9"/>
    </row>
    <row r="71" spans="1:119">
      <c r="A71" s="12"/>
      <c r="B71" s="25">
        <v>362</v>
      </c>
      <c r="C71" s="20" t="s">
        <v>79</v>
      </c>
      <c r="D71" s="46">
        <v>530559</v>
      </c>
      <c r="E71" s="46">
        <v>934412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1464971</v>
      </c>
      <c r="O71" s="47">
        <f t="shared" si="14"/>
        <v>12.54460057714868</v>
      </c>
      <c r="P71" s="9"/>
    </row>
    <row r="72" spans="1:119">
      <c r="A72" s="12"/>
      <c r="B72" s="25">
        <v>364</v>
      </c>
      <c r="C72" s="20" t="s">
        <v>143</v>
      </c>
      <c r="D72" s="46">
        <v>365348</v>
      </c>
      <c r="E72" s="46">
        <v>117430</v>
      </c>
      <c r="F72" s="46">
        <v>0</v>
      </c>
      <c r="G72" s="46">
        <v>45499</v>
      </c>
      <c r="H72" s="46">
        <v>0</v>
      </c>
      <c r="I72" s="46">
        <v>344482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872759</v>
      </c>
      <c r="O72" s="47">
        <f t="shared" si="14"/>
        <v>7.4734674304895492</v>
      </c>
      <c r="P72" s="9"/>
    </row>
    <row r="73" spans="1:119">
      <c r="A73" s="12"/>
      <c r="B73" s="25">
        <v>366</v>
      </c>
      <c r="C73" s="20" t="s">
        <v>82</v>
      </c>
      <c r="D73" s="46">
        <v>76100</v>
      </c>
      <c r="E73" s="46">
        <v>276775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3"/>
        <v>352875</v>
      </c>
      <c r="O73" s="47">
        <f t="shared" si="14"/>
        <v>3.0216816091658747</v>
      </c>
      <c r="P73" s="9"/>
    </row>
    <row r="74" spans="1:119">
      <c r="A74" s="12"/>
      <c r="B74" s="25">
        <v>368</v>
      </c>
      <c r="C74" s="20" t="s">
        <v>83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23536525</v>
      </c>
      <c r="L74" s="46">
        <v>0</v>
      </c>
      <c r="M74" s="46">
        <v>0</v>
      </c>
      <c r="N74" s="46">
        <f t="shared" si="13"/>
        <v>23536525</v>
      </c>
      <c r="O74" s="47">
        <f t="shared" si="14"/>
        <v>201.54412961012494</v>
      </c>
      <c r="P74" s="9"/>
    </row>
    <row r="75" spans="1:119">
      <c r="A75" s="12"/>
      <c r="B75" s="25">
        <v>369.9</v>
      </c>
      <c r="C75" s="20" t="s">
        <v>85</v>
      </c>
      <c r="D75" s="46">
        <v>617240</v>
      </c>
      <c r="E75" s="46">
        <v>797526</v>
      </c>
      <c r="F75" s="46">
        <v>0</v>
      </c>
      <c r="G75" s="46">
        <v>3400</v>
      </c>
      <c r="H75" s="46">
        <v>0</v>
      </c>
      <c r="I75" s="46">
        <v>968836</v>
      </c>
      <c r="J75" s="46">
        <v>225983</v>
      </c>
      <c r="K75" s="46">
        <v>0</v>
      </c>
      <c r="L75" s="46">
        <v>0</v>
      </c>
      <c r="M75" s="46">
        <v>0</v>
      </c>
      <c r="N75" s="46">
        <f t="shared" si="13"/>
        <v>2612985</v>
      </c>
      <c r="O75" s="47">
        <f t="shared" si="14"/>
        <v>22.375086700747552</v>
      </c>
      <c r="P75" s="9"/>
    </row>
    <row r="76" spans="1:119" ht="15.75">
      <c r="A76" s="29" t="s">
        <v>50</v>
      </c>
      <c r="B76" s="30"/>
      <c r="C76" s="31"/>
      <c r="D76" s="32">
        <f t="shared" ref="D76:M76" si="15">SUM(D77:D78)</f>
        <v>13217618</v>
      </c>
      <c r="E76" s="32">
        <f t="shared" si="15"/>
        <v>2112321</v>
      </c>
      <c r="F76" s="32">
        <f t="shared" si="15"/>
        <v>8977656</v>
      </c>
      <c r="G76" s="32">
        <f t="shared" si="15"/>
        <v>40869563</v>
      </c>
      <c r="H76" s="32">
        <f t="shared" si="15"/>
        <v>0</v>
      </c>
      <c r="I76" s="32">
        <f t="shared" si="15"/>
        <v>0</v>
      </c>
      <c r="J76" s="32">
        <f t="shared" si="15"/>
        <v>1094946</v>
      </c>
      <c r="K76" s="32">
        <f t="shared" si="15"/>
        <v>0</v>
      </c>
      <c r="L76" s="32">
        <f t="shared" si="15"/>
        <v>0</v>
      </c>
      <c r="M76" s="32">
        <f t="shared" si="15"/>
        <v>0</v>
      </c>
      <c r="N76" s="32">
        <f>SUM(D76:M76)</f>
        <v>66272104</v>
      </c>
      <c r="O76" s="45">
        <f t="shared" si="14"/>
        <v>567.49046505852834</v>
      </c>
      <c r="P76" s="9"/>
    </row>
    <row r="77" spans="1:119">
      <c r="A77" s="12"/>
      <c r="B77" s="25">
        <v>381</v>
      </c>
      <c r="C77" s="20" t="s">
        <v>86</v>
      </c>
      <c r="D77" s="46">
        <v>13217618</v>
      </c>
      <c r="E77" s="46">
        <v>2112321</v>
      </c>
      <c r="F77" s="46">
        <v>8977656</v>
      </c>
      <c r="G77" s="46">
        <v>8686726</v>
      </c>
      <c r="H77" s="46">
        <v>0</v>
      </c>
      <c r="I77" s="46">
        <v>0</v>
      </c>
      <c r="J77" s="46">
        <v>1094946</v>
      </c>
      <c r="K77" s="46">
        <v>0</v>
      </c>
      <c r="L77" s="46">
        <v>0</v>
      </c>
      <c r="M77" s="46">
        <v>0</v>
      </c>
      <c r="N77" s="46">
        <f>SUM(D77:M77)</f>
        <v>34089267</v>
      </c>
      <c r="O77" s="47">
        <f t="shared" si="14"/>
        <v>291.90764764816197</v>
      </c>
      <c r="P77" s="9"/>
    </row>
    <row r="78" spans="1:119" ht="15.75" thickBot="1">
      <c r="A78" s="12"/>
      <c r="B78" s="25">
        <v>384</v>
      </c>
      <c r="C78" s="20" t="s">
        <v>87</v>
      </c>
      <c r="D78" s="46">
        <v>0</v>
      </c>
      <c r="E78" s="46">
        <v>0</v>
      </c>
      <c r="F78" s="46">
        <v>0</v>
      </c>
      <c r="G78" s="46">
        <v>32182837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32182837</v>
      </c>
      <c r="O78" s="47">
        <f t="shared" si="14"/>
        <v>275.58281741036643</v>
      </c>
      <c r="P78" s="9"/>
    </row>
    <row r="79" spans="1:119" ht="16.5" thickBot="1">
      <c r="A79" s="14" t="s">
        <v>71</v>
      </c>
      <c r="B79" s="23"/>
      <c r="C79" s="22"/>
      <c r="D79" s="15">
        <f t="shared" ref="D79:M79" si="16">SUM(D5,D14,D20,D39,D62,D67,D76)</f>
        <v>180263986</v>
      </c>
      <c r="E79" s="15">
        <f t="shared" si="16"/>
        <v>76460967</v>
      </c>
      <c r="F79" s="15">
        <f t="shared" si="16"/>
        <v>10731069</v>
      </c>
      <c r="G79" s="15">
        <f t="shared" si="16"/>
        <v>50658506</v>
      </c>
      <c r="H79" s="15">
        <f t="shared" si="16"/>
        <v>0</v>
      </c>
      <c r="I79" s="15">
        <f t="shared" si="16"/>
        <v>150289702</v>
      </c>
      <c r="J79" s="15">
        <f t="shared" si="16"/>
        <v>64743063</v>
      </c>
      <c r="K79" s="15">
        <f t="shared" si="16"/>
        <v>79254153</v>
      </c>
      <c r="L79" s="15">
        <f t="shared" si="16"/>
        <v>0</v>
      </c>
      <c r="M79" s="15">
        <f t="shared" si="16"/>
        <v>0</v>
      </c>
      <c r="N79" s="15">
        <f>SUM(D79:M79)</f>
        <v>612401446</v>
      </c>
      <c r="O79" s="38">
        <f t="shared" si="14"/>
        <v>5244.0161156352488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51" t="s">
        <v>165</v>
      </c>
      <c r="M81" s="51"/>
      <c r="N81" s="51"/>
      <c r="O81" s="43">
        <v>116781</v>
      </c>
    </row>
    <row r="82" spans="1:15">
      <c r="A82" s="52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4"/>
    </row>
    <row r="83" spans="1:15" ht="15.75" customHeight="1" thickBot="1">
      <c r="A83" s="55" t="s">
        <v>110</v>
      </c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7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160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88</v>
      </c>
      <c r="B3" s="65"/>
      <c r="C3" s="66"/>
      <c r="D3" s="70" t="s">
        <v>44</v>
      </c>
      <c r="E3" s="71"/>
      <c r="F3" s="71"/>
      <c r="G3" s="71"/>
      <c r="H3" s="72"/>
      <c r="I3" s="70" t="s">
        <v>45</v>
      </c>
      <c r="J3" s="72"/>
      <c r="K3" s="70" t="s">
        <v>47</v>
      </c>
      <c r="L3" s="72"/>
      <c r="M3" s="36"/>
      <c r="N3" s="37"/>
      <c r="O3" s="73" t="s">
        <v>93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46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101255779</v>
      </c>
      <c r="E5" s="27">
        <f t="shared" si="0"/>
        <v>23499533</v>
      </c>
      <c r="F5" s="27">
        <f t="shared" si="0"/>
        <v>1567920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2791185</v>
      </c>
      <c r="L5" s="27">
        <f t="shared" si="0"/>
        <v>0</v>
      </c>
      <c r="M5" s="27">
        <f t="shared" si="0"/>
        <v>0</v>
      </c>
      <c r="N5" s="28">
        <f t="shared" ref="N5:N22" si="1">SUM(D5:M5)</f>
        <v>129114417</v>
      </c>
      <c r="O5" s="33">
        <f t="shared" ref="O5:O36" si="2">(N5/O$82)</f>
        <v>1121.0184152948532</v>
      </c>
      <c r="P5" s="6"/>
    </row>
    <row r="6" spans="1:133">
      <c r="A6" s="12"/>
      <c r="B6" s="25">
        <v>311</v>
      </c>
      <c r="C6" s="20" t="s">
        <v>3</v>
      </c>
      <c r="D6" s="46">
        <v>78382945</v>
      </c>
      <c r="E6" s="46">
        <v>23499533</v>
      </c>
      <c r="F6" s="46">
        <v>1567920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103450398</v>
      </c>
      <c r="O6" s="47">
        <f t="shared" si="2"/>
        <v>898.19405084392577</v>
      </c>
      <c r="P6" s="9"/>
    </row>
    <row r="7" spans="1:133">
      <c r="A7" s="12"/>
      <c r="B7" s="25">
        <v>312.51</v>
      </c>
      <c r="C7" s="20" t="s">
        <v>95</v>
      </c>
      <c r="D7" s="46">
        <v>1307875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1307875</v>
      </c>
      <c r="L7" s="46">
        <v>0</v>
      </c>
      <c r="M7" s="46">
        <v>0</v>
      </c>
      <c r="N7" s="46">
        <f t="shared" si="1"/>
        <v>2615750</v>
      </c>
      <c r="O7" s="47">
        <f t="shared" si="2"/>
        <v>22.710894630825866</v>
      </c>
      <c r="P7" s="9"/>
    </row>
    <row r="8" spans="1:133">
      <c r="A8" s="12"/>
      <c r="B8" s="25">
        <v>312.52</v>
      </c>
      <c r="C8" s="20" t="s">
        <v>133</v>
      </c>
      <c r="D8" s="46">
        <v>1483310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1483310</v>
      </c>
      <c r="L8" s="46">
        <v>0</v>
      </c>
      <c r="M8" s="46">
        <v>0</v>
      </c>
      <c r="N8" s="46">
        <f t="shared" si="1"/>
        <v>2966620</v>
      </c>
      <c r="O8" s="47">
        <f t="shared" si="2"/>
        <v>25.757275821351669</v>
      </c>
      <c r="P8" s="9"/>
    </row>
    <row r="9" spans="1:133">
      <c r="A9" s="12"/>
      <c r="B9" s="25">
        <v>314.10000000000002</v>
      </c>
      <c r="C9" s="20" t="s">
        <v>11</v>
      </c>
      <c r="D9" s="46">
        <v>11563509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11563509</v>
      </c>
      <c r="O9" s="47">
        <f t="shared" si="2"/>
        <v>100.39859866638884</v>
      </c>
      <c r="P9" s="9"/>
    </row>
    <row r="10" spans="1:133">
      <c r="A10" s="12"/>
      <c r="B10" s="25">
        <v>314.3</v>
      </c>
      <c r="C10" s="20" t="s">
        <v>12</v>
      </c>
      <c r="D10" s="46">
        <v>4412056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4412056</v>
      </c>
      <c r="O10" s="47">
        <f t="shared" si="2"/>
        <v>38.307077863443773</v>
      </c>
      <c r="P10" s="9"/>
    </row>
    <row r="11" spans="1:133">
      <c r="A11" s="12"/>
      <c r="B11" s="25">
        <v>314.39999999999998</v>
      </c>
      <c r="C11" s="20" t="s">
        <v>13</v>
      </c>
      <c r="D11" s="46">
        <v>418858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418858</v>
      </c>
      <c r="O11" s="47">
        <f t="shared" si="2"/>
        <v>3.6366777800930747</v>
      </c>
      <c r="P11" s="9"/>
    </row>
    <row r="12" spans="1:133">
      <c r="A12" s="12"/>
      <c r="B12" s="25">
        <v>314.8</v>
      </c>
      <c r="C12" s="20" t="s">
        <v>14</v>
      </c>
      <c r="D12" s="46">
        <v>129106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129106</v>
      </c>
      <c r="O12" s="47">
        <f t="shared" si="2"/>
        <v>1.1209453358338544</v>
      </c>
      <c r="P12" s="9"/>
    </row>
    <row r="13" spans="1:133">
      <c r="A13" s="12"/>
      <c r="B13" s="25">
        <v>316</v>
      </c>
      <c r="C13" s="20" t="s">
        <v>134</v>
      </c>
      <c r="D13" s="46">
        <v>3558120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3558120</v>
      </c>
      <c r="O13" s="47">
        <f t="shared" si="2"/>
        <v>30.892894352990208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SUM(D15:D19)</f>
        <v>14940565</v>
      </c>
      <c r="E14" s="32">
        <f t="shared" si="3"/>
        <v>11685226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si="1"/>
        <v>26625791</v>
      </c>
      <c r="O14" s="45">
        <f t="shared" si="2"/>
        <v>231.17481940682086</v>
      </c>
      <c r="P14" s="10"/>
    </row>
    <row r="15" spans="1:133">
      <c r="A15" s="12"/>
      <c r="B15" s="25">
        <v>322</v>
      </c>
      <c r="C15" s="20" t="s">
        <v>0</v>
      </c>
      <c r="D15" s="46">
        <v>187566</v>
      </c>
      <c r="E15" s="46">
        <v>11561954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11749520</v>
      </c>
      <c r="O15" s="47">
        <f t="shared" si="2"/>
        <v>102.01361394735014</v>
      </c>
      <c r="P15" s="9"/>
    </row>
    <row r="16" spans="1:133">
      <c r="A16" s="12"/>
      <c r="B16" s="25">
        <v>323.10000000000002</v>
      </c>
      <c r="C16" s="20" t="s">
        <v>18</v>
      </c>
      <c r="D16" s="46">
        <v>8883769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8883769</v>
      </c>
      <c r="O16" s="47">
        <f t="shared" si="2"/>
        <v>77.132119538792807</v>
      </c>
      <c r="P16" s="9"/>
    </row>
    <row r="17" spans="1:16">
      <c r="A17" s="12"/>
      <c r="B17" s="25">
        <v>323.2</v>
      </c>
      <c r="C17" s="20" t="s">
        <v>19</v>
      </c>
      <c r="D17" s="46">
        <v>5397732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5397732</v>
      </c>
      <c r="O17" s="47">
        <f t="shared" si="2"/>
        <v>46.865076057511985</v>
      </c>
      <c r="P17" s="9"/>
    </row>
    <row r="18" spans="1:16">
      <c r="A18" s="12"/>
      <c r="B18" s="25">
        <v>323.89999999999998</v>
      </c>
      <c r="C18" s="20" t="s">
        <v>22</v>
      </c>
      <c r="D18" s="46">
        <v>471498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471498</v>
      </c>
      <c r="O18" s="47">
        <f t="shared" si="2"/>
        <v>4.0937174411335695</v>
      </c>
      <c r="P18" s="9"/>
    </row>
    <row r="19" spans="1:16">
      <c r="A19" s="12"/>
      <c r="B19" s="25">
        <v>329</v>
      </c>
      <c r="C19" s="20" t="s">
        <v>23</v>
      </c>
      <c r="D19" s="46">
        <v>0</v>
      </c>
      <c r="E19" s="46">
        <v>123272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123272</v>
      </c>
      <c r="O19" s="47">
        <f t="shared" si="2"/>
        <v>1.070292422032368</v>
      </c>
      <c r="P19" s="9"/>
    </row>
    <row r="20" spans="1:16" ht="15.75">
      <c r="A20" s="29" t="s">
        <v>26</v>
      </c>
      <c r="B20" s="30"/>
      <c r="C20" s="31"/>
      <c r="D20" s="32">
        <f t="shared" ref="D20:M20" si="4">SUM(D21:D37)</f>
        <v>15475846</v>
      </c>
      <c r="E20" s="32">
        <f t="shared" si="4"/>
        <v>25104863</v>
      </c>
      <c r="F20" s="32">
        <f t="shared" si="4"/>
        <v>0</v>
      </c>
      <c r="G20" s="32">
        <f t="shared" si="4"/>
        <v>8551595</v>
      </c>
      <c r="H20" s="32">
        <f t="shared" si="4"/>
        <v>0</v>
      </c>
      <c r="I20" s="32">
        <f t="shared" si="4"/>
        <v>1388617</v>
      </c>
      <c r="J20" s="32">
        <f t="shared" si="4"/>
        <v>0</v>
      </c>
      <c r="K20" s="32">
        <f t="shared" si="4"/>
        <v>0</v>
      </c>
      <c r="L20" s="32">
        <f t="shared" si="4"/>
        <v>0</v>
      </c>
      <c r="M20" s="32">
        <f t="shared" si="4"/>
        <v>0</v>
      </c>
      <c r="N20" s="44">
        <f t="shared" si="1"/>
        <v>50520921</v>
      </c>
      <c r="O20" s="45">
        <f t="shared" si="2"/>
        <v>438.64104500937697</v>
      </c>
      <c r="P20" s="10"/>
    </row>
    <row r="21" spans="1:16">
      <c r="A21" s="12"/>
      <c r="B21" s="25">
        <v>331.1</v>
      </c>
      <c r="C21" s="20" t="s">
        <v>24</v>
      </c>
      <c r="D21" s="46">
        <v>303317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303317</v>
      </c>
      <c r="O21" s="47">
        <f t="shared" si="2"/>
        <v>2.6335087170938389</v>
      </c>
      <c r="P21" s="9"/>
    </row>
    <row r="22" spans="1:16">
      <c r="A22" s="12"/>
      <c r="B22" s="25">
        <v>331.2</v>
      </c>
      <c r="C22" s="20" t="s">
        <v>25</v>
      </c>
      <c r="D22" s="46">
        <v>150057</v>
      </c>
      <c r="E22" s="46">
        <v>1234955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1385012</v>
      </c>
      <c r="O22" s="47">
        <f t="shared" si="2"/>
        <v>12.025178856706258</v>
      </c>
      <c r="P22" s="9"/>
    </row>
    <row r="23" spans="1:16">
      <c r="A23" s="12"/>
      <c r="B23" s="25">
        <v>331.31</v>
      </c>
      <c r="C23" s="20" t="s">
        <v>114</v>
      </c>
      <c r="D23" s="46">
        <v>0</v>
      </c>
      <c r="E23" s="46">
        <v>35863</v>
      </c>
      <c r="F23" s="46">
        <v>0</v>
      </c>
      <c r="G23" s="46">
        <v>124804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5">SUM(D23:M23)</f>
        <v>160667</v>
      </c>
      <c r="O23" s="47">
        <f t="shared" si="2"/>
        <v>1.3949694380773772</v>
      </c>
      <c r="P23" s="9"/>
    </row>
    <row r="24" spans="1:16">
      <c r="A24" s="12"/>
      <c r="B24" s="25">
        <v>331.49</v>
      </c>
      <c r="C24" s="20" t="s">
        <v>100</v>
      </c>
      <c r="D24" s="46">
        <v>0</v>
      </c>
      <c r="E24" s="46">
        <v>0</v>
      </c>
      <c r="F24" s="46">
        <v>0</v>
      </c>
      <c r="G24" s="46">
        <v>8126122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8126122</v>
      </c>
      <c r="O24" s="47">
        <f t="shared" si="2"/>
        <v>70.553952212266438</v>
      </c>
      <c r="P24" s="9"/>
    </row>
    <row r="25" spans="1:16">
      <c r="A25" s="12"/>
      <c r="B25" s="25">
        <v>331.5</v>
      </c>
      <c r="C25" s="20" t="s">
        <v>27</v>
      </c>
      <c r="D25" s="46">
        <v>0</v>
      </c>
      <c r="E25" s="46">
        <v>5248164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5248164</v>
      </c>
      <c r="O25" s="47">
        <f t="shared" si="2"/>
        <v>45.566472181704519</v>
      </c>
      <c r="P25" s="9"/>
    </row>
    <row r="26" spans="1:16">
      <c r="A26" s="12"/>
      <c r="B26" s="25">
        <v>331.7</v>
      </c>
      <c r="C26" s="20" t="s">
        <v>115</v>
      </c>
      <c r="D26" s="46">
        <v>0</v>
      </c>
      <c r="E26" s="46">
        <v>2875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2875</v>
      </c>
      <c r="O26" s="47">
        <f t="shared" si="2"/>
        <v>2.4961797596721538E-2</v>
      </c>
      <c r="P26" s="9"/>
    </row>
    <row r="27" spans="1:16">
      <c r="A27" s="12"/>
      <c r="B27" s="25">
        <v>334.1</v>
      </c>
      <c r="C27" s="20" t="s">
        <v>28</v>
      </c>
      <c r="D27" s="46">
        <v>0</v>
      </c>
      <c r="E27" s="46">
        <v>7740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7740</v>
      </c>
      <c r="O27" s="47">
        <f t="shared" si="2"/>
        <v>6.7201500312565124E-2</v>
      </c>
      <c r="P27" s="9"/>
    </row>
    <row r="28" spans="1:16">
      <c r="A28" s="12"/>
      <c r="B28" s="25">
        <v>334.2</v>
      </c>
      <c r="C28" s="20" t="s">
        <v>29</v>
      </c>
      <c r="D28" s="46">
        <v>14636</v>
      </c>
      <c r="E28" s="46">
        <v>542178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556814</v>
      </c>
      <c r="O28" s="47">
        <f t="shared" si="2"/>
        <v>4.834462040702924</v>
      </c>
      <c r="P28" s="9"/>
    </row>
    <row r="29" spans="1:16">
      <c r="A29" s="12"/>
      <c r="B29" s="25">
        <v>334.5</v>
      </c>
      <c r="C29" s="20" t="s">
        <v>31</v>
      </c>
      <c r="D29" s="46">
        <v>23451</v>
      </c>
      <c r="E29" s="46">
        <v>147377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8" si="6">SUM(D29:M29)</f>
        <v>170828</v>
      </c>
      <c r="O29" s="47">
        <f t="shared" si="2"/>
        <v>1.4831909425574772</v>
      </c>
      <c r="P29" s="9"/>
    </row>
    <row r="30" spans="1:16">
      <c r="A30" s="12"/>
      <c r="B30" s="25">
        <v>334.7</v>
      </c>
      <c r="C30" s="20" t="s">
        <v>32</v>
      </c>
      <c r="D30" s="46">
        <v>0</v>
      </c>
      <c r="E30" s="46">
        <v>108948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108948</v>
      </c>
      <c r="O30" s="47">
        <f t="shared" si="2"/>
        <v>0.94592623463221503</v>
      </c>
      <c r="P30" s="9"/>
    </row>
    <row r="31" spans="1:16">
      <c r="A31" s="12"/>
      <c r="B31" s="25">
        <v>335.12</v>
      </c>
      <c r="C31" s="20" t="s">
        <v>135</v>
      </c>
      <c r="D31" s="46">
        <v>3960149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3960149</v>
      </c>
      <c r="O31" s="47">
        <f t="shared" si="2"/>
        <v>34.383456622907552</v>
      </c>
      <c r="P31" s="9"/>
    </row>
    <row r="32" spans="1:16">
      <c r="A32" s="12"/>
      <c r="B32" s="25">
        <v>335.15</v>
      </c>
      <c r="C32" s="20" t="s">
        <v>136</v>
      </c>
      <c r="D32" s="46">
        <v>144196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144196</v>
      </c>
      <c r="O32" s="47">
        <f t="shared" si="2"/>
        <v>1.2519622143502118</v>
      </c>
      <c r="P32" s="9"/>
    </row>
    <row r="33" spans="1:16">
      <c r="A33" s="12"/>
      <c r="B33" s="25">
        <v>335.18</v>
      </c>
      <c r="C33" s="20" t="s">
        <v>137</v>
      </c>
      <c r="D33" s="46">
        <v>8962646</v>
      </c>
      <c r="E33" s="46">
        <v>0</v>
      </c>
      <c r="F33" s="46">
        <v>0</v>
      </c>
      <c r="G33" s="46">
        <v>159423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9122069</v>
      </c>
      <c r="O33" s="47">
        <f t="shared" si="2"/>
        <v>79.201126970896709</v>
      </c>
      <c r="P33" s="9"/>
    </row>
    <row r="34" spans="1:16">
      <c r="A34" s="12"/>
      <c r="B34" s="25">
        <v>337.2</v>
      </c>
      <c r="C34" s="20" t="s">
        <v>37</v>
      </c>
      <c r="D34" s="46">
        <v>857854</v>
      </c>
      <c r="E34" s="46">
        <v>0</v>
      </c>
      <c r="F34" s="46">
        <v>0</v>
      </c>
      <c r="G34" s="46">
        <v>0</v>
      </c>
      <c r="H34" s="46">
        <v>0</v>
      </c>
      <c r="I34" s="46">
        <v>1388617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2246471</v>
      </c>
      <c r="O34" s="47">
        <f t="shared" si="2"/>
        <v>19.504679794401611</v>
      </c>
      <c r="P34" s="9"/>
    </row>
    <row r="35" spans="1:16">
      <c r="A35" s="12"/>
      <c r="B35" s="25">
        <v>337.7</v>
      </c>
      <c r="C35" s="20" t="s">
        <v>41</v>
      </c>
      <c r="D35" s="46">
        <v>596375</v>
      </c>
      <c r="E35" s="46">
        <v>1120</v>
      </c>
      <c r="F35" s="46">
        <v>0</v>
      </c>
      <c r="G35" s="46">
        <v>141246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738741</v>
      </c>
      <c r="O35" s="47">
        <f t="shared" si="2"/>
        <v>6.4140185455303191</v>
      </c>
      <c r="P35" s="9"/>
    </row>
    <row r="36" spans="1:16">
      <c r="A36" s="12"/>
      <c r="B36" s="25">
        <v>337.9</v>
      </c>
      <c r="C36" s="20" t="s">
        <v>42</v>
      </c>
      <c r="D36" s="46">
        <v>0</v>
      </c>
      <c r="E36" s="46">
        <v>15167483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15167483</v>
      </c>
      <c r="O36" s="47">
        <f t="shared" si="2"/>
        <v>131.6896141557269</v>
      </c>
      <c r="P36" s="9"/>
    </row>
    <row r="37" spans="1:16">
      <c r="A37" s="12"/>
      <c r="B37" s="25">
        <v>338</v>
      </c>
      <c r="C37" s="20" t="s">
        <v>43</v>
      </c>
      <c r="D37" s="46">
        <v>463165</v>
      </c>
      <c r="E37" s="46">
        <v>2608160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3071325</v>
      </c>
      <c r="O37" s="47">
        <f t="shared" ref="O37:O68" si="7">(N37/O$82)</f>
        <v>26.666362783913314</v>
      </c>
      <c r="P37" s="9"/>
    </row>
    <row r="38" spans="1:16" ht="15.75">
      <c r="A38" s="29" t="s">
        <v>48</v>
      </c>
      <c r="B38" s="30"/>
      <c r="C38" s="31"/>
      <c r="D38" s="32">
        <f t="shared" ref="D38:M38" si="8">SUM(D39:D60)</f>
        <v>24654385</v>
      </c>
      <c r="E38" s="32">
        <f t="shared" si="8"/>
        <v>5847277</v>
      </c>
      <c r="F38" s="32">
        <f t="shared" si="8"/>
        <v>0</v>
      </c>
      <c r="G38" s="32">
        <f t="shared" si="8"/>
        <v>325725</v>
      </c>
      <c r="H38" s="32">
        <f t="shared" si="8"/>
        <v>0</v>
      </c>
      <c r="I38" s="32">
        <f t="shared" si="8"/>
        <v>132225187</v>
      </c>
      <c r="J38" s="32">
        <f t="shared" si="8"/>
        <v>59201567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6"/>
        <v>222254141</v>
      </c>
      <c r="O38" s="45">
        <f t="shared" si="7"/>
        <v>1929.6914374522471</v>
      </c>
      <c r="P38" s="10"/>
    </row>
    <row r="39" spans="1:16">
      <c r="A39" s="12"/>
      <c r="B39" s="25">
        <v>341.2</v>
      </c>
      <c r="C39" s="20" t="s">
        <v>138</v>
      </c>
      <c r="D39" s="46">
        <v>275672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59201567</v>
      </c>
      <c r="K39" s="46">
        <v>0</v>
      </c>
      <c r="L39" s="46">
        <v>0</v>
      </c>
      <c r="M39" s="46">
        <v>0</v>
      </c>
      <c r="N39" s="46">
        <f t="shared" ref="N39:N60" si="9">SUM(D39:M39)</f>
        <v>59477239</v>
      </c>
      <c r="O39" s="47">
        <f t="shared" si="7"/>
        <v>516.40306140168093</v>
      </c>
      <c r="P39" s="9"/>
    </row>
    <row r="40" spans="1:16">
      <c r="A40" s="12"/>
      <c r="B40" s="25">
        <v>341.54</v>
      </c>
      <c r="C40" s="20" t="s">
        <v>139</v>
      </c>
      <c r="D40" s="46">
        <v>14408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14408</v>
      </c>
      <c r="O40" s="47">
        <f t="shared" si="7"/>
        <v>0.12509550600819616</v>
      </c>
      <c r="P40" s="9"/>
    </row>
    <row r="41" spans="1:16">
      <c r="A41" s="12"/>
      <c r="B41" s="25">
        <v>341.9</v>
      </c>
      <c r="C41" s="20" t="s">
        <v>140</v>
      </c>
      <c r="D41" s="46">
        <v>703423</v>
      </c>
      <c r="E41" s="46">
        <v>671288</v>
      </c>
      <c r="F41" s="46">
        <v>0</v>
      </c>
      <c r="G41" s="46">
        <v>0</v>
      </c>
      <c r="H41" s="46">
        <v>0</v>
      </c>
      <c r="I41" s="46">
        <v>5697688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7072399</v>
      </c>
      <c r="O41" s="47">
        <f t="shared" si="7"/>
        <v>61.40514516913246</v>
      </c>
      <c r="P41" s="9"/>
    </row>
    <row r="42" spans="1:16">
      <c r="A42" s="12"/>
      <c r="B42" s="25">
        <v>342.1</v>
      </c>
      <c r="C42" s="20" t="s">
        <v>55</v>
      </c>
      <c r="D42" s="46">
        <v>857279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857279</v>
      </c>
      <c r="O42" s="47">
        <f t="shared" si="7"/>
        <v>7.4432086545808156</v>
      </c>
      <c r="P42" s="9"/>
    </row>
    <row r="43" spans="1:16">
      <c r="A43" s="12"/>
      <c r="B43" s="25">
        <v>342.2</v>
      </c>
      <c r="C43" s="20" t="s">
        <v>56</v>
      </c>
      <c r="D43" s="46">
        <v>468943</v>
      </c>
      <c r="E43" s="46">
        <v>4022297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4491240</v>
      </c>
      <c r="O43" s="47">
        <f t="shared" si="7"/>
        <v>38.994582204625964</v>
      </c>
      <c r="P43" s="9"/>
    </row>
    <row r="44" spans="1:16">
      <c r="A44" s="12"/>
      <c r="B44" s="25">
        <v>342.4</v>
      </c>
      <c r="C44" s="20" t="s">
        <v>57</v>
      </c>
      <c r="D44" s="46">
        <v>3955572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3955572</v>
      </c>
      <c r="O44" s="47">
        <f t="shared" si="7"/>
        <v>34.34371744113357</v>
      </c>
      <c r="P44" s="9"/>
    </row>
    <row r="45" spans="1:16">
      <c r="A45" s="12"/>
      <c r="B45" s="25">
        <v>342.5</v>
      </c>
      <c r="C45" s="20" t="s">
        <v>58</v>
      </c>
      <c r="D45" s="46">
        <v>975676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975676</v>
      </c>
      <c r="O45" s="47">
        <f t="shared" si="7"/>
        <v>8.4711745502535258</v>
      </c>
      <c r="P45" s="9"/>
    </row>
    <row r="46" spans="1:16">
      <c r="A46" s="12"/>
      <c r="B46" s="25">
        <v>342.9</v>
      </c>
      <c r="C46" s="20" t="s">
        <v>59</v>
      </c>
      <c r="D46" s="46">
        <v>208605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208605</v>
      </c>
      <c r="O46" s="47">
        <f t="shared" si="7"/>
        <v>1.8111846217962075</v>
      </c>
      <c r="P46" s="9"/>
    </row>
    <row r="47" spans="1:16">
      <c r="A47" s="12"/>
      <c r="B47" s="25">
        <v>343.3</v>
      </c>
      <c r="C47" s="20" t="s">
        <v>106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71981432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71981432</v>
      </c>
      <c r="O47" s="47">
        <f t="shared" si="7"/>
        <v>624.96902132388698</v>
      </c>
      <c r="P47" s="9"/>
    </row>
    <row r="48" spans="1:16">
      <c r="A48" s="12"/>
      <c r="B48" s="25">
        <v>343.4</v>
      </c>
      <c r="C48" s="20" t="s">
        <v>60</v>
      </c>
      <c r="D48" s="46">
        <v>15755272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15755272</v>
      </c>
      <c r="O48" s="47">
        <f t="shared" si="7"/>
        <v>136.7930124331458</v>
      </c>
      <c r="P48" s="9"/>
    </row>
    <row r="49" spans="1:16">
      <c r="A49" s="12"/>
      <c r="B49" s="25">
        <v>343.5</v>
      </c>
      <c r="C49" s="20" t="s">
        <v>107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32428909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32428909</v>
      </c>
      <c r="O49" s="47">
        <f t="shared" si="7"/>
        <v>281.55960443147876</v>
      </c>
      <c r="P49" s="9"/>
    </row>
    <row r="50" spans="1:16">
      <c r="A50" s="12"/>
      <c r="B50" s="25">
        <v>343.6</v>
      </c>
      <c r="C50" s="20" t="s">
        <v>61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1043789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1043789</v>
      </c>
      <c r="O50" s="47">
        <f t="shared" si="7"/>
        <v>9.0625564353684798</v>
      </c>
      <c r="P50" s="9"/>
    </row>
    <row r="51" spans="1:16">
      <c r="A51" s="12"/>
      <c r="B51" s="25">
        <v>343.8</v>
      </c>
      <c r="C51" s="20" t="s">
        <v>62</v>
      </c>
      <c r="D51" s="46">
        <v>0</v>
      </c>
      <c r="E51" s="46">
        <v>39350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39350</v>
      </c>
      <c r="O51" s="47">
        <f t="shared" si="7"/>
        <v>0.34165103841078004</v>
      </c>
      <c r="P51" s="9"/>
    </row>
    <row r="52" spans="1:16">
      <c r="A52" s="12"/>
      <c r="B52" s="25">
        <v>343.9</v>
      </c>
      <c r="C52" s="20" t="s">
        <v>63</v>
      </c>
      <c r="D52" s="46">
        <v>318816</v>
      </c>
      <c r="E52" s="46">
        <v>2360</v>
      </c>
      <c r="F52" s="46">
        <v>0</v>
      </c>
      <c r="G52" s="46">
        <v>0</v>
      </c>
      <c r="H52" s="46">
        <v>0</v>
      </c>
      <c r="I52" s="46">
        <v>14255283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14576459</v>
      </c>
      <c r="O52" s="47">
        <f t="shared" si="7"/>
        <v>126.55812842953394</v>
      </c>
      <c r="P52" s="9"/>
    </row>
    <row r="53" spans="1:16">
      <c r="A53" s="12"/>
      <c r="B53" s="25">
        <v>344.5</v>
      </c>
      <c r="C53" s="20" t="s">
        <v>141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6813586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6813586</v>
      </c>
      <c r="O53" s="47">
        <f t="shared" si="7"/>
        <v>59.158036396471488</v>
      </c>
      <c r="P53" s="9"/>
    </row>
    <row r="54" spans="1:16">
      <c r="A54" s="12"/>
      <c r="B54" s="25">
        <v>344.9</v>
      </c>
      <c r="C54" s="20" t="s">
        <v>142</v>
      </c>
      <c r="D54" s="46">
        <v>203949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203949</v>
      </c>
      <c r="O54" s="47">
        <f t="shared" si="7"/>
        <v>1.7707595332360908</v>
      </c>
      <c r="P54" s="9"/>
    </row>
    <row r="55" spans="1:16">
      <c r="A55" s="12"/>
      <c r="B55" s="25">
        <v>345.1</v>
      </c>
      <c r="C55" s="20" t="s">
        <v>66</v>
      </c>
      <c r="D55" s="46">
        <v>0</v>
      </c>
      <c r="E55" s="46">
        <v>86839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86839</v>
      </c>
      <c r="O55" s="47">
        <f t="shared" si="7"/>
        <v>0.75396784052233101</v>
      </c>
      <c r="P55" s="9"/>
    </row>
    <row r="56" spans="1:16">
      <c r="A56" s="12"/>
      <c r="B56" s="25">
        <v>347.1</v>
      </c>
      <c r="C56" s="20" t="s">
        <v>67</v>
      </c>
      <c r="D56" s="46">
        <v>15695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15695</v>
      </c>
      <c r="O56" s="47">
        <f t="shared" si="7"/>
        <v>0.13626970896714594</v>
      </c>
      <c r="P56" s="9"/>
    </row>
    <row r="57" spans="1:16">
      <c r="A57" s="12"/>
      <c r="B57" s="25">
        <v>347.2</v>
      </c>
      <c r="C57" s="20" t="s">
        <v>68</v>
      </c>
      <c r="D57" s="46">
        <v>835089</v>
      </c>
      <c r="E57" s="46">
        <v>299915</v>
      </c>
      <c r="F57" s="46">
        <v>0</v>
      </c>
      <c r="G57" s="46">
        <v>325725</v>
      </c>
      <c r="H57" s="46">
        <v>0</v>
      </c>
      <c r="I57" s="46">
        <v>4500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1465229</v>
      </c>
      <c r="O57" s="47">
        <f t="shared" si="7"/>
        <v>12.721652080294506</v>
      </c>
      <c r="P57" s="9"/>
    </row>
    <row r="58" spans="1:16">
      <c r="A58" s="12"/>
      <c r="B58" s="25">
        <v>347.4</v>
      </c>
      <c r="C58" s="20" t="s">
        <v>69</v>
      </c>
      <c r="D58" s="46">
        <v>0</v>
      </c>
      <c r="E58" s="46">
        <v>715861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715861</v>
      </c>
      <c r="O58" s="47">
        <f t="shared" si="7"/>
        <v>6.2153660484823225</v>
      </c>
      <c r="P58" s="9"/>
    </row>
    <row r="59" spans="1:16">
      <c r="A59" s="12"/>
      <c r="B59" s="25">
        <v>347.5</v>
      </c>
      <c r="C59" s="20" t="s">
        <v>70</v>
      </c>
      <c r="D59" s="46">
        <v>22840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22840</v>
      </c>
      <c r="O59" s="47">
        <f t="shared" si="7"/>
        <v>0.19830520247273736</v>
      </c>
      <c r="P59" s="9"/>
    </row>
    <row r="60" spans="1:16">
      <c r="A60" s="12"/>
      <c r="B60" s="25">
        <v>349</v>
      </c>
      <c r="C60" s="20" t="s">
        <v>1</v>
      </c>
      <c r="D60" s="46">
        <v>43146</v>
      </c>
      <c r="E60" s="46">
        <v>9367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52513</v>
      </c>
      <c r="O60" s="47">
        <f t="shared" si="7"/>
        <v>0.45593700076404808</v>
      </c>
      <c r="P60" s="9"/>
    </row>
    <row r="61" spans="1:16" ht="15.75">
      <c r="A61" s="29" t="s">
        <v>49</v>
      </c>
      <c r="B61" s="30"/>
      <c r="C61" s="31"/>
      <c r="D61" s="32">
        <f t="shared" ref="D61:M61" si="10">SUM(D62:D65)</f>
        <v>2013931</v>
      </c>
      <c r="E61" s="32">
        <f t="shared" si="10"/>
        <v>4736</v>
      </c>
      <c r="F61" s="32">
        <f t="shared" si="10"/>
        <v>0</v>
      </c>
      <c r="G61" s="32">
        <f t="shared" si="10"/>
        <v>0</v>
      </c>
      <c r="H61" s="32">
        <f t="shared" si="10"/>
        <v>0</v>
      </c>
      <c r="I61" s="32">
        <f t="shared" si="10"/>
        <v>2147968</v>
      </c>
      <c r="J61" s="32">
        <f t="shared" si="10"/>
        <v>0</v>
      </c>
      <c r="K61" s="32">
        <f t="shared" si="10"/>
        <v>0</v>
      </c>
      <c r="L61" s="32">
        <f t="shared" si="10"/>
        <v>0</v>
      </c>
      <c r="M61" s="32">
        <f t="shared" si="10"/>
        <v>0</v>
      </c>
      <c r="N61" s="32">
        <f t="shared" ref="N61:N67" si="11">SUM(D61:M61)</f>
        <v>4166635</v>
      </c>
      <c r="O61" s="45">
        <f t="shared" si="7"/>
        <v>36.176243314579423</v>
      </c>
      <c r="P61" s="10"/>
    </row>
    <row r="62" spans="1:16">
      <c r="A62" s="13"/>
      <c r="B62" s="39">
        <v>351.1</v>
      </c>
      <c r="C62" s="21" t="s">
        <v>73</v>
      </c>
      <c r="D62" s="46">
        <v>355609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355609</v>
      </c>
      <c r="O62" s="47">
        <f t="shared" si="7"/>
        <v>3.0875269153295823</v>
      </c>
      <c r="P62" s="9"/>
    </row>
    <row r="63" spans="1:16">
      <c r="A63" s="13"/>
      <c r="B63" s="39">
        <v>351.3</v>
      </c>
      <c r="C63" s="21" t="s">
        <v>118</v>
      </c>
      <c r="D63" s="46">
        <v>0</v>
      </c>
      <c r="E63" s="46">
        <v>4736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4736</v>
      </c>
      <c r="O63" s="47">
        <f t="shared" si="7"/>
        <v>4.1119677710634163E-2</v>
      </c>
      <c r="P63" s="9"/>
    </row>
    <row r="64" spans="1:16">
      <c r="A64" s="13"/>
      <c r="B64" s="39">
        <v>354</v>
      </c>
      <c r="C64" s="21" t="s">
        <v>75</v>
      </c>
      <c r="D64" s="46">
        <v>1658322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1658322</v>
      </c>
      <c r="O64" s="47">
        <f t="shared" si="7"/>
        <v>14.398155865805377</v>
      </c>
      <c r="P64" s="9"/>
    </row>
    <row r="65" spans="1:119">
      <c r="A65" s="13"/>
      <c r="B65" s="39">
        <v>359</v>
      </c>
      <c r="C65" s="21" t="s">
        <v>76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2147968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2147968</v>
      </c>
      <c r="O65" s="47">
        <f t="shared" si="7"/>
        <v>18.649440855733832</v>
      </c>
      <c r="P65" s="9"/>
    </row>
    <row r="66" spans="1:119" ht="15.75">
      <c r="A66" s="29" t="s">
        <v>4</v>
      </c>
      <c r="B66" s="30"/>
      <c r="C66" s="31"/>
      <c r="D66" s="32">
        <f t="shared" ref="D66:M66" si="12">SUM(D67:D74)</f>
        <v>4590004</v>
      </c>
      <c r="E66" s="32">
        <f t="shared" si="12"/>
        <v>5058621</v>
      </c>
      <c r="F66" s="32">
        <f t="shared" si="12"/>
        <v>47447</v>
      </c>
      <c r="G66" s="32">
        <f t="shared" si="12"/>
        <v>1749691</v>
      </c>
      <c r="H66" s="32">
        <f t="shared" si="12"/>
        <v>0</v>
      </c>
      <c r="I66" s="32">
        <f t="shared" si="12"/>
        <v>11703895</v>
      </c>
      <c r="J66" s="32">
        <f t="shared" si="12"/>
        <v>1412875</v>
      </c>
      <c r="K66" s="32">
        <f t="shared" si="12"/>
        <v>43738622</v>
      </c>
      <c r="L66" s="32">
        <f t="shared" si="12"/>
        <v>0</v>
      </c>
      <c r="M66" s="32">
        <f t="shared" si="12"/>
        <v>0</v>
      </c>
      <c r="N66" s="32">
        <f t="shared" si="11"/>
        <v>68301155</v>
      </c>
      <c r="O66" s="45">
        <f t="shared" si="7"/>
        <v>593.01551538514968</v>
      </c>
      <c r="P66" s="10"/>
    </row>
    <row r="67" spans="1:119">
      <c r="A67" s="12"/>
      <c r="B67" s="25">
        <v>361.1</v>
      </c>
      <c r="C67" s="20" t="s">
        <v>77</v>
      </c>
      <c r="D67" s="46">
        <v>1235693</v>
      </c>
      <c r="E67" s="46">
        <v>1498355</v>
      </c>
      <c r="F67" s="46">
        <v>43431</v>
      </c>
      <c r="G67" s="46">
        <v>1374815</v>
      </c>
      <c r="H67" s="46">
        <v>0</v>
      </c>
      <c r="I67" s="46">
        <v>5221541</v>
      </c>
      <c r="J67" s="46">
        <v>698330</v>
      </c>
      <c r="K67" s="46">
        <v>13228017</v>
      </c>
      <c r="L67" s="46">
        <v>0</v>
      </c>
      <c r="M67" s="46">
        <v>0</v>
      </c>
      <c r="N67" s="46">
        <f t="shared" si="11"/>
        <v>23300182</v>
      </c>
      <c r="O67" s="47">
        <f t="shared" si="7"/>
        <v>202.30067027853025</v>
      </c>
      <c r="P67" s="9"/>
    </row>
    <row r="68" spans="1:119">
      <c r="A68" s="12"/>
      <c r="B68" s="25">
        <v>361.2</v>
      </c>
      <c r="C68" s="20" t="s">
        <v>119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3255509</v>
      </c>
      <c r="J68" s="46">
        <v>174109</v>
      </c>
      <c r="K68" s="46">
        <v>42291</v>
      </c>
      <c r="L68" s="46">
        <v>0</v>
      </c>
      <c r="M68" s="46">
        <v>0</v>
      </c>
      <c r="N68" s="46">
        <f t="shared" ref="N68:N74" si="13">SUM(D68:M68)</f>
        <v>3471909</v>
      </c>
      <c r="O68" s="47">
        <f t="shared" si="7"/>
        <v>30.144379037299437</v>
      </c>
      <c r="P68" s="9"/>
    </row>
    <row r="69" spans="1:119">
      <c r="A69" s="12"/>
      <c r="B69" s="25">
        <v>361.3</v>
      </c>
      <c r="C69" s="20" t="s">
        <v>78</v>
      </c>
      <c r="D69" s="46">
        <v>522578</v>
      </c>
      <c r="E69" s="46">
        <v>710353</v>
      </c>
      <c r="F69" s="46">
        <v>4016</v>
      </c>
      <c r="G69" s="46">
        <v>374876</v>
      </c>
      <c r="H69" s="46">
        <v>0</v>
      </c>
      <c r="I69" s="46">
        <v>2106868</v>
      </c>
      <c r="J69" s="46">
        <v>305128</v>
      </c>
      <c r="K69" s="46">
        <v>9748300</v>
      </c>
      <c r="L69" s="46">
        <v>0</v>
      </c>
      <c r="M69" s="46">
        <v>0</v>
      </c>
      <c r="N69" s="46">
        <f t="shared" si="13"/>
        <v>13772119</v>
      </c>
      <c r="O69" s="47">
        <f t="shared" ref="O69:O80" si="14">(N69/O$82)</f>
        <v>119.57455546294366</v>
      </c>
      <c r="P69" s="9"/>
    </row>
    <row r="70" spans="1:119">
      <c r="A70" s="12"/>
      <c r="B70" s="25">
        <v>362</v>
      </c>
      <c r="C70" s="20" t="s">
        <v>79</v>
      </c>
      <c r="D70" s="46">
        <v>665174</v>
      </c>
      <c r="E70" s="46">
        <v>700217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1365391</v>
      </c>
      <c r="O70" s="47">
        <f t="shared" si="14"/>
        <v>11.854822185177467</v>
      </c>
      <c r="P70" s="9"/>
    </row>
    <row r="71" spans="1:119">
      <c r="A71" s="12"/>
      <c r="B71" s="25">
        <v>364</v>
      </c>
      <c r="C71" s="20" t="s">
        <v>143</v>
      </c>
      <c r="D71" s="46">
        <v>1661233</v>
      </c>
      <c r="E71" s="46">
        <v>1043118</v>
      </c>
      <c r="F71" s="46">
        <v>0</v>
      </c>
      <c r="G71" s="46">
        <v>0</v>
      </c>
      <c r="H71" s="46">
        <v>0</v>
      </c>
      <c r="I71" s="46">
        <v>-1416196</v>
      </c>
      <c r="J71" s="46">
        <v>760</v>
      </c>
      <c r="K71" s="46">
        <v>0</v>
      </c>
      <c r="L71" s="46">
        <v>0</v>
      </c>
      <c r="M71" s="46">
        <v>0</v>
      </c>
      <c r="N71" s="46">
        <f t="shared" si="13"/>
        <v>1288915</v>
      </c>
      <c r="O71" s="47">
        <f t="shared" si="14"/>
        <v>11.190829686740294</v>
      </c>
      <c r="P71" s="9"/>
    </row>
    <row r="72" spans="1:119">
      <c r="A72" s="12"/>
      <c r="B72" s="25">
        <v>366</v>
      </c>
      <c r="C72" s="20" t="s">
        <v>82</v>
      </c>
      <c r="D72" s="46">
        <v>24867</v>
      </c>
      <c r="E72" s="46">
        <v>333398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358265</v>
      </c>
      <c r="O72" s="47">
        <f t="shared" si="14"/>
        <v>3.1105872751267625</v>
      </c>
      <c r="P72" s="9"/>
    </row>
    <row r="73" spans="1:119">
      <c r="A73" s="12"/>
      <c r="B73" s="25">
        <v>368</v>
      </c>
      <c r="C73" s="20" t="s">
        <v>83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20720014</v>
      </c>
      <c r="L73" s="46">
        <v>0</v>
      </c>
      <c r="M73" s="46">
        <v>0</v>
      </c>
      <c r="N73" s="46">
        <f t="shared" si="13"/>
        <v>20720014</v>
      </c>
      <c r="O73" s="47">
        <f t="shared" si="14"/>
        <v>179.89871153712579</v>
      </c>
      <c r="P73" s="9"/>
    </row>
    <row r="74" spans="1:119">
      <c r="A74" s="12"/>
      <c r="B74" s="25">
        <v>369.9</v>
      </c>
      <c r="C74" s="20" t="s">
        <v>85</v>
      </c>
      <c r="D74" s="46">
        <v>480459</v>
      </c>
      <c r="E74" s="46">
        <v>773180</v>
      </c>
      <c r="F74" s="46">
        <v>0</v>
      </c>
      <c r="G74" s="46">
        <v>0</v>
      </c>
      <c r="H74" s="46">
        <v>0</v>
      </c>
      <c r="I74" s="46">
        <v>2536173</v>
      </c>
      <c r="J74" s="46">
        <v>234548</v>
      </c>
      <c r="K74" s="46">
        <v>0</v>
      </c>
      <c r="L74" s="46">
        <v>0</v>
      </c>
      <c r="M74" s="46">
        <v>0</v>
      </c>
      <c r="N74" s="46">
        <f t="shared" si="13"/>
        <v>4024360</v>
      </c>
      <c r="O74" s="47">
        <f t="shared" si="14"/>
        <v>34.940959922206012</v>
      </c>
      <c r="P74" s="9"/>
    </row>
    <row r="75" spans="1:119" ht="15.75">
      <c r="A75" s="29" t="s">
        <v>50</v>
      </c>
      <c r="B75" s="30"/>
      <c r="C75" s="31"/>
      <c r="D75" s="32">
        <f t="shared" ref="D75:M75" si="15">SUM(D76:D79)</f>
        <v>10937919</v>
      </c>
      <c r="E75" s="32">
        <f t="shared" si="15"/>
        <v>3582088</v>
      </c>
      <c r="F75" s="32">
        <f t="shared" si="15"/>
        <v>34683883</v>
      </c>
      <c r="G75" s="32">
        <f t="shared" si="15"/>
        <v>134530138</v>
      </c>
      <c r="H75" s="32">
        <f t="shared" si="15"/>
        <v>0</v>
      </c>
      <c r="I75" s="32">
        <f t="shared" si="15"/>
        <v>763395</v>
      </c>
      <c r="J75" s="32">
        <f t="shared" si="15"/>
        <v>3426287</v>
      </c>
      <c r="K75" s="32">
        <f t="shared" si="15"/>
        <v>0</v>
      </c>
      <c r="L75" s="32">
        <f t="shared" si="15"/>
        <v>0</v>
      </c>
      <c r="M75" s="32">
        <f t="shared" si="15"/>
        <v>0</v>
      </c>
      <c r="N75" s="32">
        <f t="shared" ref="N75:N80" si="16">SUM(D75:M75)</f>
        <v>187923710</v>
      </c>
      <c r="O75" s="45">
        <f t="shared" si="14"/>
        <v>1631.6221261373898</v>
      </c>
      <c r="P75" s="9"/>
    </row>
    <row r="76" spans="1:119">
      <c r="A76" s="12"/>
      <c r="B76" s="25">
        <v>381</v>
      </c>
      <c r="C76" s="20" t="s">
        <v>86</v>
      </c>
      <c r="D76" s="46">
        <v>10937919</v>
      </c>
      <c r="E76" s="46">
        <v>3582088</v>
      </c>
      <c r="F76" s="46">
        <v>34683883</v>
      </c>
      <c r="G76" s="46">
        <v>9254263</v>
      </c>
      <c r="H76" s="46">
        <v>0</v>
      </c>
      <c r="I76" s="46">
        <v>362000</v>
      </c>
      <c r="J76" s="46">
        <v>3426287</v>
      </c>
      <c r="K76" s="46">
        <v>0</v>
      </c>
      <c r="L76" s="46">
        <v>0</v>
      </c>
      <c r="M76" s="46">
        <v>0</v>
      </c>
      <c r="N76" s="46">
        <f t="shared" si="16"/>
        <v>62246440</v>
      </c>
      <c r="O76" s="47">
        <f t="shared" si="14"/>
        <v>540.44627352920747</v>
      </c>
      <c r="P76" s="9"/>
    </row>
    <row r="77" spans="1:119">
      <c r="A77" s="12"/>
      <c r="B77" s="25">
        <v>384</v>
      </c>
      <c r="C77" s="20" t="s">
        <v>87</v>
      </c>
      <c r="D77" s="46">
        <v>0</v>
      </c>
      <c r="E77" s="46">
        <v>0</v>
      </c>
      <c r="F77" s="46">
        <v>0</v>
      </c>
      <c r="G77" s="46">
        <v>106340000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106340000</v>
      </c>
      <c r="O77" s="47">
        <f t="shared" si="14"/>
        <v>923.28262832534551</v>
      </c>
      <c r="P77" s="9"/>
    </row>
    <row r="78" spans="1:119">
      <c r="A78" s="12"/>
      <c r="B78" s="25">
        <v>389.9</v>
      </c>
      <c r="C78" s="20" t="s">
        <v>161</v>
      </c>
      <c r="D78" s="46">
        <v>0</v>
      </c>
      <c r="E78" s="46">
        <v>0</v>
      </c>
      <c r="F78" s="46">
        <v>0</v>
      </c>
      <c r="G78" s="46">
        <v>18935875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6"/>
        <v>18935875</v>
      </c>
      <c r="O78" s="47">
        <f t="shared" si="14"/>
        <v>164.40816663193721</v>
      </c>
      <c r="P78" s="9"/>
    </row>
    <row r="79" spans="1:119" ht="15.75" thickBot="1">
      <c r="A79" s="48"/>
      <c r="B79" s="49">
        <v>393</v>
      </c>
      <c r="C79" s="50" t="s">
        <v>162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401395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6"/>
        <v>401395</v>
      </c>
      <c r="O79" s="47">
        <f t="shared" si="14"/>
        <v>3.4850576508994928</v>
      </c>
      <c r="P79" s="9"/>
    </row>
    <row r="80" spans="1:119" ht="16.5" thickBot="1">
      <c r="A80" s="14" t="s">
        <v>71</v>
      </c>
      <c r="B80" s="23"/>
      <c r="C80" s="22"/>
      <c r="D80" s="15">
        <f t="shared" ref="D80:M80" si="17">SUM(D5,D14,D20,D38,D61,D66,D75)</f>
        <v>173868429</v>
      </c>
      <c r="E80" s="15">
        <f t="shared" si="17"/>
        <v>74782344</v>
      </c>
      <c r="F80" s="15">
        <f t="shared" si="17"/>
        <v>36299250</v>
      </c>
      <c r="G80" s="15">
        <f t="shared" si="17"/>
        <v>145157149</v>
      </c>
      <c r="H80" s="15">
        <f t="shared" si="17"/>
        <v>0</v>
      </c>
      <c r="I80" s="15">
        <f t="shared" si="17"/>
        <v>148229062</v>
      </c>
      <c r="J80" s="15">
        <f t="shared" si="17"/>
        <v>64040729</v>
      </c>
      <c r="K80" s="15">
        <f t="shared" si="17"/>
        <v>46529807</v>
      </c>
      <c r="L80" s="15">
        <f t="shared" si="17"/>
        <v>0</v>
      </c>
      <c r="M80" s="15">
        <f t="shared" si="17"/>
        <v>0</v>
      </c>
      <c r="N80" s="15">
        <f t="shared" si="16"/>
        <v>688906770</v>
      </c>
      <c r="O80" s="38">
        <f t="shared" si="14"/>
        <v>5981.3396020004166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51" t="s">
        <v>163</v>
      </c>
      <c r="M82" s="51"/>
      <c r="N82" s="51"/>
      <c r="O82" s="43">
        <v>115176</v>
      </c>
    </row>
    <row r="83" spans="1:15">
      <c r="A83" s="52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4"/>
    </row>
    <row r="84" spans="1:15" ht="15.75" customHeight="1" thickBot="1">
      <c r="A84" s="55" t="s">
        <v>110</v>
      </c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7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158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88</v>
      </c>
      <c r="B3" s="65"/>
      <c r="C3" s="66"/>
      <c r="D3" s="70" t="s">
        <v>44</v>
      </c>
      <c r="E3" s="71"/>
      <c r="F3" s="71"/>
      <c r="G3" s="71"/>
      <c r="H3" s="72"/>
      <c r="I3" s="70" t="s">
        <v>45</v>
      </c>
      <c r="J3" s="72"/>
      <c r="K3" s="70" t="s">
        <v>47</v>
      </c>
      <c r="L3" s="72"/>
      <c r="M3" s="36"/>
      <c r="N3" s="37"/>
      <c r="O3" s="73" t="s">
        <v>93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46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95492480</v>
      </c>
      <c r="E5" s="27">
        <f t="shared" si="0"/>
        <v>21681537</v>
      </c>
      <c r="F5" s="27">
        <f t="shared" si="0"/>
        <v>1689039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2797362</v>
      </c>
      <c r="L5" s="27">
        <f t="shared" si="0"/>
        <v>0</v>
      </c>
      <c r="M5" s="27">
        <f t="shared" si="0"/>
        <v>0</v>
      </c>
      <c r="N5" s="28">
        <f t="shared" ref="N5:N22" si="1">SUM(D5:M5)</f>
        <v>121660418</v>
      </c>
      <c r="O5" s="33">
        <f t="shared" ref="O5:O36" si="2">(N5/O$81)</f>
        <v>1077.5372256567409</v>
      </c>
      <c r="P5" s="6"/>
    </row>
    <row r="6" spans="1:133">
      <c r="A6" s="12"/>
      <c r="B6" s="25">
        <v>311</v>
      </c>
      <c r="C6" s="20" t="s">
        <v>3</v>
      </c>
      <c r="D6" s="46">
        <v>73412922</v>
      </c>
      <c r="E6" s="46">
        <v>21681537</v>
      </c>
      <c r="F6" s="46">
        <v>1689039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96783498</v>
      </c>
      <c r="O6" s="47">
        <f t="shared" si="2"/>
        <v>857.20420526809914</v>
      </c>
      <c r="P6" s="9"/>
    </row>
    <row r="7" spans="1:133">
      <c r="A7" s="12"/>
      <c r="B7" s="25">
        <v>312.51</v>
      </c>
      <c r="C7" s="20" t="s">
        <v>95</v>
      </c>
      <c r="D7" s="46">
        <v>1455967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1341395</v>
      </c>
      <c r="L7" s="46">
        <v>0</v>
      </c>
      <c r="M7" s="46">
        <v>0</v>
      </c>
      <c r="N7" s="46">
        <f t="shared" si="1"/>
        <v>2797362</v>
      </c>
      <c r="O7" s="47">
        <f t="shared" si="2"/>
        <v>24.776026074787875</v>
      </c>
      <c r="P7" s="9"/>
    </row>
    <row r="8" spans="1:133">
      <c r="A8" s="12"/>
      <c r="B8" s="25">
        <v>312.52</v>
      </c>
      <c r="C8" s="20" t="s">
        <v>133</v>
      </c>
      <c r="D8" s="46">
        <v>1341395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1455967</v>
      </c>
      <c r="L8" s="46">
        <v>0</v>
      </c>
      <c r="M8" s="46">
        <v>0</v>
      </c>
      <c r="N8" s="46">
        <f t="shared" si="1"/>
        <v>2797362</v>
      </c>
      <c r="O8" s="47">
        <f t="shared" si="2"/>
        <v>24.776026074787875</v>
      </c>
      <c r="P8" s="9"/>
    </row>
    <row r="9" spans="1:133">
      <c r="A9" s="12"/>
      <c r="B9" s="25">
        <v>314.10000000000002</v>
      </c>
      <c r="C9" s="20" t="s">
        <v>11</v>
      </c>
      <c r="D9" s="46">
        <v>11259978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11259978</v>
      </c>
      <c r="O9" s="47">
        <f t="shared" si="2"/>
        <v>99.728783235611928</v>
      </c>
      <c r="P9" s="9"/>
    </row>
    <row r="10" spans="1:133">
      <c r="A10" s="12"/>
      <c r="B10" s="25">
        <v>314.3</v>
      </c>
      <c r="C10" s="20" t="s">
        <v>12</v>
      </c>
      <c r="D10" s="46">
        <v>4228557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4228557</v>
      </c>
      <c r="O10" s="47">
        <f t="shared" si="2"/>
        <v>37.452013179104739</v>
      </c>
      <c r="P10" s="9"/>
    </row>
    <row r="11" spans="1:133">
      <c r="A11" s="12"/>
      <c r="B11" s="25">
        <v>314.39999999999998</v>
      </c>
      <c r="C11" s="20" t="s">
        <v>13</v>
      </c>
      <c r="D11" s="46">
        <v>421355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421355</v>
      </c>
      <c r="O11" s="47">
        <f t="shared" si="2"/>
        <v>3.7319097302180575</v>
      </c>
      <c r="P11" s="9"/>
    </row>
    <row r="12" spans="1:133">
      <c r="A12" s="12"/>
      <c r="B12" s="25">
        <v>314.8</v>
      </c>
      <c r="C12" s="20" t="s">
        <v>14</v>
      </c>
      <c r="D12" s="46">
        <v>119839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119839</v>
      </c>
      <c r="O12" s="47">
        <f t="shared" si="2"/>
        <v>1.0614050626184615</v>
      </c>
      <c r="P12" s="9"/>
    </row>
    <row r="13" spans="1:133">
      <c r="A13" s="12"/>
      <c r="B13" s="25">
        <v>316</v>
      </c>
      <c r="C13" s="20" t="s">
        <v>134</v>
      </c>
      <c r="D13" s="46">
        <v>3252467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3252467</v>
      </c>
      <c r="O13" s="47">
        <f t="shared" si="2"/>
        <v>28.806857031512941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SUM(D15:D20)</f>
        <v>15721422</v>
      </c>
      <c r="E14" s="32">
        <f t="shared" si="3"/>
        <v>10697549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si="1"/>
        <v>26418971</v>
      </c>
      <c r="O14" s="45">
        <f t="shared" si="2"/>
        <v>233.99085079623757</v>
      </c>
      <c r="P14" s="10"/>
    </row>
    <row r="15" spans="1:133">
      <c r="A15" s="12"/>
      <c r="B15" s="25">
        <v>322</v>
      </c>
      <c r="C15" s="20" t="s">
        <v>0</v>
      </c>
      <c r="D15" s="46">
        <v>570815</v>
      </c>
      <c r="E15" s="46">
        <v>10561563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11132378</v>
      </c>
      <c r="O15" s="47">
        <f t="shared" si="2"/>
        <v>98.598639576284697</v>
      </c>
      <c r="P15" s="9"/>
    </row>
    <row r="16" spans="1:133">
      <c r="A16" s="12"/>
      <c r="B16" s="25">
        <v>323.10000000000002</v>
      </c>
      <c r="C16" s="20" t="s">
        <v>18</v>
      </c>
      <c r="D16" s="46">
        <v>8756614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8756614</v>
      </c>
      <c r="O16" s="47">
        <f t="shared" si="2"/>
        <v>77.556675464545734</v>
      </c>
      <c r="P16" s="9"/>
    </row>
    <row r="17" spans="1:16">
      <c r="A17" s="12"/>
      <c r="B17" s="25">
        <v>323.2</v>
      </c>
      <c r="C17" s="20" t="s">
        <v>19</v>
      </c>
      <c r="D17" s="46">
        <v>5655345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5655345</v>
      </c>
      <c r="O17" s="47">
        <f t="shared" si="2"/>
        <v>50.088967813933714</v>
      </c>
      <c r="P17" s="9"/>
    </row>
    <row r="18" spans="1:16">
      <c r="A18" s="12"/>
      <c r="B18" s="25">
        <v>323.39999999999998</v>
      </c>
      <c r="C18" s="20" t="s">
        <v>20</v>
      </c>
      <c r="D18" s="46">
        <v>290537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290537</v>
      </c>
      <c r="O18" s="47">
        <f t="shared" si="2"/>
        <v>2.5732644855012134</v>
      </c>
      <c r="P18" s="9"/>
    </row>
    <row r="19" spans="1:16">
      <c r="A19" s="12"/>
      <c r="B19" s="25">
        <v>323.89999999999998</v>
      </c>
      <c r="C19" s="20" t="s">
        <v>22</v>
      </c>
      <c r="D19" s="46">
        <v>415475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415475</v>
      </c>
      <c r="O19" s="47">
        <f t="shared" si="2"/>
        <v>3.6798310098666147</v>
      </c>
      <c r="P19" s="9"/>
    </row>
    <row r="20" spans="1:16">
      <c r="A20" s="12"/>
      <c r="B20" s="25">
        <v>329</v>
      </c>
      <c r="C20" s="20" t="s">
        <v>23</v>
      </c>
      <c r="D20" s="46">
        <v>32636</v>
      </c>
      <c r="E20" s="46">
        <v>135986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168622</v>
      </c>
      <c r="O20" s="47">
        <f t="shared" si="2"/>
        <v>1.4934724461056099</v>
      </c>
      <c r="P20" s="9"/>
    </row>
    <row r="21" spans="1:16" ht="15.75">
      <c r="A21" s="29" t="s">
        <v>26</v>
      </c>
      <c r="B21" s="30"/>
      <c r="C21" s="31"/>
      <c r="D21" s="32">
        <f t="shared" ref="D21:M21" si="4">SUM(D22:D38)</f>
        <v>14137703</v>
      </c>
      <c r="E21" s="32">
        <f t="shared" si="4"/>
        <v>24456697</v>
      </c>
      <c r="F21" s="32">
        <f t="shared" si="4"/>
        <v>0</v>
      </c>
      <c r="G21" s="32">
        <f t="shared" si="4"/>
        <v>8434345</v>
      </c>
      <c r="H21" s="32">
        <f t="shared" si="4"/>
        <v>0</v>
      </c>
      <c r="I21" s="32">
        <f t="shared" si="4"/>
        <v>2112282</v>
      </c>
      <c r="J21" s="32">
        <f t="shared" si="4"/>
        <v>0</v>
      </c>
      <c r="K21" s="32">
        <f t="shared" si="4"/>
        <v>0</v>
      </c>
      <c r="L21" s="32">
        <f t="shared" si="4"/>
        <v>0</v>
      </c>
      <c r="M21" s="32">
        <f t="shared" si="4"/>
        <v>0</v>
      </c>
      <c r="N21" s="44">
        <f t="shared" si="1"/>
        <v>49141027</v>
      </c>
      <c r="O21" s="45">
        <f t="shared" si="2"/>
        <v>435.23840185641154</v>
      </c>
      <c r="P21" s="10"/>
    </row>
    <row r="22" spans="1:16">
      <c r="A22" s="12"/>
      <c r="B22" s="25">
        <v>331.2</v>
      </c>
      <c r="C22" s="20" t="s">
        <v>25</v>
      </c>
      <c r="D22" s="46">
        <v>42441</v>
      </c>
      <c r="E22" s="46">
        <v>1439814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1482255</v>
      </c>
      <c r="O22" s="47">
        <f t="shared" si="2"/>
        <v>13.128221706552353</v>
      </c>
      <c r="P22" s="9"/>
    </row>
    <row r="23" spans="1:16">
      <c r="A23" s="12"/>
      <c r="B23" s="25">
        <v>331.31</v>
      </c>
      <c r="C23" s="20" t="s">
        <v>114</v>
      </c>
      <c r="D23" s="46">
        <v>0</v>
      </c>
      <c r="E23" s="46">
        <v>38283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5">SUM(D23:M23)</f>
        <v>38283</v>
      </c>
      <c r="O23" s="47">
        <f t="shared" si="2"/>
        <v>0.3390696685738579</v>
      </c>
      <c r="P23" s="9"/>
    </row>
    <row r="24" spans="1:16">
      <c r="A24" s="12"/>
      <c r="B24" s="25">
        <v>331.49</v>
      </c>
      <c r="C24" s="20" t="s">
        <v>100</v>
      </c>
      <c r="D24" s="46">
        <v>0</v>
      </c>
      <c r="E24" s="46">
        <v>0</v>
      </c>
      <c r="F24" s="46">
        <v>0</v>
      </c>
      <c r="G24" s="46">
        <v>463190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463190</v>
      </c>
      <c r="O24" s="47">
        <f t="shared" si="2"/>
        <v>4.1024391972082972</v>
      </c>
      <c r="P24" s="9"/>
    </row>
    <row r="25" spans="1:16">
      <c r="A25" s="12"/>
      <c r="B25" s="25">
        <v>331.5</v>
      </c>
      <c r="C25" s="20" t="s">
        <v>27</v>
      </c>
      <c r="D25" s="46">
        <v>15187</v>
      </c>
      <c r="E25" s="46">
        <v>4085687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4100874</v>
      </c>
      <c r="O25" s="47">
        <f t="shared" si="2"/>
        <v>36.321134394983439</v>
      </c>
      <c r="P25" s="9"/>
    </row>
    <row r="26" spans="1:16">
      <c r="A26" s="12"/>
      <c r="B26" s="25">
        <v>331.7</v>
      </c>
      <c r="C26" s="20" t="s">
        <v>115</v>
      </c>
      <c r="D26" s="46">
        <v>0</v>
      </c>
      <c r="E26" s="46">
        <v>66342</v>
      </c>
      <c r="F26" s="46">
        <v>0</v>
      </c>
      <c r="G26" s="46">
        <v>125000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191342</v>
      </c>
      <c r="O26" s="47">
        <f t="shared" si="2"/>
        <v>1.6947017873275114</v>
      </c>
      <c r="P26" s="9"/>
    </row>
    <row r="27" spans="1:16">
      <c r="A27" s="12"/>
      <c r="B27" s="25">
        <v>334.2</v>
      </c>
      <c r="C27" s="20" t="s">
        <v>29</v>
      </c>
      <c r="D27" s="46">
        <v>0</v>
      </c>
      <c r="E27" s="46">
        <v>58957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58957</v>
      </c>
      <c r="O27" s="47">
        <f t="shared" si="2"/>
        <v>0.52217774077551238</v>
      </c>
      <c r="P27" s="9"/>
    </row>
    <row r="28" spans="1:16">
      <c r="A28" s="12"/>
      <c r="B28" s="25">
        <v>334.31</v>
      </c>
      <c r="C28" s="20" t="s">
        <v>30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2112282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2112282</v>
      </c>
      <c r="O28" s="47">
        <f t="shared" si="2"/>
        <v>18.708323738331</v>
      </c>
      <c r="P28" s="9"/>
    </row>
    <row r="29" spans="1:16">
      <c r="A29" s="12"/>
      <c r="B29" s="25">
        <v>334.5</v>
      </c>
      <c r="C29" s="20" t="s">
        <v>31</v>
      </c>
      <c r="D29" s="46">
        <v>38005</v>
      </c>
      <c r="E29" s="46">
        <v>1227323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6">SUM(D29:M29)</f>
        <v>1265328</v>
      </c>
      <c r="O29" s="47">
        <f t="shared" si="2"/>
        <v>11.206915487219456</v>
      </c>
      <c r="P29" s="9"/>
    </row>
    <row r="30" spans="1:16">
      <c r="A30" s="12"/>
      <c r="B30" s="25">
        <v>334.7</v>
      </c>
      <c r="C30" s="20" t="s">
        <v>32</v>
      </c>
      <c r="D30" s="46">
        <v>0</v>
      </c>
      <c r="E30" s="46">
        <v>464819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464819</v>
      </c>
      <c r="O30" s="47">
        <f t="shared" si="2"/>
        <v>4.1168671284077023</v>
      </c>
      <c r="P30" s="9"/>
    </row>
    <row r="31" spans="1:16">
      <c r="A31" s="12"/>
      <c r="B31" s="25">
        <v>335.12</v>
      </c>
      <c r="C31" s="20" t="s">
        <v>135</v>
      </c>
      <c r="D31" s="46">
        <v>3810083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3810083</v>
      </c>
      <c r="O31" s="47">
        <f t="shared" si="2"/>
        <v>33.745620250473849</v>
      </c>
      <c r="P31" s="9"/>
    </row>
    <row r="32" spans="1:16">
      <c r="A32" s="12"/>
      <c r="B32" s="25">
        <v>335.15</v>
      </c>
      <c r="C32" s="20" t="s">
        <v>136</v>
      </c>
      <c r="D32" s="46">
        <v>155559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155559</v>
      </c>
      <c r="O32" s="47">
        <f t="shared" si="2"/>
        <v>1.3777744318282465</v>
      </c>
      <c r="P32" s="9"/>
    </row>
    <row r="33" spans="1:16">
      <c r="A33" s="12"/>
      <c r="B33" s="25">
        <v>335.18</v>
      </c>
      <c r="C33" s="20" t="s">
        <v>137</v>
      </c>
      <c r="D33" s="46">
        <v>8836682</v>
      </c>
      <c r="E33" s="46">
        <v>0</v>
      </c>
      <c r="F33" s="46">
        <v>0</v>
      </c>
      <c r="G33" s="46">
        <v>7846155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16682837</v>
      </c>
      <c r="O33" s="47">
        <f t="shared" si="2"/>
        <v>147.75863993056171</v>
      </c>
      <c r="P33" s="9"/>
    </row>
    <row r="34" spans="1:16">
      <c r="A34" s="12"/>
      <c r="B34" s="25">
        <v>335.23</v>
      </c>
      <c r="C34" s="20" t="s">
        <v>152</v>
      </c>
      <c r="D34" s="46">
        <v>106821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106821</v>
      </c>
      <c r="O34" s="47">
        <f t="shared" si="2"/>
        <v>0.94610560997644055</v>
      </c>
      <c r="P34" s="9"/>
    </row>
    <row r="35" spans="1:16">
      <c r="A35" s="12"/>
      <c r="B35" s="25">
        <v>337.2</v>
      </c>
      <c r="C35" s="20" t="s">
        <v>37</v>
      </c>
      <c r="D35" s="46">
        <v>625595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625595</v>
      </c>
      <c r="O35" s="47">
        <f t="shared" si="2"/>
        <v>5.5408481391600093</v>
      </c>
      <c r="P35" s="9"/>
    </row>
    <row r="36" spans="1:16">
      <c r="A36" s="12"/>
      <c r="B36" s="25">
        <v>337.7</v>
      </c>
      <c r="C36" s="20" t="s">
        <v>41</v>
      </c>
      <c r="D36" s="46">
        <v>0</v>
      </c>
      <c r="E36" s="46">
        <v>138200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138200</v>
      </c>
      <c r="O36" s="47">
        <f t="shared" si="2"/>
        <v>1.2240270667635025</v>
      </c>
      <c r="P36" s="9"/>
    </row>
    <row r="37" spans="1:16">
      <c r="A37" s="12"/>
      <c r="B37" s="25">
        <v>337.9</v>
      </c>
      <c r="C37" s="20" t="s">
        <v>42</v>
      </c>
      <c r="D37" s="46">
        <v>0</v>
      </c>
      <c r="E37" s="46">
        <v>14426230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14426230</v>
      </c>
      <c r="O37" s="47">
        <f t="shared" ref="O37:O68" si="7">(N37/O$81)</f>
        <v>127.77204045843445</v>
      </c>
      <c r="P37" s="9"/>
    </row>
    <row r="38" spans="1:16">
      <c r="A38" s="12"/>
      <c r="B38" s="25">
        <v>338</v>
      </c>
      <c r="C38" s="20" t="s">
        <v>43</v>
      </c>
      <c r="D38" s="46">
        <v>507330</v>
      </c>
      <c r="E38" s="46">
        <v>2511042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3018372</v>
      </c>
      <c r="O38" s="47">
        <f t="shared" si="7"/>
        <v>26.733495119834199</v>
      </c>
      <c r="P38" s="9"/>
    </row>
    <row r="39" spans="1:16" ht="15.75">
      <c r="A39" s="29" t="s">
        <v>48</v>
      </c>
      <c r="B39" s="30"/>
      <c r="C39" s="31"/>
      <c r="D39" s="32">
        <f t="shared" ref="D39:M39" si="8">SUM(D40:D61)</f>
        <v>23748815</v>
      </c>
      <c r="E39" s="32">
        <f t="shared" si="8"/>
        <v>3323774</v>
      </c>
      <c r="F39" s="32">
        <f t="shared" si="8"/>
        <v>0</v>
      </c>
      <c r="G39" s="32">
        <f t="shared" si="8"/>
        <v>419214</v>
      </c>
      <c r="H39" s="32">
        <f t="shared" si="8"/>
        <v>0</v>
      </c>
      <c r="I39" s="32">
        <f t="shared" si="8"/>
        <v>126110096</v>
      </c>
      <c r="J39" s="32">
        <f t="shared" si="8"/>
        <v>55594427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209196326</v>
      </c>
      <c r="O39" s="45">
        <f t="shared" si="7"/>
        <v>1852.8362177386498</v>
      </c>
      <c r="P39" s="10"/>
    </row>
    <row r="40" spans="1:16">
      <c r="A40" s="12"/>
      <c r="B40" s="25">
        <v>341.2</v>
      </c>
      <c r="C40" s="20" t="s">
        <v>138</v>
      </c>
      <c r="D40" s="46">
        <v>280216</v>
      </c>
      <c r="E40" s="46">
        <v>875</v>
      </c>
      <c r="F40" s="46">
        <v>0</v>
      </c>
      <c r="G40" s="46">
        <v>0</v>
      </c>
      <c r="H40" s="46">
        <v>0</v>
      </c>
      <c r="I40" s="46">
        <v>0</v>
      </c>
      <c r="J40" s="46">
        <v>55594427</v>
      </c>
      <c r="K40" s="46">
        <v>0</v>
      </c>
      <c r="L40" s="46">
        <v>0</v>
      </c>
      <c r="M40" s="46">
        <v>0</v>
      </c>
      <c r="N40" s="46">
        <f t="shared" ref="N40:N61" si="9">SUM(D40:M40)</f>
        <v>55875518</v>
      </c>
      <c r="O40" s="47">
        <f t="shared" si="7"/>
        <v>494.88528510442313</v>
      </c>
      <c r="P40" s="9"/>
    </row>
    <row r="41" spans="1:16">
      <c r="A41" s="12"/>
      <c r="B41" s="25">
        <v>341.54</v>
      </c>
      <c r="C41" s="20" t="s">
        <v>139</v>
      </c>
      <c r="D41" s="46">
        <v>18073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18073</v>
      </c>
      <c r="O41" s="47">
        <f t="shared" si="7"/>
        <v>0.16007120967884789</v>
      </c>
      <c r="P41" s="9"/>
    </row>
    <row r="42" spans="1:16">
      <c r="A42" s="12"/>
      <c r="B42" s="25">
        <v>341.9</v>
      </c>
      <c r="C42" s="20" t="s">
        <v>140</v>
      </c>
      <c r="D42" s="46">
        <v>937148</v>
      </c>
      <c r="E42" s="46">
        <v>200701</v>
      </c>
      <c r="F42" s="46">
        <v>0</v>
      </c>
      <c r="G42" s="46">
        <v>0</v>
      </c>
      <c r="H42" s="46">
        <v>0</v>
      </c>
      <c r="I42" s="46">
        <v>5558396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6696245</v>
      </c>
      <c r="O42" s="47">
        <f t="shared" si="7"/>
        <v>59.308141285671269</v>
      </c>
      <c r="P42" s="9"/>
    </row>
    <row r="43" spans="1:16">
      <c r="A43" s="12"/>
      <c r="B43" s="25">
        <v>342.1</v>
      </c>
      <c r="C43" s="20" t="s">
        <v>55</v>
      </c>
      <c r="D43" s="46">
        <v>656425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656425</v>
      </c>
      <c r="O43" s="47">
        <f t="shared" si="7"/>
        <v>5.8139071439958903</v>
      </c>
      <c r="P43" s="9"/>
    </row>
    <row r="44" spans="1:16">
      <c r="A44" s="12"/>
      <c r="B44" s="25">
        <v>342.2</v>
      </c>
      <c r="C44" s="20" t="s">
        <v>56</v>
      </c>
      <c r="D44" s="46">
        <v>497679</v>
      </c>
      <c r="E44" s="46">
        <v>2100703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2598382</v>
      </c>
      <c r="O44" s="47">
        <f t="shared" si="7"/>
        <v>23.01367509255487</v>
      </c>
      <c r="P44" s="9"/>
    </row>
    <row r="45" spans="1:16">
      <c r="A45" s="12"/>
      <c r="B45" s="25">
        <v>342.4</v>
      </c>
      <c r="C45" s="20" t="s">
        <v>57</v>
      </c>
      <c r="D45" s="46">
        <v>3859082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3859082</v>
      </c>
      <c r="O45" s="47">
        <f t="shared" si="7"/>
        <v>34.179600729810637</v>
      </c>
      <c r="P45" s="9"/>
    </row>
    <row r="46" spans="1:16">
      <c r="A46" s="12"/>
      <c r="B46" s="25">
        <v>342.5</v>
      </c>
      <c r="C46" s="20" t="s">
        <v>58</v>
      </c>
      <c r="D46" s="46">
        <v>914797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914797</v>
      </c>
      <c r="O46" s="47">
        <f t="shared" si="7"/>
        <v>8.1022886294793892</v>
      </c>
      <c r="P46" s="9"/>
    </row>
    <row r="47" spans="1:16">
      <c r="A47" s="12"/>
      <c r="B47" s="25">
        <v>342.9</v>
      </c>
      <c r="C47" s="20" t="s">
        <v>59</v>
      </c>
      <c r="D47" s="46">
        <v>209864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209864</v>
      </c>
      <c r="O47" s="47">
        <f t="shared" si="7"/>
        <v>1.8587497564345561</v>
      </c>
      <c r="P47" s="9"/>
    </row>
    <row r="48" spans="1:16">
      <c r="A48" s="12"/>
      <c r="B48" s="25">
        <v>343.3</v>
      </c>
      <c r="C48" s="20" t="s">
        <v>106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68203081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68203081</v>
      </c>
      <c r="O48" s="47">
        <f t="shared" si="7"/>
        <v>604.06958886153086</v>
      </c>
      <c r="P48" s="9"/>
    </row>
    <row r="49" spans="1:16">
      <c r="A49" s="12"/>
      <c r="B49" s="25">
        <v>343.4</v>
      </c>
      <c r="C49" s="20" t="s">
        <v>60</v>
      </c>
      <c r="D49" s="46">
        <v>14703518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14703518</v>
      </c>
      <c r="O49" s="47">
        <f t="shared" si="7"/>
        <v>130.22795954156555</v>
      </c>
      <c r="P49" s="9"/>
    </row>
    <row r="50" spans="1:16">
      <c r="A50" s="12"/>
      <c r="B50" s="25">
        <v>343.5</v>
      </c>
      <c r="C50" s="20" t="s">
        <v>107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31003007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31003007</v>
      </c>
      <c r="O50" s="47">
        <f t="shared" si="7"/>
        <v>274.5913148991196</v>
      </c>
      <c r="P50" s="9"/>
    </row>
    <row r="51" spans="1:16">
      <c r="A51" s="12"/>
      <c r="B51" s="25">
        <v>343.6</v>
      </c>
      <c r="C51" s="20" t="s">
        <v>61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1146670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1146670</v>
      </c>
      <c r="O51" s="47">
        <f t="shared" si="7"/>
        <v>10.155970453297433</v>
      </c>
      <c r="P51" s="9"/>
    </row>
    <row r="52" spans="1:16">
      <c r="A52" s="12"/>
      <c r="B52" s="25">
        <v>343.8</v>
      </c>
      <c r="C52" s="20" t="s">
        <v>62</v>
      </c>
      <c r="D52" s="46">
        <v>0</v>
      </c>
      <c r="E52" s="46">
        <v>30930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30930</v>
      </c>
      <c r="O52" s="47">
        <f t="shared" si="7"/>
        <v>0.2739446973588649</v>
      </c>
      <c r="P52" s="9"/>
    </row>
    <row r="53" spans="1:16">
      <c r="A53" s="12"/>
      <c r="B53" s="25">
        <v>343.9</v>
      </c>
      <c r="C53" s="20" t="s">
        <v>63</v>
      </c>
      <c r="D53" s="46">
        <v>492508</v>
      </c>
      <c r="E53" s="46">
        <v>7889</v>
      </c>
      <c r="F53" s="46">
        <v>0</v>
      </c>
      <c r="G53" s="46">
        <v>0</v>
      </c>
      <c r="H53" s="46">
        <v>0</v>
      </c>
      <c r="I53" s="46">
        <v>13785784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14286181</v>
      </c>
      <c r="O53" s="47">
        <f t="shared" si="7"/>
        <v>126.53163693692098</v>
      </c>
      <c r="P53" s="9"/>
    </row>
    <row r="54" spans="1:16">
      <c r="A54" s="12"/>
      <c r="B54" s="25">
        <v>344.5</v>
      </c>
      <c r="C54" s="20" t="s">
        <v>141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5637714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5637714</v>
      </c>
      <c r="O54" s="47">
        <f t="shared" si="7"/>
        <v>49.932811365206454</v>
      </c>
      <c r="P54" s="9"/>
    </row>
    <row r="55" spans="1:16">
      <c r="A55" s="12"/>
      <c r="B55" s="25">
        <v>344.9</v>
      </c>
      <c r="C55" s="20" t="s">
        <v>142</v>
      </c>
      <c r="D55" s="46">
        <v>198008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198008</v>
      </c>
      <c r="O55" s="47">
        <f t="shared" si="7"/>
        <v>1.7537420509096062</v>
      </c>
      <c r="P55" s="9"/>
    </row>
    <row r="56" spans="1:16">
      <c r="A56" s="12"/>
      <c r="B56" s="25">
        <v>345.1</v>
      </c>
      <c r="C56" s="20" t="s">
        <v>66</v>
      </c>
      <c r="D56" s="46">
        <v>0</v>
      </c>
      <c r="E56" s="46">
        <v>189525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189525</v>
      </c>
      <c r="O56" s="47">
        <f t="shared" si="7"/>
        <v>1.6786087541848971</v>
      </c>
      <c r="P56" s="9"/>
    </row>
    <row r="57" spans="1:16">
      <c r="A57" s="12"/>
      <c r="B57" s="25">
        <v>347.1</v>
      </c>
      <c r="C57" s="20" t="s">
        <v>67</v>
      </c>
      <c r="D57" s="46">
        <v>14140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14140</v>
      </c>
      <c r="O57" s="47">
        <f t="shared" si="7"/>
        <v>0.12523692274989814</v>
      </c>
      <c r="P57" s="9"/>
    </row>
    <row r="58" spans="1:16">
      <c r="A58" s="12"/>
      <c r="B58" s="25">
        <v>347.2</v>
      </c>
      <c r="C58" s="20" t="s">
        <v>68</v>
      </c>
      <c r="D58" s="46">
        <v>917024</v>
      </c>
      <c r="E58" s="46">
        <v>298734</v>
      </c>
      <c r="F58" s="46">
        <v>0</v>
      </c>
      <c r="G58" s="46">
        <v>419214</v>
      </c>
      <c r="H58" s="46">
        <v>0</v>
      </c>
      <c r="I58" s="46">
        <v>775444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2410416</v>
      </c>
      <c r="O58" s="47">
        <f t="shared" si="7"/>
        <v>21.348874284803287</v>
      </c>
      <c r="P58" s="9"/>
    </row>
    <row r="59" spans="1:16">
      <c r="A59" s="12"/>
      <c r="B59" s="25">
        <v>347.4</v>
      </c>
      <c r="C59" s="20" t="s">
        <v>69</v>
      </c>
      <c r="D59" s="46">
        <v>0</v>
      </c>
      <c r="E59" s="46">
        <v>493813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493813</v>
      </c>
      <c r="O59" s="47">
        <f t="shared" si="7"/>
        <v>4.3736648185216023</v>
      </c>
      <c r="P59" s="9"/>
    </row>
    <row r="60" spans="1:16">
      <c r="A60" s="12"/>
      <c r="B60" s="25">
        <v>347.5</v>
      </c>
      <c r="C60" s="20" t="s">
        <v>70</v>
      </c>
      <c r="D60" s="46">
        <v>23684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23684</v>
      </c>
      <c r="O60" s="47">
        <f t="shared" si="7"/>
        <v>0.20976741714346447</v>
      </c>
      <c r="P60" s="9"/>
    </row>
    <row r="61" spans="1:16">
      <c r="A61" s="12"/>
      <c r="B61" s="25">
        <v>349</v>
      </c>
      <c r="C61" s="20" t="s">
        <v>1</v>
      </c>
      <c r="D61" s="46">
        <v>26649</v>
      </c>
      <c r="E61" s="46">
        <v>604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27253</v>
      </c>
      <c r="O61" s="47">
        <f t="shared" si="7"/>
        <v>0.24137778328875348</v>
      </c>
      <c r="P61" s="9"/>
    </row>
    <row r="62" spans="1:16" ht="15.75">
      <c r="A62" s="29" t="s">
        <v>49</v>
      </c>
      <c r="B62" s="30"/>
      <c r="C62" s="31"/>
      <c r="D62" s="32">
        <f t="shared" ref="D62:M62" si="10">SUM(D63:D66)</f>
        <v>1253788</v>
      </c>
      <c r="E62" s="32">
        <f t="shared" si="10"/>
        <v>13255</v>
      </c>
      <c r="F62" s="32">
        <f t="shared" si="10"/>
        <v>0</v>
      </c>
      <c r="G62" s="32">
        <f t="shared" si="10"/>
        <v>0</v>
      </c>
      <c r="H62" s="32">
        <f t="shared" si="10"/>
        <v>0</v>
      </c>
      <c r="I62" s="32">
        <f t="shared" si="10"/>
        <v>2157028</v>
      </c>
      <c r="J62" s="32">
        <f t="shared" si="10"/>
        <v>0</v>
      </c>
      <c r="K62" s="32">
        <f t="shared" si="10"/>
        <v>0</v>
      </c>
      <c r="L62" s="32">
        <f t="shared" si="10"/>
        <v>0</v>
      </c>
      <c r="M62" s="32">
        <f t="shared" si="10"/>
        <v>0</v>
      </c>
      <c r="N62" s="32">
        <f t="shared" ref="N62:N68" si="11">SUM(D62:M62)</f>
        <v>3424071</v>
      </c>
      <c r="O62" s="45">
        <f t="shared" si="7"/>
        <v>30.326740828653925</v>
      </c>
      <c r="P62" s="10"/>
    </row>
    <row r="63" spans="1:16">
      <c r="A63" s="13"/>
      <c r="B63" s="39">
        <v>351.1</v>
      </c>
      <c r="C63" s="21" t="s">
        <v>73</v>
      </c>
      <c r="D63" s="46">
        <v>237289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237289</v>
      </c>
      <c r="O63" s="47">
        <f t="shared" si="7"/>
        <v>2.1016509308628417</v>
      </c>
      <c r="P63" s="9"/>
    </row>
    <row r="64" spans="1:16">
      <c r="A64" s="13"/>
      <c r="B64" s="39">
        <v>351.3</v>
      </c>
      <c r="C64" s="21" t="s">
        <v>118</v>
      </c>
      <c r="D64" s="46">
        <v>0</v>
      </c>
      <c r="E64" s="46">
        <v>13255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13255</v>
      </c>
      <c r="O64" s="47">
        <f t="shared" si="7"/>
        <v>0.11739854392149221</v>
      </c>
      <c r="P64" s="9"/>
    </row>
    <row r="65" spans="1:119">
      <c r="A65" s="13"/>
      <c r="B65" s="39">
        <v>354</v>
      </c>
      <c r="C65" s="21" t="s">
        <v>75</v>
      </c>
      <c r="D65" s="46">
        <v>1015150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1015150</v>
      </c>
      <c r="O65" s="47">
        <f t="shared" si="7"/>
        <v>8.9911076470692439</v>
      </c>
      <c r="P65" s="9"/>
    </row>
    <row r="66" spans="1:119">
      <c r="A66" s="13"/>
      <c r="B66" s="39">
        <v>359</v>
      </c>
      <c r="C66" s="21" t="s">
        <v>76</v>
      </c>
      <c r="D66" s="46">
        <v>1349</v>
      </c>
      <c r="E66" s="46">
        <v>0</v>
      </c>
      <c r="F66" s="46">
        <v>0</v>
      </c>
      <c r="G66" s="46">
        <v>0</v>
      </c>
      <c r="H66" s="46">
        <v>0</v>
      </c>
      <c r="I66" s="46">
        <v>2157028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2158377</v>
      </c>
      <c r="O66" s="47">
        <f t="shared" si="7"/>
        <v>19.116583706800348</v>
      </c>
      <c r="P66" s="9"/>
    </row>
    <row r="67" spans="1:119" ht="15.75">
      <c r="A67" s="29" t="s">
        <v>4</v>
      </c>
      <c r="B67" s="30"/>
      <c r="C67" s="31"/>
      <c r="D67" s="32">
        <f t="shared" ref="D67:M67" si="12">SUM(D68:D75)</f>
        <v>15182167</v>
      </c>
      <c r="E67" s="32">
        <f t="shared" si="12"/>
        <v>2222235</v>
      </c>
      <c r="F67" s="32">
        <f t="shared" si="12"/>
        <v>8560</v>
      </c>
      <c r="G67" s="32">
        <f t="shared" si="12"/>
        <v>507794</v>
      </c>
      <c r="H67" s="32">
        <f t="shared" si="12"/>
        <v>0</v>
      </c>
      <c r="I67" s="32">
        <f t="shared" si="12"/>
        <v>3369723</v>
      </c>
      <c r="J67" s="32">
        <f t="shared" si="12"/>
        <v>1004477</v>
      </c>
      <c r="K67" s="32">
        <f t="shared" si="12"/>
        <v>83942424</v>
      </c>
      <c r="L67" s="32">
        <f t="shared" si="12"/>
        <v>0</v>
      </c>
      <c r="M67" s="32">
        <f t="shared" si="12"/>
        <v>0</v>
      </c>
      <c r="N67" s="32">
        <f t="shared" si="11"/>
        <v>106237380</v>
      </c>
      <c r="O67" s="45">
        <f t="shared" si="7"/>
        <v>940.93653127380298</v>
      </c>
      <c r="P67" s="10"/>
    </row>
    <row r="68" spans="1:119">
      <c r="A68" s="12"/>
      <c r="B68" s="25">
        <v>361.1</v>
      </c>
      <c r="C68" s="20" t="s">
        <v>77</v>
      </c>
      <c r="D68" s="46">
        <v>1027864</v>
      </c>
      <c r="E68" s="46">
        <v>1055839</v>
      </c>
      <c r="F68" s="46">
        <v>11124</v>
      </c>
      <c r="G68" s="46">
        <v>758177</v>
      </c>
      <c r="H68" s="46">
        <v>0</v>
      </c>
      <c r="I68" s="46">
        <v>3492963</v>
      </c>
      <c r="J68" s="46">
        <v>394929</v>
      </c>
      <c r="K68" s="46">
        <v>12877215</v>
      </c>
      <c r="L68" s="46">
        <v>0</v>
      </c>
      <c r="M68" s="46">
        <v>0</v>
      </c>
      <c r="N68" s="46">
        <f t="shared" si="11"/>
        <v>19618111</v>
      </c>
      <c r="O68" s="47">
        <f t="shared" si="7"/>
        <v>173.75614227764689</v>
      </c>
      <c r="P68" s="9"/>
    </row>
    <row r="69" spans="1:119">
      <c r="A69" s="12"/>
      <c r="B69" s="25">
        <v>361.2</v>
      </c>
      <c r="C69" s="20" t="s">
        <v>119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490404</v>
      </c>
      <c r="K69" s="46">
        <v>0</v>
      </c>
      <c r="L69" s="46">
        <v>0</v>
      </c>
      <c r="M69" s="46">
        <v>0</v>
      </c>
      <c r="N69" s="46">
        <f t="shared" ref="N69:N75" si="13">SUM(D69:M69)</f>
        <v>490404</v>
      </c>
      <c r="O69" s="47">
        <f t="shared" ref="O69:O79" si="14">(N69/O$81)</f>
        <v>4.3434715604130867</v>
      </c>
      <c r="P69" s="9"/>
    </row>
    <row r="70" spans="1:119">
      <c r="A70" s="12"/>
      <c r="B70" s="25">
        <v>361.3</v>
      </c>
      <c r="C70" s="20" t="s">
        <v>78</v>
      </c>
      <c r="D70" s="46">
        <v>-297901</v>
      </c>
      <c r="E70" s="46">
        <v>-384706</v>
      </c>
      <c r="F70" s="46">
        <v>-2564</v>
      </c>
      <c r="G70" s="46">
        <v>-250383</v>
      </c>
      <c r="H70" s="46">
        <v>0</v>
      </c>
      <c r="I70" s="46">
        <v>-1180433</v>
      </c>
      <c r="J70" s="46">
        <v>-152315</v>
      </c>
      <c r="K70" s="46">
        <v>49946912</v>
      </c>
      <c r="L70" s="46">
        <v>0</v>
      </c>
      <c r="M70" s="46">
        <v>0</v>
      </c>
      <c r="N70" s="46">
        <f t="shared" si="13"/>
        <v>47678610</v>
      </c>
      <c r="O70" s="47">
        <f t="shared" si="14"/>
        <v>422.28588383256869</v>
      </c>
      <c r="P70" s="9"/>
    </row>
    <row r="71" spans="1:119">
      <c r="A71" s="12"/>
      <c r="B71" s="25">
        <v>362</v>
      </c>
      <c r="C71" s="20" t="s">
        <v>79</v>
      </c>
      <c r="D71" s="46">
        <v>211804</v>
      </c>
      <c r="E71" s="46">
        <v>765307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977111</v>
      </c>
      <c r="O71" s="47">
        <f t="shared" si="14"/>
        <v>8.6541990682514651</v>
      </c>
      <c r="P71" s="9"/>
    </row>
    <row r="72" spans="1:119">
      <c r="A72" s="12"/>
      <c r="B72" s="25">
        <v>364</v>
      </c>
      <c r="C72" s="20" t="s">
        <v>143</v>
      </c>
      <c r="D72" s="46">
        <v>13300760</v>
      </c>
      <c r="E72" s="46">
        <v>0</v>
      </c>
      <c r="F72" s="46">
        <v>0</v>
      </c>
      <c r="G72" s="46">
        <v>0</v>
      </c>
      <c r="H72" s="46">
        <v>0</v>
      </c>
      <c r="I72" s="46">
        <v>204875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13505635</v>
      </c>
      <c r="O72" s="47">
        <f t="shared" si="14"/>
        <v>119.61839937647247</v>
      </c>
      <c r="P72" s="9"/>
    </row>
    <row r="73" spans="1:119">
      <c r="A73" s="12"/>
      <c r="B73" s="25">
        <v>366</v>
      </c>
      <c r="C73" s="20" t="s">
        <v>82</v>
      </c>
      <c r="D73" s="46">
        <v>244953</v>
      </c>
      <c r="E73" s="46">
        <v>383058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3"/>
        <v>628011</v>
      </c>
      <c r="O73" s="47">
        <f t="shared" si="14"/>
        <v>5.5622464705152961</v>
      </c>
      <c r="P73" s="9"/>
    </row>
    <row r="74" spans="1:119">
      <c r="A74" s="12"/>
      <c r="B74" s="25">
        <v>368</v>
      </c>
      <c r="C74" s="20" t="s">
        <v>83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21118297</v>
      </c>
      <c r="L74" s="46">
        <v>0</v>
      </c>
      <c r="M74" s="46">
        <v>0</v>
      </c>
      <c r="N74" s="46">
        <f t="shared" si="13"/>
        <v>21118297</v>
      </c>
      <c r="O74" s="47">
        <f t="shared" si="14"/>
        <v>187.04317751049547</v>
      </c>
      <c r="P74" s="9"/>
    </row>
    <row r="75" spans="1:119">
      <c r="A75" s="12"/>
      <c r="B75" s="25">
        <v>369.9</v>
      </c>
      <c r="C75" s="20" t="s">
        <v>85</v>
      </c>
      <c r="D75" s="46">
        <v>694687</v>
      </c>
      <c r="E75" s="46">
        <v>402737</v>
      </c>
      <c r="F75" s="46">
        <v>0</v>
      </c>
      <c r="G75" s="46">
        <v>0</v>
      </c>
      <c r="H75" s="46">
        <v>0</v>
      </c>
      <c r="I75" s="46">
        <v>852318</v>
      </c>
      <c r="J75" s="46">
        <v>271459</v>
      </c>
      <c r="K75" s="46">
        <v>0</v>
      </c>
      <c r="L75" s="46">
        <v>0</v>
      </c>
      <c r="M75" s="46">
        <v>0</v>
      </c>
      <c r="N75" s="46">
        <f t="shared" si="13"/>
        <v>2221201</v>
      </c>
      <c r="O75" s="47">
        <f t="shared" si="14"/>
        <v>19.673011177439641</v>
      </c>
      <c r="P75" s="9"/>
    </row>
    <row r="76" spans="1:119" ht="15.75">
      <c r="A76" s="29" t="s">
        <v>50</v>
      </c>
      <c r="B76" s="30"/>
      <c r="C76" s="31"/>
      <c r="D76" s="32">
        <f t="shared" ref="D76:M76" si="15">SUM(D77:D78)</f>
        <v>11785442</v>
      </c>
      <c r="E76" s="32">
        <f t="shared" si="15"/>
        <v>3600710</v>
      </c>
      <c r="F76" s="32">
        <f t="shared" si="15"/>
        <v>0</v>
      </c>
      <c r="G76" s="32">
        <f t="shared" si="15"/>
        <v>15753075</v>
      </c>
      <c r="H76" s="32">
        <f t="shared" si="15"/>
        <v>0</v>
      </c>
      <c r="I76" s="32">
        <f t="shared" si="15"/>
        <v>1340686</v>
      </c>
      <c r="J76" s="32">
        <f t="shared" si="15"/>
        <v>5058981</v>
      </c>
      <c r="K76" s="32">
        <f t="shared" si="15"/>
        <v>0</v>
      </c>
      <c r="L76" s="32">
        <f t="shared" si="15"/>
        <v>0</v>
      </c>
      <c r="M76" s="32">
        <f t="shared" si="15"/>
        <v>0</v>
      </c>
      <c r="N76" s="32">
        <f>SUM(D76:M76)</f>
        <v>37538894</v>
      </c>
      <c r="O76" s="45">
        <f t="shared" si="14"/>
        <v>332.47917736878463</v>
      </c>
      <c r="P76" s="9"/>
    </row>
    <row r="77" spans="1:119">
      <c r="A77" s="12"/>
      <c r="B77" s="25">
        <v>381</v>
      </c>
      <c r="C77" s="20" t="s">
        <v>86</v>
      </c>
      <c r="D77" s="46">
        <v>11785442</v>
      </c>
      <c r="E77" s="46">
        <v>3248903</v>
      </c>
      <c r="F77" s="46">
        <v>0</v>
      </c>
      <c r="G77" s="46">
        <v>9825122</v>
      </c>
      <c r="H77" s="46">
        <v>0</v>
      </c>
      <c r="I77" s="46">
        <v>1340686</v>
      </c>
      <c r="J77" s="46">
        <v>5058981</v>
      </c>
      <c r="K77" s="46">
        <v>0</v>
      </c>
      <c r="L77" s="46">
        <v>0</v>
      </c>
      <c r="M77" s="46">
        <v>0</v>
      </c>
      <c r="N77" s="46">
        <f>SUM(D77:M77)</f>
        <v>31259134</v>
      </c>
      <c r="O77" s="47">
        <f t="shared" si="14"/>
        <v>276.85981258746216</v>
      </c>
      <c r="P77" s="9"/>
    </row>
    <row r="78" spans="1:119" ht="15.75" thickBot="1">
      <c r="A78" s="12"/>
      <c r="B78" s="25">
        <v>384</v>
      </c>
      <c r="C78" s="20" t="s">
        <v>87</v>
      </c>
      <c r="D78" s="46">
        <v>0</v>
      </c>
      <c r="E78" s="46">
        <v>351807</v>
      </c>
      <c r="F78" s="46">
        <v>0</v>
      </c>
      <c r="G78" s="46">
        <v>5927953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6279760</v>
      </c>
      <c r="O78" s="47">
        <f t="shared" si="14"/>
        <v>55.619364781322517</v>
      </c>
      <c r="P78" s="9"/>
    </row>
    <row r="79" spans="1:119" ht="16.5" thickBot="1">
      <c r="A79" s="14" t="s">
        <v>71</v>
      </c>
      <c r="B79" s="23"/>
      <c r="C79" s="22"/>
      <c r="D79" s="15">
        <f t="shared" ref="D79:M79" si="16">SUM(D5,D14,D21,D39,D62,D67,D76)</f>
        <v>177321817</v>
      </c>
      <c r="E79" s="15">
        <f t="shared" si="16"/>
        <v>65995757</v>
      </c>
      <c r="F79" s="15">
        <f t="shared" si="16"/>
        <v>1697599</v>
      </c>
      <c r="G79" s="15">
        <f t="shared" si="16"/>
        <v>25114428</v>
      </c>
      <c r="H79" s="15">
        <f t="shared" si="16"/>
        <v>0</v>
      </c>
      <c r="I79" s="15">
        <f t="shared" si="16"/>
        <v>135089815</v>
      </c>
      <c r="J79" s="15">
        <f t="shared" si="16"/>
        <v>61657885</v>
      </c>
      <c r="K79" s="15">
        <f t="shared" si="16"/>
        <v>86739786</v>
      </c>
      <c r="L79" s="15">
        <f t="shared" si="16"/>
        <v>0</v>
      </c>
      <c r="M79" s="15">
        <f t="shared" si="16"/>
        <v>0</v>
      </c>
      <c r="N79" s="15">
        <f>SUM(D79:M79)</f>
        <v>553617087</v>
      </c>
      <c r="O79" s="38">
        <f t="shared" si="14"/>
        <v>4903.3451455192817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51" t="s">
        <v>159</v>
      </c>
      <c r="M81" s="51"/>
      <c r="N81" s="51"/>
      <c r="O81" s="43">
        <v>112906</v>
      </c>
    </row>
    <row r="82" spans="1:15">
      <c r="A82" s="52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4"/>
    </row>
    <row r="83" spans="1:15" ht="15.75" customHeight="1" thickBot="1">
      <c r="A83" s="55" t="s">
        <v>110</v>
      </c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7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156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88</v>
      </c>
      <c r="B3" s="65"/>
      <c r="C3" s="66"/>
      <c r="D3" s="70" t="s">
        <v>44</v>
      </c>
      <c r="E3" s="71"/>
      <c r="F3" s="71"/>
      <c r="G3" s="71"/>
      <c r="H3" s="72"/>
      <c r="I3" s="70" t="s">
        <v>45</v>
      </c>
      <c r="J3" s="72"/>
      <c r="K3" s="70" t="s">
        <v>47</v>
      </c>
      <c r="L3" s="72"/>
      <c r="M3" s="36"/>
      <c r="N3" s="37"/>
      <c r="O3" s="73" t="s">
        <v>93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46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90584615</v>
      </c>
      <c r="E5" s="27">
        <f t="shared" si="0"/>
        <v>20094495</v>
      </c>
      <c r="F5" s="27">
        <f t="shared" si="0"/>
        <v>1576955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2673828</v>
      </c>
      <c r="L5" s="27">
        <f t="shared" si="0"/>
        <v>0</v>
      </c>
      <c r="M5" s="27">
        <f t="shared" si="0"/>
        <v>0</v>
      </c>
      <c r="N5" s="28">
        <f t="shared" ref="N5:N28" si="1">SUM(D5:M5)</f>
        <v>114929893</v>
      </c>
      <c r="O5" s="33">
        <f t="shared" ref="O5:O36" si="2">(N5/O$82)</f>
        <v>1041.0693593970796</v>
      </c>
      <c r="P5" s="6"/>
    </row>
    <row r="6" spans="1:133">
      <c r="A6" s="12"/>
      <c r="B6" s="25">
        <v>311</v>
      </c>
      <c r="C6" s="20" t="s">
        <v>3</v>
      </c>
      <c r="D6" s="46">
        <v>68594457</v>
      </c>
      <c r="E6" s="46">
        <v>20094495</v>
      </c>
      <c r="F6" s="46">
        <v>1576955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90265907</v>
      </c>
      <c r="O6" s="47">
        <f t="shared" si="2"/>
        <v>817.65559440559446</v>
      </c>
      <c r="P6" s="9"/>
    </row>
    <row r="7" spans="1:133">
      <c r="A7" s="12"/>
      <c r="B7" s="25">
        <v>312.51</v>
      </c>
      <c r="C7" s="20" t="s">
        <v>95</v>
      </c>
      <c r="D7" s="46">
        <v>1340782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1340782</v>
      </c>
      <c r="L7" s="46">
        <v>0</v>
      </c>
      <c r="M7" s="46">
        <v>0</v>
      </c>
      <c r="N7" s="46">
        <f t="shared" si="1"/>
        <v>2681564</v>
      </c>
      <c r="O7" s="47">
        <f t="shared" si="2"/>
        <v>24.290409072792492</v>
      </c>
      <c r="P7" s="9"/>
    </row>
    <row r="8" spans="1:133">
      <c r="A8" s="12"/>
      <c r="B8" s="25">
        <v>312.52</v>
      </c>
      <c r="C8" s="20" t="s">
        <v>133</v>
      </c>
      <c r="D8" s="46">
        <v>1333046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1333046</v>
      </c>
      <c r="L8" s="46">
        <v>0</v>
      </c>
      <c r="M8" s="46">
        <v>0</v>
      </c>
      <c r="N8" s="46">
        <f t="shared" si="1"/>
        <v>2666092</v>
      </c>
      <c r="O8" s="47">
        <f t="shared" si="2"/>
        <v>24.150259067357513</v>
      </c>
      <c r="P8" s="9"/>
    </row>
    <row r="9" spans="1:133">
      <c r="A9" s="12"/>
      <c r="B9" s="25">
        <v>314.10000000000002</v>
      </c>
      <c r="C9" s="20" t="s">
        <v>11</v>
      </c>
      <c r="D9" s="46">
        <v>10993612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10993612</v>
      </c>
      <c r="O9" s="47">
        <f t="shared" si="2"/>
        <v>99.583426935758538</v>
      </c>
      <c r="P9" s="9"/>
    </row>
    <row r="10" spans="1:133">
      <c r="A10" s="12"/>
      <c r="B10" s="25">
        <v>314.3</v>
      </c>
      <c r="C10" s="20" t="s">
        <v>12</v>
      </c>
      <c r="D10" s="46">
        <v>4252003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4252003</v>
      </c>
      <c r="O10" s="47">
        <f t="shared" si="2"/>
        <v>38.51591543171854</v>
      </c>
      <c r="P10" s="9"/>
    </row>
    <row r="11" spans="1:133">
      <c r="A11" s="12"/>
      <c r="B11" s="25">
        <v>314.39999999999998</v>
      </c>
      <c r="C11" s="20" t="s">
        <v>13</v>
      </c>
      <c r="D11" s="46">
        <v>462884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462884</v>
      </c>
      <c r="O11" s="47">
        <f t="shared" si="2"/>
        <v>4.1929417732526542</v>
      </c>
      <c r="P11" s="9"/>
    </row>
    <row r="12" spans="1:133">
      <c r="A12" s="12"/>
      <c r="B12" s="25">
        <v>314.8</v>
      </c>
      <c r="C12" s="20" t="s">
        <v>14</v>
      </c>
      <c r="D12" s="46">
        <v>115574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115574</v>
      </c>
      <c r="O12" s="47">
        <f t="shared" si="2"/>
        <v>1.0469038733287439</v>
      </c>
      <c r="P12" s="9"/>
    </row>
    <row r="13" spans="1:133">
      <c r="A13" s="12"/>
      <c r="B13" s="25">
        <v>316</v>
      </c>
      <c r="C13" s="20" t="s">
        <v>134</v>
      </c>
      <c r="D13" s="46">
        <v>3492257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3492257</v>
      </c>
      <c r="O13" s="47">
        <f t="shared" si="2"/>
        <v>31.633908837276714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SUM(D15:D20)</f>
        <v>14807566</v>
      </c>
      <c r="E14" s="32">
        <f t="shared" si="3"/>
        <v>8978273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si="1"/>
        <v>23785839</v>
      </c>
      <c r="O14" s="45">
        <f t="shared" si="2"/>
        <v>215.45924671183738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8860159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8860159</v>
      </c>
      <c r="O15" s="47">
        <f t="shared" si="2"/>
        <v>80.257971303308096</v>
      </c>
      <c r="P15" s="9"/>
    </row>
    <row r="16" spans="1:133">
      <c r="A16" s="12"/>
      <c r="B16" s="25">
        <v>323.10000000000002</v>
      </c>
      <c r="C16" s="20" t="s">
        <v>18</v>
      </c>
      <c r="D16" s="46">
        <v>8585553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8585553</v>
      </c>
      <c r="O16" s="47">
        <f t="shared" si="2"/>
        <v>77.770507989419912</v>
      </c>
      <c r="P16" s="9"/>
    </row>
    <row r="17" spans="1:16">
      <c r="A17" s="12"/>
      <c r="B17" s="25">
        <v>323.2</v>
      </c>
      <c r="C17" s="20" t="s">
        <v>19</v>
      </c>
      <c r="D17" s="46">
        <v>5377430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5377430</v>
      </c>
      <c r="O17" s="47">
        <f t="shared" si="2"/>
        <v>48.710369940939891</v>
      </c>
      <c r="P17" s="9"/>
    </row>
    <row r="18" spans="1:16">
      <c r="A18" s="12"/>
      <c r="B18" s="25">
        <v>323.39999999999998</v>
      </c>
      <c r="C18" s="20" t="s">
        <v>20</v>
      </c>
      <c r="D18" s="46">
        <v>213455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213455</v>
      </c>
      <c r="O18" s="47">
        <f t="shared" si="2"/>
        <v>1.9335392586687923</v>
      </c>
      <c r="P18" s="9"/>
    </row>
    <row r="19" spans="1:16">
      <c r="A19" s="12"/>
      <c r="B19" s="25">
        <v>323.89999999999998</v>
      </c>
      <c r="C19" s="20" t="s">
        <v>22</v>
      </c>
      <c r="D19" s="46">
        <v>448594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448594</v>
      </c>
      <c r="O19" s="47">
        <f t="shared" si="2"/>
        <v>4.0634986774883144</v>
      </c>
      <c r="P19" s="9"/>
    </row>
    <row r="20" spans="1:16">
      <c r="A20" s="12"/>
      <c r="B20" s="25">
        <v>329</v>
      </c>
      <c r="C20" s="20" t="s">
        <v>23</v>
      </c>
      <c r="D20" s="46">
        <v>182534</v>
      </c>
      <c r="E20" s="46">
        <v>118114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300648</v>
      </c>
      <c r="O20" s="47">
        <f t="shared" si="2"/>
        <v>2.7233595420123917</v>
      </c>
      <c r="P20" s="9"/>
    </row>
    <row r="21" spans="1:16" ht="15.75">
      <c r="A21" s="29" t="s">
        <v>26</v>
      </c>
      <c r="B21" s="30"/>
      <c r="C21" s="31"/>
      <c r="D21" s="32">
        <f t="shared" ref="D21:M21" si="4">SUM(D22:D39)</f>
        <v>13806036</v>
      </c>
      <c r="E21" s="32">
        <f t="shared" si="4"/>
        <v>23302958</v>
      </c>
      <c r="F21" s="32">
        <f t="shared" si="4"/>
        <v>0</v>
      </c>
      <c r="G21" s="32">
        <f t="shared" si="4"/>
        <v>6390545</v>
      </c>
      <c r="H21" s="32">
        <f t="shared" si="4"/>
        <v>0</v>
      </c>
      <c r="I21" s="32">
        <f t="shared" si="4"/>
        <v>0</v>
      </c>
      <c r="J21" s="32">
        <f t="shared" si="4"/>
        <v>0</v>
      </c>
      <c r="K21" s="32">
        <f t="shared" si="4"/>
        <v>0</v>
      </c>
      <c r="L21" s="32">
        <f t="shared" si="4"/>
        <v>0</v>
      </c>
      <c r="M21" s="32">
        <f t="shared" si="4"/>
        <v>0</v>
      </c>
      <c r="N21" s="44">
        <f t="shared" si="1"/>
        <v>43499539</v>
      </c>
      <c r="O21" s="45">
        <f t="shared" si="2"/>
        <v>394.03183992173632</v>
      </c>
      <c r="P21" s="10"/>
    </row>
    <row r="22" spans="1:16">
      <c r="A22" s="12"/>
      <c r="B22" s="25">
        <v>331.1</v>
      </c>
      <c r="C22" s="20" t="s">
        <v>24</v>
      </c>
      <c r="D22" s="46">
        <v>218846</v>
      </c>
      <c r="E22" s="46">
        <v>4005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222851</v>
      </c>
      <c r="O22" s="47">
        <f t="shared" si="2"/>
        <v>2.01865103808109</v>
      </c>
      <c r="P22" s="9"/>
    </row>
    <row r="23" spans="1:16">
      <c r="A23" s="12"/>
      <c r="B23" s="25">
        <v>331.2</v>
      </c>
      <c r="C23" s="20" t="s">
        <v>25</v>
      </c>
      <c r="D23" s="46">
        <v>126012</v>
      </c>
      <c r="E23" s="46">
        <v>2488666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2614678</v>
      </c>
      <c r="O23" s="47">
        <f t="shared" si="2"/>
        <v>23.684535671582303</v>
      </c>
      <c r="P23" s="9"/>
    </row>
    <row r="24" spans="1:16">
      <c r="A24" s="12"/>
      <c r="B24" s="25">
        <v>331.31</v>
      </c>
      <c r="C24" s="20" t="s">
        <v>114</v>
      </c>
      <c r="D24" s="46">
        <v>0</v>
      </c>
      <c r="E24" s="46">
        <v>34700</v>
      </c>
      <c r="F24" s="46">
        <v>0</v>
      </c>
      <c r="G24" s="46">
        <v>4102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38802</v>
      </c>
      <c r="O24" s="47">
        <f t="shared" si="2"/>
        <v>0.35148012609152507</v>
      </c>
      <c r="P24" s="9"/>
    </row>
    <row r="25" spans="1:16">
      <c r="A25" s="12"/>
      <c r="B25" s="25">
        <v>331.49</v>
      </c>
      <c r="C25" s="20" t="s">
        <v>100</v>
      </c>
      <c r="D25" s="46">
        <v>0</v>
      </c>
      <c r="E25" s="46">
        <v>0</v>
      </c>
      <c r="F25" s="46">
        <v>0</v>
      </c>
      <c r="G25" s="46">
        <v>1063853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1063853</v>
      </c>
      <c r="O25" s="47">
        <f t="shared" si="2"/>
        <v>9.6366987934345456</v>
      </c>
      <c r="P25" s="9"/>
    </row>
    <row r="26" spans="1:16">
      <c r="A26" s="12"/>
      <c r="B26" s="25">
        <v>331.5</v>
      </c>
      <c r="C26" s="20" t="s">
        <v>27</v>
      </c>
      <c r="D26" s="46">
        <v>0</v>
      </c>
      <c r="E26" s="46">
        <v>4596483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4596483</v>
      </c>
      <c r="O26" s="47">
        <f t="shared" si="2"/>
        <v>41.636318344867568</v>
      </c>
      <c r="P26" s="9"/>
    </row>
    <row r="27" spans="1:16">
      <c r="A27" s="12"/>
      <c r="B27" s="25">
        <v>331.7</v>
      </c>
      <c r="C27" s="20" t="s">
        <v>115</v>
      </c>
      <c r="D27" s="46">
        <v>0</v>
      </c>
      <c r="E27" s="46">
        <v>63866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63866</v>
      </c>
      <c r="O27" s="47">
        <f t="shared" si="2"/>
        <v>0.57851733758469515</v>
      </c>
      <c r="P27" s="9"/>
    </row>
    <row r="28" spans="1:16">
      <c r="A28" s="12"/>
      <c r="B28" s="25">
        <v>334.2</v>
      </c>
      <c r="C28" s="20" t="s">
        <v>29</v>
      </c>
      <c r="D28" s="46">
        <v>0</v>
      </c>
      <c r="E28" s="46">
        <v>503904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503904</v>
      </c>
      <c r="O28" s="47">
        <f t="shared" si="2"/>
        <v>4.5645132070002532</v>
      </c>
      <c r="P28" s="9"/>
    </row>
    <row r="29" spans="1:16">
      <c r="A29" s="12"/>
      <c r="B29" s="25">
        <v>334.5</v>
      </c>
      <c r="C29" s="20" t="s">
        <v>31</v>
      </c>
      <c r="D29" s="46">
        <v>36474</v>
      </c>
      <c r="E29" s="46">
        <v>430716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5">SUM(D29:M29)</f>
        <v>467190</v>
      </c>
      <c r="O29" s="47">
        <f t="shared" si="2"/>
        <v>4.2319468096670168</v>
      </c>
      <c r="P29" s="9"/>
    </row>
    <row r="30" spans="1:16">
      <c r="A30" s="12"/>
      <c r="B30" s="25">
        <v>334.7</v>
      </c>
      <c r="C30" s="20" t="s">
        <v>32</v>
      </c>
      <c r="D30" s="46">
        <v>21260</v>
      </c>
      <c r="E30" s="46">
        <v>64030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85290</v>
      </c>
      <c r="O30" s="47">
        <f t="shared" si="2"/>
        <v>0.77258233993985292</v>
      </c>
      <c r="P30" s="9"/>
    </row>
    <row r="31" spans="1:16">
      <c r="A31" s="12"/>
      <c r="B31" s="25">
        <v>335.12</v>
      </c>
      <c r="C31" s="20" t="s">
        <v>135</v>
      </c>
      <c r="D31" s="46">
        <v>3669934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3669934</v>
      </c>
      <c r="O31" s="47">
        <f t="shared" si="2"/>
        <v>33.243360266676326</v>
      </c>
      <c r="P31" s="9"/>
    </row>
    <row r="32" spans="1:16">
      <c r="A32" s="12"/>
      <c r="B32" s="25">
        <v>335.15</v>
      </c>
      <c r="C32" s="20" t="s">
        <v>136</v>
      </c>
      <c r="D32" s="46">
        <v>140112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140112</v>
      </c>
      <c r="O32" s="47">
        <f t="shared" si="2"/>
        <v>1.2691764194354869</v>
      </c>
      <c r="P32" s="9"/>
    </row>
    <row r="33" spans="1:16">
      <c r="A33" s="12"/>
      <c r="B33" s="25">
        <v>335.18</v>
      </c>
      <c r="C33" s="20" t="s">
        <v>137</v>
      </c>
      <c r="D33" s="46">
        <v>8354865</v>
      </c>
      <c r="E33" s="46">
        <v>0</v>
      </c>
      <c r="F33" s="46">
        <v>0</v>
      </c>
      <c r="G33" s="46">
        <v>5322590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13677455</v>
      </c>
      <c r="O33" s="47">
        <f t="shared" si="2"/>
        <v>123.89447987245914</v>
      </c>
      <c r="P33" s="9"/>
    </row>
    <row r="34" spans="1:16">
      <c r="A34" s="12"/>
      <c r="B34" s="25">
        <v>335.23</v>
      </c>
      <c r="C34" s="20" t="s">
        <v>152</v>
      </c>
      <c r="D34" s="46">
        <v>90357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90357</v>
      </c>
      <c r="O34" s="47">
        <f t="shared" si="2"/>
        <v>0.81848074205587162</v>
      </c>
      <c r="P34" s="9"/>
    </row>
    <row r="35" spans="1:16">
      <c r="A35" s="12"/>
      <c r="B35" s="25">
        <v>337.2</v>
      </c>
      <c r="C35" s="20" t="s">
        <v>37</v>
      </c>
      <c r="D35" s="46">
        <v>699775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6">SUM(D35:M35)</f>
        <v>699775</v>
      </c>
      <c r="O35" s="47">
        <f t="shared" si="2"/>
        <v>6.3387713322946482</v>
      </c>
      <c r="P35" s="9"/>
    </row>
    <row r="36" spans="1:16">
      <c r="A36" s="12"/>
      <c r="B36" s="25">
        <v>337.5</v>
      </c>
      <c r="C36" s="20" t="s">
        <v>39</v>
      </c>
      <c r="D36" s="46">
        <v>0</v>
      </c>
      <c r="E36" s="46">
        <v>10000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10000</v>
      </c>
      <c r="O36" s="47">
        <f t="shared" si="2"/>
        <v>9.0582992137396276E-2</v>
      </c>
      <c r="P36" s="9"/>
    </row>
    <row r="37" spans="1:16">
      <c r="A37" s="12"/>
      <c r="B37" s="25">
        <v>337.7</v>
      </c>
      <c r="C37" s="20" t="s">
        <v>41</v>
      </c>
      <c r="D37" s="46">
        <v>0</v>
      </c>
      <c r="E37" s="46">
        <v>115000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115000</v>
      </c>
      <c r="O37" s="47">
        <f t="shared" ref="O37:O68" si="7">(N37/O$82)</f>
        <v>1.0417044095800572</v>
      </c>
      <c r="P37" s="9"/>
    </row>
    <row r="38" spans="1:16">
      <c r="A38" s="12"/>
      <c r="B38" s="25">
        <v>337.9</v>
      </c>
      <c r="C38" s="20" t="s">
        <v>42</v>
      </c>
      <c r="D38" s="46">
        <v>0</v>
      </c>
      <c r="E38" s="46">
        <v>12476118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12476118</v>
      </c>
      <c r="O38" s="47">
        <f t="shared" si="7"/>
        <v>113.01240986992282</v>
      </c>
      <c r="P38" s="9"/>
    </row>
    <row r="39" spans="1:16">
      <c r="A39" s="12"/>
      <c r="B39" s="25">
        <v>338</v>
      </c>
      <c r="C39" s="20" t="s">
        <v>43</v>
      </c>
      <c r="D39" s="46">
        <v>448401</v>
      </c>
      <c r="E39" s="46">
        <v>2515470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2963871</v>
      </c>
      <c r="O39" s="47">
        <f t="shared" si="7"/>
        <v>26.847630348925687</v>
      </c>
      <c r="P39" s="9"/>
    </row>
    <row r="40" spans="1:16" ht="15.75">
      <c r="A40" s="29" t="s">
        <v>48</v>
      </c>
      <c r="B40" s="30"/>
      <c r="C40" s="31"/>
      <c r="D40" s="32">
        <f t="shared" ref="D40:M40" si="8">SUM(D41:D62)</f>
        <v>22675808</v>
      </c>
      <c r="E40" s="32">
        <f t="shared" si="8"/>
        <v>3061091</v>
      </c>
      <c r="F40" s="32">
        <f t="shared" si="8"/>
        <v>0</v>
      </c>
      <c r="G40" s="32">
        <f t="shared" si="8"/>
        <v>832604</v>
      </c>
      <c r="H40" s="32">
        <f t="shared" si="8"/>
        <v>0</v>
      </c>
      <c r="I40" s="32">
        <f t="shared" si="8"/>
        <v>125119154</v>
      </c>
      <c r="J40" s="32">
        <f t="shared" si="8"/>
        <v>53324898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si="6"/>
        <v>205013555</v>
      </c>
      <c r="O40" s="45">
        <f t="shared" si="7"/>
        <v>1857.0741240624661</v>
      </c>
      <c r="P40" s="10"/>
    </row>
    <row r="41" spans="1:16">
      <c r="A41" s="12"/>
      <c r="B41" s="25">
        <v>341.2</v>
      </c>
      <c r="C41" s="20" t="s">
        <v>138</v>
      </c>
      <c r="D41" s="46">
        <v>268151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53324898</v>
      </c>
      <c r="K41" s="46">
        <v>0</v>
      </c>
      <c r="L41" s="46">
        <v>0</v>
      </c>
      <c r="M41" s="46">
        <v>0</v>
      </c>
      <c r="N41" s="46">
        <f t="shared" ref="N41:N62" si="9">SUM(D41:M41)</f>
        <v>53593049</v>
      </c>
      <c r="O41" s="47">
        <f t="shared" si="7"/>
        <v>485.46187361860939</v>
      </c>
      <c r="P41" s="9"/>
    </row>
    <row r="42" spans="1:16">
      <c r="A42" s="12"/>
      <c r="B42" s="25">
        <v>341.54</v>
      </c>
      <c r="C42" s="20" t="s">
        <v>139</v>
      </c>
      <c r="D42" s="46">
        <v>23269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23269</v>
      </c>
      <c r="O42" s="47">
        <f t="shared" si="7"/>
        <v>0.2107775644045074</v>
      </c>
      <c r="P42" s="9"/>
    </row>
    <row r="43" spans="1:16">
      <c r="A43" s="12"/>
      <c r="B43" s="25">
        <v>341.9</v>
      </c>
      <c r="C43" s="20" t="s">
        <v>140</v>
      </c>
      <c r="D43" s="46">
        <v>815991</v>
      </c>
      <c r="E43" s="46">
        <v>141831</v>
      </c>
      <c r="F43" s="46">
        <v>0</v>
      </c>
      <c r="G43" s="46">
        <v>0</v>
      </c>
      <c r="H43" s="46">
        <v>0</v>
      </c>
      <c r="I43" s="46">
        <v>4792933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5750755</v>
      </c>
      <c r="O43" s="47">
        <f t="shared" si="7"/>
        <v>52.092059494909236</v>
      </c>
      <c r="P43" s="9"/>
    </row>
    <row r="44" spans="1:16">
      <c r="A44" s="12"/>
      <c r="B44" s="25">
        <v>342.1</v>
      </c>
      <c r="C44" s="20" t="s">
        <v>55</v>
      </c>
      <c r="D44" s="46">
        <v>90768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90768</v>
      </c>
      <c r="O44" s="47">
        <f t="shared" si="7"/>
        <v>0.82220370303271861</v>
      </c>
      <c r="P44" s="9"/>
    </row>
    <row r="45" spans="1:16">
      <c r="A45" s="12"/>
      <c r="B45" s="25">
        <v>342.2</v>
      </c>
      <c r="C45" s="20" t="s">
        <v>56</v>
      </c>
      <c r="D45" s="46">
        <v>378497</v>
      </c>
      <c r="E45" s="46">
        <v>2092421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2470918</v>
      </c>
      <c r="O45" s="47">
        <f t="shared" si="7"/>
        <v>22.382314576615094</v>
      </c>
      <c r="P45" s="9"/>
    </row>
    <row r="46" spans="1:16">
      <c r="A46" s="12"/>
      <c r="B46" s="25">
        <v>342.4</v>
      </c>
      <c r="C46" s="20" t="s">
        <v>57</v>
      </c>
      <c r="D46" s="46">
        <v>3833127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3833127</v>
      </c>
      <c r="O46" s="47">
        <f t="shared" si="7"/>
        <v>34.721611290264143</v>
      </c>
      <c r="P46" s="9"/>
    </row>
    <row r="47" spans="1:16">
      <c r="A47" s="12"/>
      <c r="B47" s="25">
        <v>342.5</v>
      </c>
      <c r="C47" s="20" t="s">
        <v>58</v>
      </c>
      <c r="D47" s="46">
        <v>746212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746212</v>
      </c>
      <c r="O47" s="47">
        <f t="shared" si="7"/>
        <v>6.7594115728830753</v>
      </c>
      <c r="P47" s="9"/>
    </row>
    <row r="48" spans="1:16">
      <c r="A48" s="12"/>
      <c r="B48" s="25">
        <v>342.9</v>
      </c>
      <c r="C48" s="20" t="s">
        <v>59</v>
      </c>
      <c r="D48" s="46">
        <v>238082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238082</v>
      </c>
      <c r="O48" s="47">
        <f t="shared" si="7"/>
        <v>2.156617993405558</v>
      </c>
      <c r="P48" s="9"/>
    </row>
    <row r="49" spans="1:16">
      <c r="A49" s="12"/>
      <c r="B49" s="25">
        <v>343.3</v>
      </c>
      <c r="C49" s="20" t="s">
        <v>106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68689566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68689566</v>
      </c>
      <c r="O49" s="47">
        <f t="shared" si="7"/>
        <v>622.21064168991632</v>
      </c>
      <c r="P49" s="9"/>
    </row>
    <row r="50" spans="1:16">
      <c r="A50" s="12"/>
      <c r="B50" s="25">
        <v>343.4</v>
      </c>
      <c r="C50" s="20" t="s">
        <v>60</v>
      </c>
      <c r="D50" s="46">
        <v>14570131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14570131</v>
      </c>
      <c r="O50" s="47">
        <f t="shared" si="7"/>
        <v>131.98060618138339</v>
      </c>
      <c r="P50" s="9"/>
    </row>
    <row r="51" spans="1:16">
      <c r="A51" s="12"/>
      <c r="B51" s="25">
        <v>343.5</v>
      </c>
      <c r="C51" s="20" t="s">
        <v>107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30319107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30319107</v>
      </c>
      <c r="O51" s="47">
        <f t="shared" si="7"/>
        <v>274.63954309938765</v>
      </c>
      <c r="P51" s="9"/>
    </row>
    <row r="52" spans="1:16">
      <c r="A52" s="12"/>
      <c r="B52" s="25">
        <v>343.6</v>
      </c>
      <c r="C52" s="20" t="s">
        <v>61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980139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980139</v>
      </c>
      <c r="O52" s="47">
        <f t="shared" si="7"/>
        <v>8.8783923330555456</v>
      </c>
      <c r="P52" s="9"/>
    </row>
    <row r="53" spans="1:16">
      <c r="A53" s="12"/>
      <c r="B53" s="25">
        <v>343.8</v>
      </c>
      <c r="C53" s="20" t="s">
        <v>62</v>
      </c>
      <c r="D53" s="46">
        <v>0</v>
      </c>
      <c r="E53" s="46">
        <v>38591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38591</v>
      </c>
      <c r="O53" s="47">
        <f t="shared" si="7"/>
        <v>0.34956882495742597</v>
      </c>
      <c r="P53" s="9"/>
    </row>
    <row r="54" spans="1:16">
      <c r="A54" s="12"/>
      <c r="B54" s="25">
        <v>343.9</v>
      </c>
      <c r="C54" s="20" t="s">
        <v>63</v>
      </c>
      <c r="D54" s="46">
        <v>450147</v>
      </c>
      <c r="E54" s="46">
        <v>4708</v>
      </c>
      <c r="F54" s="46">
        <v>0</v>
      </c>
      <c r="G54" s="46">
        <v>0</v>
      </c>
      <c r="H54" s="46">
        <v>0</v>
      </c>
      <c r="I54" s="46">
        <v>13164288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13619143</v>
      </c>
      <c r="O54" s="47">
        <f t="shared" si="7"/>
        <v>123.36627232870757</v>
      </c>
      <c r="P54" s="9"/>
    </row>
    <row r="55" spans="1:16">
      <c r="A55" s="12"/>
      <c r="B55" s="25">
        <v>344.5</v>
      </c>
      <c r="C55" s="20" t="s">
        <v>141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5752302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5752302</v>
      </c>
      <c r="O55" s="47">
        <f t="shared" si="7"/>
        <v>52.106072683792888</v>
      </c>
      <c r="P55" s="9"/>
    </row>
    <row r="56" spans="1:16">
      <c r="A56" s="12"/>
      <c r="B56" s="25">
        <v>344.9</v>
      </c>
      <c r="C56" s="20" t="s">
        <v>142</v>
      </c>
      <c r="D56" s="46">
        <v>192240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192240</v>
      </c>
      <c r="O56" s="47">
        <f t="shared" si="7"/>
        <v>1.7413674408493061</v>
      </c>
      <c r="P56" s="9"/>
    </row>
    <row r="57" spans="1:16">
      <c r="A57" s="12"/>
      <c r="B57" s="25">
        <v>345.1</v>
      </c>
      <c r="C57" s="20" t="s">
        <v>66</v>
      </c>
      <c r="D57" s="46">
        <v>0</v>
      </c>
      <c r="E57" s="46">
        <v>136249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136249</v>
      </c>
      <c r="O57" s="47">
        <f t="shared" si="7"/>
        <v>1.2341842095728106</v>
      </c>
      <c r="P57" s="9"/>
    </row>
    <row r="58" spans="1:16">
      <c r="A58" s="12"/>
      <c r="B58" s="25">
        <v>347.1</v>
      </c>
      <c r="C58" s="20" t="s">
        <v>67</v>
      </c>
      <c r="D58" s="46">
        <v>21165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21165</v>
      </c>
      <c r="O58" s="47">
        <f t="shared" si="7"/>
        <v>0.19171890285879922</v>
      </c>
      <c r="P58" s="9"/>
    </row>
    <row r="59" spans="1:16">
      <c r="A59" s="12"/>
      <c r="B59" s="25">
        <v>347.2</v>
      </c>
      <c r="C59" s="20" t="s">
        <v>68</v>
      </c>
      <c r="D59" s="46">
        <v>919320</v>
      </c>
      <c r="E59" s="46">
        <v>251138</v>
      </c>
      <c r="F59" s="46">
        <v>0</v>
      </c>
      <c r="G59" s="46">
        <v>832604</v>
      </c>
      <c r="H59" s="46">
        <v>0</v>
      </c>
      <c r="I59" s="46">
        <v>1420819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3423881</v>
      </c>
      <c r="O59" s="47">
        <f t="shared" si="7"/>
        <v>31.014538570238052</v>
      </c>
      <c r="P59" s="9"/>
    </row>
    <row r="60" spans="1:16">
      <c r="A60" s="12"/>
      <c r="B60" s="25">
        <v>347.4</v>
      </c>
      <c r="C60" s="20" t="s">
        <v>69</v>
      </c>
      <c r="D60" s="46">
        <v>0</v>
      </c>
      <c r="E60" s="46">
        <v>395323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395323</v>
      </c>
      <c r="O60" s="47">
        <f t="shared" si="7"/>
        <v>3.5809540200731909</v>
      </c>
      <c r="P60" s="9"/>
    </row>
    <row r="61" spans="1:16">
      <c r="A61" s="12"/>
      <c r="B61" s="25">
        <v>347.5</v>
      </c>
      <c r="C61" s="20" t="s">
        <v>70</v>
      </c>
      <c r="D61" s="46">
        <v>23034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23034</v>
      </c>
      <c r="O61" s="47">
        <f t="shared" si="7"/>
        <v>0.2086488640892786</v>
      </c>
      <c r="P61" s="9"/>
    </row>
    <row r="62" spans="1:16">
      <c r="A62" s="12"/>
      <c r="B62" s="25">
        <v>349</v>
      </c>
      <c r="C62" s="20" t="s">
        <v>1</v>
      </c>
      <c r="D62" s="46">
        <v>105674</v>
      </c>
      <c r="E62" s="46">
        <v>830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9"/>
        <v>106504</v>
      </c>
      <c r="O62" s="47">
        <f t="shared" si="7"/>
        <v>0.96474509946012532</v>
      </c>
      <c r="P62" s="9"/>
    </row>
    <row r="63" spans="1:16" ht="15.75">
      <c r="A63" s="29" t="s">
        <v>49</v>
      </c>
      <c r="B63" s="30"/>
      <c r="C63" s="31"/>
      <c r="D63" s="32">
        <f t="shared" ref="D63:M63" si="10">SUM(D64:D67)</f>
        <v>1475584</v>
      </c>
      <c r="E63" s="32">
        <f t="shared" si="10"/>
        <v>13524</v>
      </c>
      <c r="F63" s="32">
        <f t="shared" si="10"/>
        <v>0</v>
      </c>
      <c r="G63" s="32">
        <f t="shared" si="10"/>
        <v>0</v>
      </c>
      <c r="H63" s="32">
        <f t="shared" si="10"/>
        <v>0</v>
      </c>
      <c r="I63" s="32">
        <f t="shared" si="10"/>
        <v>2154023</v>
      </c>
      <c r="J63" s="32">
        <f t="shared" si="10"/>
        <v>0</v>
      </c>
      <c r="K63" s="32">
        <f t="shared" si="10"/>
        <v>0</v>
      </c>
      <c r="L63" s="32">
        <f t="shared" si="10"/>
        <v>0</v>
      </c>
      <c r="M63" s="32">
        <f t="shared" si="10"/>
        <v>0</v>
      </c>
      <c r="N63" s="32">
        <f t="shared" ref="N63:N69" si="11">SUM(D63:M63)</f>
        <v>3643131</v>
      </c>
      <c r="O63" s="45">
        <f t="shared" si="7"/>
        <v>33.000570672850465</v>
      </c>
      <c r="P63" s="10"/>
    </row>
    <row r="64" spans="1:16">
      <c r="A64" s="13"/>
      <c r="B64" s="39">
        <v>351.1</v>
      </c>
      <c r="C64" s="21" t="s">
        <v>73</v>
      </c>
      <c r="D64" s="46">
        <v>262364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262364</v>
      </c>
      <c r="O64" s="47">
        <f t="shared" si="7"/>
        <v>2.3765716149135838</v>
      </c>
      <c r="P64" s="9"/>
    </row>
    <row r="65" spans="1:119">
      <c r="A65" s="13"/>
      <c r="B65" s="39">
        <v>351.3</v>
      </c>
      <c r="C65" s="21" t="s">
        <v>118</v>
      </c>
      <c r="D65" s="46">
        <v>0</v>
      </c>
      <c r="E65" s="46">
        <v>13524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13524</v>
      </c>
      <c r="O65" s="47">
        <f t="shared" si="7"/>
        <v>0.12250443856661473</v>
      </c>
      <c r="P65" s="9"/>
    </row>
    <row r="66" spans="1:119">
      <c r="A66" s="13"/>
      <c r="B66" s="39">
        <v>354</v>
      </c>
      <c r="C66" s="21" t="s">
        <v>75</v>
      </c>
      <c r="D66" s="46">
        <v>1211871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1211871</v>
      </c>
      <c r="O66" s="47">
        <f t="shared" si="7"/>
        <v>10.977490126453857</v>
      </c>
      <c r="P66" s="9"/>
    </row>
    <row r="67" spans="1:119">
      <c r="A67" s="13"/>
      <c r="B67" s="39">
        <v>359</v>
      </c>
      <c r="C67" s="21" t="s">
        <v>76</v>
      </c>
      <c r="D67" s="46">
        <v>1349</v>
      </c>
      <c r="E67" s="46">
        <v>0</v>
      </c>
      <c r="F67" s="46">
        <v>0</v>
      </c>
      <c r="G67" s="46">
        <v>0</v>
      </c>
      <c r="H67" s="46">
        <v>0</v>
      </c>
      <c r="I67" s="46">
        <v>2154023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2155372</v>
      </c>
      <c r="O67" s="47">
        <f t="shared" si="7"/>
        <v>19.524004492916411</v>
      </c>
      <c r="P67" s="9"/>
    </row>
    <row r="68" spans="1:119" ht="15.75">
      <c r="A68" s="29" t="s">
        <v>4</v>
      </c>
      <c r="B68" s="30"/>
      <c r="C68" s="31"/>
      <c r="D68" s="32">
        <f t="shared" ref="D68:M68" si="12">SUM(D69:D76)</f>
        <v>1585967</v>
      </c>
      <c r="E68" s="32">
        <f t="shared" si="12"/>
        <v>3257767</v>
      </c>
      <c r="F68" s="32">
        <f t="shared" si="12"/>
        <v>6401</v>
      </c>
      <c r="G68" s="32">
        <f t="shared" si="12"/>
        <v>929695</v>
      </c>
      <c r="H68" s="32">
        <f t="shared" si="12"/>
        <v>0</v>
      </c>
      <c r="I68" s="32">
        <f t="shared" si="12"/>
        <v>8547002</v>
      </c>
      <c r="J68" s="32">
        <f t="shared" si="12"/>
        <v>-430905</v>
      </c>
      <c r="K68" s="32">
        <f t="shared" si="12"/>
        <v>99068419</v>
      </c>
      <c r="L68" s="32">
        <f t="shared" si="12"/>
        <v>0</v>
      </c>
      <c r="M68" s="32">
        <f t="shared" si="12"/>
        <v>0</v>
      </c>
      <c r="N68" s="32">
        <f t="shared" si="11"/>
        <v>112964346</v>
      </c>
      <c r="O68" s="45">
        <f t="shared" si="7"/>
        <v>1023.2648465524113</v>
      </c>
      <c r="P68" s="10"/>
    </row>
    <row r="69" spans="1:119">
      <c r="A69" s="12"/>
      <c r="B69" s="25">
        <v>361.1</v>
      </c>
      <c r="C69" s="20" t="s">
        <v>77</v>
      </c>
      <c r="D69" s="46">
        <v>642958</v>
      </c>
      <c r="E69" s="46">
        <v>545368</v>
      </c>
      <c r="F69" s="46">
        <v>7121</v>
      </c>
      <c r="G69" s="46">
        <v>348621</v>
      </c>
      <c r="H69" s="46">
        <v>0</v>
      </c>
      <c r="I69" s="46">
        <v>1830539</v>
      </c>
      <c r="J69" s="46">
        <v>178229</v>
      </c>
      <c r="K69" s="46">
        <v>13621122</v>
      </c>
      <c r="L69" s="46">
        <v>0</v>
      </c>
      <c r="M69" s="46">
        <v>0</v>
      </c>
      <c r="N69" s="46">
        <f t="shared" si="11"/>
        <v>17173958</v>
      </c>
      <c r="O69" s="47">
        <f t="shared" ref="O69:O80" si="13">(N69/O$82)</f>
        <v>155.5668502481974</v>
      </c>
      <c r="P69" s="9"/>
    </row>
    <row r="70" spans="1:119">
      <c r="A70" s="12"/>
      <c r="B70" s="25">
        <v>361.2</v>
      </c>
      <c r="C70" s="20" t="s">
        <v>119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6021563</v>
      </c>
      <c r="J70" s="46">
        <v>171489</v>
      </c>
      <c r="K70" s="46">
        <v>0</v>
      </c>
      <c r="L70" s="46">
        <v>0</v>
      </c>
      <c r="M70" s="46">
        <v>0</v>
      </c>
      <c r="N70" s="46">
        <f t="shared" ref="N70:N76" si="14">SUM(D70:M70)</f>
        <v>6193052</v>
      </c>
      <c r="O70" s="47">
        <f t="shared" si="13"/>
        <v>56.09851806224863</v>
      </c>
      <c r="P70" s="9"/>
    </row>
    <row r="71" spans="1:119">
      <c r="A71" s="12"/>
      <c r="B71" s="25">
        <v>361.3</v>
      </c>
      <c r="C71" s="20" t="s">
        <v>78</v>
      </c>
      <c r="D71" s="46">
        <v>-154675</v>
      </c>
      <c r="E71" s="46">
        <v>-218735</v>
      </c>
      <c r="F71" s="46">
        <v>-720</v>
      </c>
      <c r="G71" s="46">
        <v>-96852</v>
      </c>
      <c r="H71" s="46">
        <v>0</v>
      </c>
      <c r="I71" s="46">
        <v>-691870</v>
      </c>
      <c r="J71" s="46">
        <v>-62032</v>
      </c>
      <c r="K71" s="46">
        <v>64121708</v>
      </c>
      <c r="L71" s="46">
        <v>0</v>
      </c>
      <c r="M71" s="46">
        <v>0</v>
      </c>
      <c r="N71" s="46">
        <f t="shared" si="14"/>
        <v>62896824</v>
      </c>
      <c r="O71" s="47">
        <f t="shared" si="13"/>
        <v>569.73825138591974</v>
      </c>
      <c r="P71" s="9"/>
    </row>
    <row r="72" spans="1:119">
      <c r="A72" s="12"/>
      <c r="B72" s="25">
        <v>362</v>
      </c>
      <c r="C72" s="20" t="s">
        <v>79</v>
      </c>
      <c r="D72" s="46">
        <v>169262</v>
      </c>
      <c r="E72" s="46">
        <v>745069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914331</v>
      </c>
      <c r="O72" s="47">
        <f t="shared" si="13"/>
        <v>8.2822837783977672</v>
      </c>
      <c r="P72" s="9"/>
    </row>
    <row r="73" spans="1:119">
      <c r="A73" s="12"/>
      <c r="B73" s="25">
        <v>364</v>
      </c>
      <c r="C73" s="20" t="s">
        <v>143</v>
      </c>
      <c r="D73" s="46">
        <v>0</v>
      </c>
      <c r="E73" s="46">
        <v>1108754</v>
      </c>
      <c r="F73" s="46">
        <v>0</v>
      </c>
      <c r="G73" s="46">
        <v>677926</v>
      </c>
      <c r="H73" s="46">
        <v>0</v>
      </c>
      <c r="I73" s="46">
        <v>487201</v>
      </c>
      <c r="J73" s="46">
        <v>-915036</v>
      </c>
      <c r="K73" s="46">
        <v>0</v>
      </c>
      <c r="L73" s="46">
        <v>0</v>
      </c>
      <c r="M73" s="46">
        <v>0</v>
      </c>
      <c r="N73" s="46">
        <f t="shared" si="14"/>
        <v>1358845</v>
      </c>
      <c r="O73" s="47">
        <f t="shared" si="13"/>
        <v>12.308824595094025</v>
      </c>
      <c r="P73" s="9"/>
    </row>
    <row r="74" spans="1:119">
      <c r="A74" s="12"/>
      <c r="B74" s="25">
        <v>366</v>
      </c>
      <c r="C74" s="20" t="s">
        <v>82</v>
      </c>
      <c r="D74" s="46">
        <v>105339</v>
      </c>
      <c r="E74" s="46">
        <v>97720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203059</v>
      </c>
      <c r="O74" s="47">
        <f t="shared" si="13"/>
        <v>1.8393691800427552</v>
      </c>
      <c r="P74" s="9"/>
    </row>
    <row r="75" spans="1:119">
      <c r="A75" s="12"/>
      <c r="B75" s="25">
        <v>368</v>
      </c>
      <c r="C75" s="20" t="s">
        <v>83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21325589</v>
      </c>
      <c r="L75" s="46">
        <v>0</v>
      </c>
      <c r="M75" s="46">
        <v>0</v>
      </c>
      <c r="N75" s="46">
        <f t="shared" si="14"/>
        <v>21325589</v>
      </c>
      <c r="O75" s="47">
        <f t="shared" si="13"/>
        <v>193.17356607123446</v>
      </c>
      <c r="P75" s="9"/>
    </row>
    <row r="76" spans="1:119">
      <c r="A76" s="12"/>
      <c r="B76" s="25">
        <v>369.9</v>
      </c>
      <c r="C76" s="20" t="s">
        <v>85</v>
      </c>
      <c r="D76" s="46">
        <v>823083</v>
      </c>
      <c r="E76" s="46">
        <v>979591</v>
      </c>
      <c r="F76" s="46">
        <v>0</v>
      </c>
      <c r="G76" s="46">
        <v>0</v>
      </c>
      <c r="H76" s="46">
        <v>0</v>
      </c>
      <c r="I76" s="46">
        <v>899569</v>
      </c>
      <c r="J76" s="46">
        <v>196445</v>
      </c>
      <c r="K76" s="46">
        <v>0</v>
      </c>
      <c r="L76" s="46">
        <v>0</v>
      </c>
      <c r="M76" s="46">
        <v>0</v>
      </c>
      <c r="N76" s="46">
        <f t="shared" si="14"/>
        <v>2898688</v>
      </c>
      <c r="O76" s="47">
        <f t="shared" si="13"/>
        <v>26.257183231276496</v>
      </c>
      <c r="P76" s="9"/>
    </row>
    <row r="77" spans="1:119" ht="15.75">
      <c r="A77" s="29" t="s">
        <v>50</v>
      </c>
      <c r="B77" s="30"/>
      <c r="C77" s="31"/>
      <c r="D77" s="32">
        <f t="shared" ref="D77:M77" si="15">SUM(D78:D79)</f>
        <v>16919800</v>
      </c>
      <c r="E77" s="32">
        <f t="shared" si="15"/>
        <v>6814377</v>
      </c>
      <c r="F77" s="32">
        <f t="shared" si="15"/>
        <v>0</v>
      </c>
      <c r="G77" s="32">
        <f t="shared" si="15"/>
        <v>11602906</v>
      </c>
      <c r="H77" s="32">
        <f t="shared" si="15"/>
        <v>0</v>
      </c>
      <c r="I77" s="32">
        <f t="shared" si="15"/>
        <v>270000</v>
      </c>
      <c r="J77" s="32">
        <f t="shared" si="15"/>
        <v>8502128</v>
      </c>
      <c r="K77" s="32">
        <f t="shared" si="15"/>
        <v>0</v>
      </c>
      <c r="L77" s="32">
        <f t="shared" si="15"/>
        <v>0</v>
      </c>
      <c r="M77" s="32">
        <f t="shared" si="15"/>
        <v>0</v>
      </c>
      <c r="N77" s="32">
        <f>SUM(D77:M77)</f>
        <v>44109211</v>
      </c>
      <c r="O77" s="45">
        <f t="shared" si="13"/>
        <v>399.55443131997538</v>
      </c>
      <c r="P77" s="9"/>
    </row>
    <row r="78" spans="1:119">
      <c r="A78" s="12"/>
      <c r="B78" s="25">
        <v>381</v>
      </c>
      <c r="C78" s="20" t="s">
        <v>86</v>
      </c>
      <c r="D78" s="46">
        <v>14172015</v>
      </c>
      <c r="E78" s="46">
        <v>4956565</v>
      </c>
      <c r="F78" s="46">
        <v>0</v>
      </c>
      <c r="G78" s="46">
        <v>8919746</v>
      </c>
      <c r="H78" s="46">
        <v>0</v>
      </c>
      <c r="I78" s="46">
        <v>270000</v>
      </c>
      <c r="J78" s="46">
        <v>8502128</v>
      </c>
      <c r="K78" s="46">
        <v>0</v>
      </c>
      <c r="L78" s="46">
        <v>0</v>
      </c>
      <c r="M78" s="46">
        <v>0</v>
      </c>
      <c r="N78" s="46">
        <f>SUM(D78:M78)</f>
        <v>36820454</v>
      </c>
      <c r="O78" s="47">
        <f t="shared" si="13"/>
        <v>333.53068951773616</v>
      </c>
      <c r="P78" s="9"/>
    </row>
    <row r="79" spans="1:119" ht="15.75" thickBot="1">
      <c r="A79" s="12"/>
      <c r="B79" s="25">
        <v>384</v>
      </c>
      <c r="C79" s="20" t="s">
        <v>87</v>
      </c>
      <c r="D79" s="46">
        <v>2747785</v>
      </c>
      <c r="E79" s="46">
        <v>1857812</v>
      </c>
      <c r="F79" s="46">
        <v>0</v>
      </c>
      <c r="G79" s="46">
        <v>2683160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7288757</v>
      </c>
      <c r="O79" s="47">
        <f t="shared" si="13"/>
        <v>66.023741802239215</v>
      </c>
      <c r="P79" s="9"/>
    </row>
    <row r="80" spans="1:119" ht="16.5" thickBot="1">
      <c r="A80" s="14" t="s">
        <v>71</v>
      </c>
      <c r="B80" s="23"/>
      <c r="C80" s="22"/>
      <c r="D80" s="15">
        <f t="shared" ref="D80:M80" si="16">SUM(D5,D14,D21,D40,D63,D68,D77)</f>
        <v>161855376</v>
      </c>
      <c r="E80" s="15">
        <f t="shared" si="16"/>
        <v>65522485</v>
      </c>
      <c r="F80" s="15">
        <f t="shared" si="16"/>
        <v>1583356</v>
      </c>
      <c r="G80" s="15">
        <f t="shared" si="16"/>
        <v>19755750</v>
      </c>
      <c r="H80" s="15">
        <f t="shared" si="16"/>
        <v>0</v>
      </c>
      <c r="I80" s="15">
        <f t="shared" si="16"/>
        <v>136090179</v>
      </c>
      <c r="J80" s="15">
        <f t="shared" si="16"/>
        <v>61396121</v>
      </c>
      <c r="K80" s="15">
        <f t="shared" si="16"/>
        <v>101742247</v>
      </c>
      <c r="L80" s="15">
        <f t="shared" si="16"/>
        <v>0</v>
      </c>
      <c r="M80" s="15">
        <f t="shared" si="16"/>
        <v>0</v>
      </c>
      <c r="N80" s="15">
        <f>SUM(D80:M80)</f>
        <v>547945514</v>
      </c>
      <c r="O80" s="38">
        <f t="shared" si="13"/>
        <v>4963.4544186383564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51" t="s">
        <v>157</v>
      </c>
      <c r="M82" s="51"/>
      <c r="N82" s="51"/>
      <c r="O82" s="43">
        <v>110396</v>
      </c>
    </row>
    <row r="83" spans="1:15">
      <c r="A83" s="52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4"/>
    </row>
    <row r="84" spans="1:15" ht="15.75" customHeight="1" thickBot="1">
      <c r="A84" s="55" t="s">
        <v>110</v>
      </c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7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154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88</v>
      </c>
      <c r="B3" s="65"/>
      <c r="C3" s="66"/>
      <c r="D3" s="70" t="s">
        <v>44</v>
      </c>
      <c r="E3" s="71"/>
      <c r="F3" s="71"/>
      <c r="G3" s="71"/>
      <c r="H3" s="72"/>
      <c r="I3" s="70" t="s">
        <v>45</v>
      </c>
      <c r="J3" s="72"/>
      <c r="K3" s="70" t="s">
        <v>47</v>
      </c>
      <c r="L3" s="72"/>
      <c r="M3" s="36"/>
      <c r="N3" s="37"/>
      <c r="O3" s="73" t="s">
        <v>93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46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82454996</v>
      </c>
      <c r="E5" s="27">
        <f t="shared" si="0"/>
        <v>17591653</v>
      </c>
      <c r="F5" s="27">
        <f t="shared" si="0"/>
        <v>1590487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2834922</v>
      </c>
      <c r="L5" s="27">
        <f t="shared" si="0"/>
        <v>0</v>
      </c>
      <c r="M5" s="27">
        <f t="shared" si="0"/>
        <v>0</v>
      </c>
      <c r="N5" s="28">
        <f>SUM(D5:M5)</f>
        <v>104472058</v>
      </c>
      <c r="O5" s="33">
        <f t="shared" ref="O5:O36" si="1">(N5/O$81)</f>
        <v>959.37461431090219</v>
      </c>
      <c r="P5" s="6"/>
    </row>
    <row r="6" spans="1:133">
      <c r="A6" s="12"/>
      <c r="B6" s="25">
        <v>311</v>
      </c>
      <c r="C6" s="20" t="s">
        <v>3</v>
      </c>
      <c r="D6" s="46">
        <v>63401222</v>
      </c>
      <c r="E6" s="46">
        <v>17591653</v>
      </c>
      <c r="F6" s="46">
        <v>1590487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82583362</v>
      </c>
      <c r="O6" s="47">
        <f t="shared" si="1"/>
        <v>758.36910446664706</v>
      </c>
      <c r="P6" s="9"/>
    </row>
    <row r="7" spans="1:133">
      <c r="A7" s="12"/>
      <c r="B7" s="25">
        <v>312.51</v>
      </c>
      <c r="C7" s="20" t="s">
        <v>95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1574941</v>
      </c>
      <c r="L7" s="46">
        <v>0</v>
      </c>
      <c r="M7" s="46">
        <v>0</v>
      </c>
      <c r="N7" s="46">
        <f>SUM(D7:M7)</f>
        <v>1574941</v>
      </c>
      <c r="O7" s="47">
        <f t="shared" si="1"/>
        <v>14.462799368204525</v>
      </c>
      <c r="P7" s="9"/>
    </row>
    <row r="8" spans="1:133">
      <c r="A8" s="12"/>
      <c r="B8" s="25">
        <v>312.52</v>
      </c>
      <c r="C8" s="20" t="s">
        <v>133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1259981</v>
      </c>
      <c r="L8" s="46">
        <v>0</v>
      </c>
      <c r="M8" s="46">
        <v>0</v>
      </c>
      <c r="N8" s="46">
        <f>SUM(D8:M8)</f>
        <v>1259981</v>
      </c>
      <c r="O8" s="47">
        <f t="shared" si="1"/>
        <v>11.570498457243609</v>
      </c>
      <c r="P8" s="9"/>
    </row>
    <row r="9" spans="1:133">
      <c r="A9" s="12"/>
      <c r="B9" s="25">
        <v>314.10000000000002</v>
      </c>
      <c r="C9" s="20" t="s">
        <v>11</v>
      </c>
      <c r="D9" s="46">
        <v>10614492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ref="N9:N14" si="2">SUM(D9:M9)</f>
        <v>10614492</v>
      </c>
      <c r="O9" s="47">
        <f t="shared" si="1"/>
        <v>97.47366294446077</v>
      </c>
      <c r="P9" s="9"/>
    </row>
    <row r="10" spans="1:133">
      <c r="A10" s="12"/>
      <c r="B10" s="25">
        <v>314.3</v>
      </c>
      <c r="C10" s="20" t="s">
        <v>12</v>
      </c>
      <c r="D10" s="46">
        <v>4070057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4070057</v>
      </c>
      <c r="O10" s="47">
        <f t="shared" si="1"/>
        <v>37.375633632089333</v>
      </c>
      <c r="P10" s="9"/>
    </row>
    <row r="11" spans="1:133">
      <c r="A11" s="12"/>
      <c r="B11" s="25">
        <v>314.39999999999998</v>
      </c>
      <c r="C11" s="20" t="s">
        <v>13</v>
      </c>
      <c r="D11" s="46">
        <v>532159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532159</v>
      </c>
      <c r="O11" s="47">
        <f t="shared" si="1"/>
        <v>4.8868553482221566</v>
      </c>
      <c r="P11" s="9"/>
    </row>
    <row r="12" spans="1:133">
      <c r="A12" s="12"/>
      <c r="B12" s="25">
        <v>314.8</v>
      </c>
      <c r="C12" s="20" t="s">
        <v>14</v>
      </c>
      <c r="D12" s="46">
        <v>103656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103656</v>
      </c>
      <c r="O12" s="47">
        <f t="shared" si="1"/>
        <v>0.95188069350573024</v>
      </c>
      <c r="P12" s="9"/>
    </row>
    <row r="13" spans="1:133">
      <c r="A13" s="12"/>
      <c r="B13" s="25">
        <v>316</v>
      </c>
      <c r="C13" s="20" t="s">
        <v>134</v>
      </c>
      <c r="D13" s="46">
        <v>3500548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3500548</v>
      </c>
      <c r="O13" s="47">
        <f t="shared" si="1"/>
        <v>32.145790478989127</v>
      </c>
      <c r="P13" s="9"/>
    </row>
    <row r="14" spans="1:133">
      <c r="A14" s="12"/>
      <c r="B14" s="25">
        <v>319</v>
      </c>
      <c r="C14" s="20" t="s">
        <v>16</v>
      </c>
      <c r="D14" s="46">
        <v>232862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232862</v>
      </c>
      <c r="O14" s="47">
        <f t="shared" si="1"/>
        <v>2.1383889215398177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SUM(D16:D21)</f>
        <v>14707513</v>
      </c>
      <c r="E15" s="32">
        <f t="shared" si="3"/>
        <v>9624941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8" si="4">SUM(D15:M15)</f>
        <v>24332454</v>
      </c>
      <c r="O15" s="45">
        <f t="shared" si="1"/>
        <v>223.44671980605349</v>
      </c>
      <c r="P15" s="10"/>
    </row>
    <row r="16" spans="1:133">
      <c r="A16" s="12"/>
      <c r="B16" s="25">
        <v>322</v>
      </c>
      <c r="C16" s="20" t="s">
        <v>0</v>
      </c>
      <c r="D16" s="46">
        <v>100</v>
      </c>
      <c r="E16" s="46">
        <v>9526887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9526987</v>
      </c>
      <c r="O16" s="47">
        <f t="shared" si="1"/>
        <v>87.487024316779312</v>
      </c>
      <c r="P16" s="9"/>
    </row>
    <row r="17" spans="1:16">
      <c r="A17" s="12"/>
      <c r="B17" s="25">
        <v>323.10000000000002</v>
      </c>
      <c r="C17" s="20" t="s">
        <v>18</v>
      </c>
      <c r="D17" s="46">
        <v>8533718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8533718</v>
      </c>
      <c r="O17" s="47">
        <f t="shared" si="1"/>
        <v>78.365761827799005</v>
      </c>
      <c r="P17" s="9"/>
    </row>
    <row r="18" spans="1:16">
      <c r="A18" s="12"/>
      <c r="B18" s="25">
        <v>323.2</v>
      </c>
      <c r="C18" s="20" t="s">
        <v>19</v>
      </c>
      <c r="D18" s="46">
        <v>5505816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5505816</v>
      </c>
      <c r="O18" s="47">
        <f t="shared" si="1"/>
        <v>50.560314428445487</v>
      </c>
      <c r="P18" s="9"/>
    </row>
    <row r="19" spans="1:16">
      <c r="A19" s="12"/>
      <c r="B19" s="25">
        <v>323.39999999999998</v>
      </c>
      <c r="C19" s="20" t="s">
        <v>20</v>
      </c>
      <c r="D19" s="46">
        <v>90048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90048</v>
      </c>
      <c r="O19" s="47">
        <f t="shared" si="1"/>
        <v>0.82691742580076399</v>
      </c>
      <c r="P19" s="9"/>
    </row>
    <row r="20" spans="1:16">
      <c r="A20" s="12"/>
      <c r="B20" s="25">
        <v>323.89999999999998</v>
      </c>
      <c r="C20" s="20" t="s">
        <v>22</v>
      </c>
      <c r="D20" s="46">
        <v>383994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383994</v>
      </c>
      <c r="O20" s="47">
        <f t="shared" si="1"/>
        <v>3.5262452248016456</v>
      </c>
      <c r="P20" s="9"/>
    </row>
    <row r="21" spans="1:16">
      <c r="A21" s="12"/>
      <c r="B21" s="25">
        <v>329</v>
      </c>
      <c r="C21" s="20" t="s">
        <v>23</v>
      </c>
      <c r="D21" s="46">
        <v>193837</v>
      </c>
      <c r="E21" s="46">
        <v>98054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291891</v>
      </c>
      <c r="O21" s="47">
        <f t="shared" si="1"/>
        <v>2.6804565824272699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SUM(D23:D38)</f>
        <v>13276669</v>
      </c>
      <c r="E22" s="32">
        <f t="shared" si="5"/>
        <v>22376976</v>
      </c>
      <c r="F22" s="32">
        <f t="shared" si="5"/>
        <v>0</v>
      </c>
      <c r="G22" s="32">
        <f t="shared" si="5"/>
        <v>1172113</v>
      </c>
      <c r="H22" s="32">
        <f t="shared" si="5"/>
        <v>0</v>
      </c>
      <c r="I22" s="32">
        <f t="shared" si="5"/>
        <v>5022237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41847995</v>
      </c>
      <c r="O22" s="45">
        <f t="shared" si="1"/>
        <v>384.29322472818103</v>
      </c>
      <c r="P22" s="10"/>
    </row>
    <row r="23" spans="1:16">
      <c r="A23" s="12"/>
      <c r="B23" s="25">
        <v>331.2</v>
      </c>
      <c r="C23" s="20" t="s">
        <v>25</v>
      </c>
      <c r="D23" s="46">
        <v>30019</v>
      </c>
      <c r="E23" s="46">
        <v>3091937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3121956</v>
      </c>
      <c r="O23" s="47">
        <f t="shared" si="1"/>
        <v>28.669152218630622</v>
      </c>
      <c r="P23" s="9"/>
    </row>
    <row r="24" spans="1:16">
      <c r="A24" s="12"/>
      <c r="B24" s="25">
        <v>331.31</v>
      </c>
      <c r="C24" s="20" t="s">
        <v>114</v>
      </c>
      <c r="D24" s="46">
        <v>0</v>
      </c>
      <c r="E24" s="46">
        <v>17710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17710</v>
      </c>
      <c r="O24" s="47">
        <f t="shared" si="1"/>
        <v>0.16263223626212167</v>
      </c>
      <c r="P24" s="9"/>
    </row>
    <row r="25" spans="1:16">
      <c r="A25" s="12"/>
      <c r="B25" s="25">
        <v>331.49</v>
      </c>
      <c r="C25" s="20" t="s">
        <v>100</v>
      </c>
      <c r="D25" s="46">
        <v>0</v>
      </c>
      <c r="E25" s="46">
        <v>0</v>
      </c>
      <c r="F25" s="46">
        <v>0</v>
      </c>
      <c r="G25" s="46">
        <v>1172113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1172113</v>
      </c>
      <c r="O25" s="47">
        <f t="shared" si="1"/>
        <v>10.763600132236261</v>
      </c>
      <c r="P25" s="9"/>
    </row>
    <row r="26" spans="1:16">
      <c r="A26" s="12"/>
      <c r="B26" s="25">
        <v>331.5</v>
      </c>
      <c r="C26" s="20" t="s">
        <v>27</v>
      </c>
      <c r="D26" s="46">
        <v>0</v>
      </c>
      <c r="E26" s="46">
        <v>4770081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4770081</v>
      </c>
      <c r="O26" s="47">
        <f t="shared" si="1"/>
        <v>43.804005656773434</v>
      </c>
      <c r="P26" s="9"/>
    </row>
    <row r="27" spans="1:16">
      <c r="A27" s="12"/>
      <c r="B27" s="25">
        <v>334.2</v>
      </c>
      <c r="C27" s="20" t="s">
        <v>29</v>
      </c>
      <c r="D27" s="46">
        <v>0</v>
      </c>
      <c r="E27" s="46">
        <v>500450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500450</v>
      </c>
      <c r="O27" s="47">
        <f t="shared" si="1"/>
        <v>4.595669262415516</v>
      </c>
      <c r="P27" s="9"/>
    </row>
    <row r="28" spans="1:16">
      <c r="A28" s="12"/>
      <c r="B28" s="25">
        <v>334.31</v>
      </c>
      <c r="C28" s="20" t="s">
        <v>30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1406575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1406575</v>
      </c>
      <c r="O28" s="47">
        <f t="shared" si="1"/>
        <v>12.916681971789597</v>
      </c>
      <c r="P28" s="9"/>
    </row>
    <row r="29" spans="1:16">
      <c r="A29" s="12"/>
      <c r="B29" s="25">
        <v>334.49</v>
      </c>
      <c r="C29" s="20" t="s">
        <v>122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215662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6">SUM(D29:M29)</f>
        <v>215662</v>
      </c>
      <c r="O29" s="47">
        <f t="shared" si="1"/>
        <v>1.9804400528945048</v>
      </c>
      <c r="P29" s="9"/>
    </row>
    <row r="30" spans="1:16">
      <c r="A30" s="12"/>
      <c r="B30" s="25">
        <v>334.7</v>
      </c>
      <c r="C30" s="20" t="s">
        <v>32</v>
      </c>
      <c r="D30" s="46">
        <v>143160</v>
      </c>
      <c r="E30" s="46">
        <v>3596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146756</v>
      </c>
      <c r="O30" s="47">
        <f t="shared" si="1"/>
        <v>1.3476711724948576</v>
      </c>
      <c r="P30" s="9"/>
    </row>
    <row r="31" spans="1:16">
      <c r="A31" s="12"/>
      <c r="B31" s="25">
        <v>335.12</v>
      </c>
      <c r="C31" s="20" t="s">
        <v>135</v>
      </c>
      <c r="D31" s="46">
        <v>3476021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3476021</v>
      </c>
      <c r="O31" s="47">
        <f t="shared" si="1"/>
        <v>31.920557228915662</v>
      </c>
      <c r="P31" s="9"/>
    </row>
    <row r="32" spans="1:16">
      <c r="A32" s="12"/>
      <c r="B32" s="25">
        <v>335.15</v>
      </c>
      <c r="C32" s="20" t="s">
        <v>136</v>
      </c>
      <c r="D32" s="46">
        <v>140199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140199</v>
      </c>
      <c r="O32" s="47">
        <f t="shared" si="1"/>
        <v>1.2874577578607111</v>
      </c>
      <c r="P32" s="9"/>
    </row>
    <row r="33" spans="1:16">
      <c r="A33" s="12"/>
      <c r="B33" s="25">
        <v>335.18</v>
      </c>
      <c r="C33" s="20" t="s">
        <v>137</v>
      </c>
      <c r="D33" s="46">
        <v>8311702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8311702</v>
      </c>
      <c r="O33" s="47">
        <f t="shared" si="1"/>
        <v>76.326972524243317</v>
      </c>
      <c r="P33" s="9"/>
    </row>
    <row r="34" spans="1:16">
      <c r="A34" s="12"/>
      <c r="B34" s="25">
        <v>335.23</v>
      </c>
      <c r="C34" s="20" t="s">
        <v>152</v>
      </c>
      <c r="D34" s="46">
        <v>84950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84950</v>
      </c>
      <c r="O34" s="47">
        <f t="shared" si="1"/>
        <v>0.78010211578019395</v>
      </c>
      <c r="P34" s="9"/>
    </row>
    <row r="35" spans="1:16">
      <c r="A35" s="12"/>
      <c r="B35" s="25">
        <v>337.2</v>
      </c>
      <c r="C35" s="20" t="s">
        <v>37</v>
      </c>
      <c r="D35" s="46">
        <v>649291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649291</v>
      </c>
      <c r="O35" s="47">
        <f t="shared" si="1"/>
        <v>5.9624871436967384</v>
      </c>
      <c r="P35" s="9"/>
    </row>
    <row r="36" spans="1:16">
      <c r="A36" s="12"/>
      <c r="B36" s="25">
        <v>337.3</v>
      </c>
      <c r="C36" s="20" t="s">
        <v>38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3400000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3400000</v>
      </c>
      <c r="O36" s="47">
        <f t="shared" si="1"/>
        <v>31.222450778724653</v>
      </c>
      <c r="P36" s="9"/>
    </row>
    <row r="37" spans="1:16">
      <c r="A37" s="12"/>
      <c r="B37" s="25">
        <v>337.9</v>
      </c>
      <c r="C37" s="20" t="s">
        <v>42</v>
      </c>
      <c r="D37" s="46">
        <v>0</v>
      </c>
      <c r="E37" s="46">
        <v>11402327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11402327</v>
      </c>
      <c r="O37" s="47">
        <f t="shared" ref="O37:O68" si="7">(N37/O$81)</f>
        <v>104.70840985894799</v>
      </c>
      <c r="P37" s="9"/>
    </row>
    <row r="38" spans="1:16">
      <c r="A38" s="12"/>
      <c r="B38" s="25">
        <v>338</v>
      </c>
      <c r="C38" s="20" t="s">
        <v>43</v>
      </c>
      <c r="D38" s="46">
        <v>441327</v>
      </c>
      <c r="E38" s="46">
        <v>2590875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3032202</v>
      </c>
      <c r="O38" s="47">
        <f t="shared" si="7"/>
        <v>27.844934616514841</v>
      </c>
      <c r="P38" s="9"/>
    </row>
    <row r="39" spans="1:16" ht="15.75">
      <c r="A39" s="29" t="s">
        <v>48</v>
      </c>
      <c r="B39" s="30"/>
      <c r="C39" s="31"/>
      <c r="D39" s="32">
        <f t="shared" ref="D39:M39" si="8">SUM(D40:D60)</f>
        <v>24438621</v>
      </c>
      <c r="E39" s="32">
        <f t="shared" si="8"/>
        <v>2161061</v>
      </c>
      <c r="F39" s="32">
        <f t="shared" si="8"/>
        <v>0</v>
      </c>
      <c r="G39" s="32">
        <f t="shared" si="8"/>
        <v>32685</v>
      </c>
      <c r="H39" s="32">
        <f t="shared" si="8"/>
        <v>0</v>
      </c>
      <c r="I39" s="32">
        <f t="shared" si="8"/>
        <v>118424419</v>
      </c>
      <c r="J39" s="32">
        <f t="shared" si="8"/>
        <v>50756980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195813766</v>
      </c>
      <c r="O39" s="45">
        <f t="shared" si="7"/>
        <v>1798.1722560975609</v>
      </c>
      <c r="P39" s="10"/>
    </row>
    <row r="40" spans="1:16">
      <c r="A40" s="12"/>
      <c r="B40" s="25">
        <v>341.2</v>
      </c>
      <c r="C40" s="20" t="s">
        <v>138</v>
      </c>
      <c r="D40" s="46">
        <v>282751</v>
      </c>
      <c r="E40" s="46">
        <v>406</v>
      </c>
      <c r="F40" s="46">
        <v>0</v>
      </c>
      <c r="G40" s="46">
        <v>0</v>
      </c>
      <c r="H40" s="46">
        <v>0</v>
      </c>
      <c r="I40" s="46">
        <v>0</v>
      </c>
      <c r="J40" s="46">
        <v>50756980</v>
      </c>
      <c r="K40" s="46">
        <v>0</v>
      </c>
      <c r="L40" s="46">
        <v>0</v>
      </c>
      <c r="M40" s="46">
        <v>0</v>
      </c>
      <c r="N40" s="46">
        <f t="shared" ref="N40:N60" si="9">SUM(D40:M40)</f>
        <v>51040137</v>
      </c>
      <c r="O40" s="47">
        <f t="shared" si="7"/>
        <v>468.70534271231264</v>
      </c>
      <c r="P40" s="9"/>
    </row>
    <row r="41" spans="1:16">
      <c r="A41" s="12"/>
      <c r="B41" s="25">
        <v>341.54</v>
      </c>
      <c r="C41" s="20" t="s">
        <v>139</v>
      </c>
      <c r="D41" s="46">
        <v>16239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16239</v>
      </c>
      <c r="O41" s="47">
        <f t="shared" si="7"/>
        <v>0.14912393476344402</v>
      </c>
      <c r="P41" s="9"/>
    </row>
    <row r="42" spans="1:16">
      <c r="A42" s="12"/>
      <c r="B42" s="25">
        <v>341.9</v>
      </c>
      <c r="C42" s="20" t="s">
        <v>140</v>
      </c>
      <c r="D42" s="46">
        <v>680582</v>
      </c>
      <c r="E42" s="46">
        <v>240149</v>
      </c>
      <c r="F42" s="46">
        <v>0</v>
      </c>
      <c r="G42" s="46">
        <v>0</v>
      </c>
      <c r="H42" s="46">
        <v>0</v>
      </c>
      <c r="I42" s="46">
        <v>4803927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5724658</v>
      </c>
      <c r="O42" s="47">
        <f t="shared" si="7"/>
        <v>52.569956655891858</v>
      </c>
      <c r="P42" s="9"/>
    </row>
    <row r="43" spans="1:16">
      <c r="A43" s="12"/>
      <c r="B43" s="25">
        <v>342.1</v>
      </c>
      <c r="C43" s="20" t="s">
        <v>55</v>
      </c>
      <c r="D43" s="46">
        <v>67647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67647</v>
      </c>
      <c r="O43" s="47">
        <f t="shared" si="7"/>
        <v>0.62120739053776075</v>
      </c>
      <c r="P43" s="9"/>
    </row>
    <row r="44" spans="1:16">
      <c r="A44" s="12"/>
      <c r="B44" s="25">
        <v>342.2</v>
      </c>
      <c r="C44" s="20" t="s">
        <v>56</v>
      </c>
      <c r="D44" s="46">
        <v>1410506</v>
      </c>
      <c r="E44" s="46">
        <v>1083472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2493978</v>
      </c>
      <c r="O44" s="47">
        <f t="shared" si="7"/>
        <v>22.902383925947692</v>
      </c>
      <c r="P44" s="9"/>
    </row>
    <row r="45" spans="1:16">
      <c r="A45" s="12"/>
      <c r="B45" s="25">
        <v>342.4</v>
      </c>
      <c r="C45" s="20" t="s">
        <v>57</v>
      </c>
      <c r="D45" s="46">
        <v>3444840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3444840</v>
      </c>
      <c r="O45" s="47">
        <f t="shared" si="7"/>
        <v>31.634219806053483</v>
      </c>
      <c r="P45" s="9"/>
    </row>
    <row r="46" spans="1:16">
      <c r="A46" s="12"/>
      <c r="B46" s="25">
        <v>342.5</v>
      </c>
      <c r="C46" s="20" t="s">
        <v>58</v>
      </c>
      <c r="D46" s="46">
        <v>1760852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1760852</v>
      </c>
      <c r="O46" s="47">
        <f t="shared" si="7"/>
        <v>16.170033793711433</v>
      </c>
      <c r="P46" s="9"/>
    </row>
    <row r="47" spans="1:16">
      <c r="A47" s="12"/>
      <c r="B47" s="25">
        <v>342.9</v>
      </c>
      <c r="C47" s="20" t="s">
        <v>59</v>
      </c>
      <c r="D47" s="46">
        <v>223326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223326</v>
      </c>
      <c r="O47" s="47">
        <f t="shared" si="7"/>
        <v>2.0508191301792538</v>
      </c>
      <c r="P47" s="9"/>
    </row>
    <row r="48" spans="1:16">
      <c r="A48" s="12"/>
      <c r="B48" s="25">
        <v>343.3</v>
      </c>
      <c r="C48" s="20" t="s">
        <v>106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65444189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65444189</v>
      </c>
      <c r="O48" s="47">
        <f t="shared" si="7"/>
        <v>600.97881464883926</v>
      </c>
      <c r="P48" s="9"/>
    </row>
    <row r="49" spans="1:16">
      <c r="A49" s="12"/>
      <c r="B49" s="25">
        <v>343.4</v>
      </c>
      <c r="C49" s="20" t="s">
        <v>60</v>
      </c>
      <c r="D49" s="46">
        <v>14420703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14420703</v>
      </c>
      <c r="O49" s="47">
        <f t="shared" si="7"/>
        <v>132.42637929767852</v>
      </c>
      <c r="P49" s="9"/>
    </row>
    <row r="50" spans="1:16">
      <c r="A50" s="12"/>
      <c r="B50" s="25">
        <v>343.5</v>
      </c>
      <c r="C50" s="20" t="s">
        <v>107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29162820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29162820</v>
      </c>
      <c r="O50" s="47">
        <f t="shared" si="7"/>
        <v>267.80432706435499</v>
      </c>
      <c r="P50" s="9"/>
    </row>
    <row r="51" spans="1:16">
      <c r="A51" s="12"/>
      <c r="B51" s="25">
        <v>343.6</v>
      </c>
      <c r="C51" s="20" t="s">
        <v>61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981390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981390</v>
      </c>
      <c r="O51" s="47">
        <f t="shared" si="7"/>
        <v>9.0121767558037025</v>
      </c>
      <c r="P51" s="9"/>
    </row>
    <row r="52" spans="1:16">
      <c r="A52" s="12"/>
      <c r="B52" s="25">
        <v>343.8</v>
      </c>
      <c r="C52" s="20" t="s">
        <v>62</v>
      </c>
      <c r="D52" s="46">
        <v>0</v>
      </c>
      <c r="E52" s="46">
        <v>41145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41145</v>
      </c>
      <c r="O52" s="47">
        <f t="shared" si="7"/>
        <v>0.37783756979136057</v>
      </c>
      <c r="P52" s="9"/>
    </row>
    <row r="53" spans="1:16">
      <c r="A53" s="12"/>
      <c r="B53" s="25">
        <v>343.9</v>
      </c>
      <c r="C53" s="20" t="s">
        <v>63</v>
      </c>
      <c r="D53" s="46">
        <v>329130</v>
      </c>
      <c r="E53" s="46">
        <v>20044</v>
      </c>
      <c r="F53" s="46">
        <v>0</v>
      </c>
      <c r="G53" s="46">
        <v>0</v>
      </c>
      <c r="H53" s="46">
        <v>0</v>
      </c>
      <c r="I53" s="46">
        <v>10853567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11202741</v>
      </c>
      <c r="O53" s="47">
        <f t="shared" si="7"/>
        <v>102.8755968997943</v>
      </c>
      <c r="P53" s="9"/>
    </row>
    <row r="54" spans="1:16">
      <c r="A54" s="12"/>
      <c r="B54" s="25">
        <v>344.5</v>
      </c>
      <c r="C54" s="20" t="s">
        <v>141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5658104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5658104</v>
      </c>
      <c r="O54" s="47">
        <f t="shared" si="7"/>
        <v>51.958786364972084</v>
      </c>
      <c r="P54" s="9"/>
    </row>
    <row r="55" spans="1:16">
      <c r="A55" s="12"/>
      <c r="B55" s="25">
        <v>344.9</v>
      </c>
      <c r="C55" s="20" t="s">
        <v>142</v>
      </c>
      <c r="D55" s="46">
        <v>158793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158793</v>
      </c>
      <c r="O55" s="47">
        <f t="shared" si="7"/>
        <v>1.4582078313253013</v>
      </c>
      <c r="P55" s="9"/>
    </row>
    <row r="56" spans="1:16">
      <c r="A56" s="12"/>
      <c r="B56" s="25">
        <v>345.1</v>
      </c>
      <c r="C56" s="20" t="s">
        <v>66</v>
      </c>
      <c r="D56" s="46">
        <v>0</v>
      </c>
      <c r="E56" s="46">
        <v>49160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49160</v>
      </c>
      <c r="O56" s="47">
        <f t="shared" si="7"/>
        <v>0.45143990596532474</v>
      </c>
      <c r="P56" s="9"/>
    </row>
    <row r="57" spans="1:16">
      <c r="A57" s="12"/>
      <c r="B57" s="25">
        <v>347.1</v>
      </c>
      <c r="C57" s="20" t="s">
        <v>67</v>
      </c>
      <c r="D57" s="46">
        <v>31008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31008</v>
      </c>
      <c r="O57" s="47">
        <f t="shared" si="7"/>
        <v>0.28474875110196884</v>
      </c>
      <c r="P57" s="9"/>
    </row>
    <row r="58" spans="1:16">
      <c r="A58" s="12"/>
      <c r="B58" s="25">
        <v>347.2</v>
      </c>
      <c r="C58" s="20" t="s">
        <v>68</v>
      </c>
      <c r="D58" s="46">
        <v>942238</v>
      </c>
      <c r="E58" s="46">
        <v>299894</v>
      </c>
      <c r="F58" s="46">
        <v>0</v>
      </c>
      <c r="G58" s="46">
        <v>32685</v>
      </c>
      <c r="H58" s="46">
        <v>0</v>
      </c>
      <c r="I58" s="46">
        <v>1520422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2795239</v>
      </c>
      <c r="O58" s="47">
        <f t="shared" si="7"/>
        <v>25.668885909491625</v>
      </c>
      <c r="P58" s="9"/>
    </row>
    <row r="59" spans="1:16">
      <c r="A59" s="12"/>
      <c r="B59" s="25">
        <v>347.4</v>
      </c>
      <c r="C59" s="20" t="s">
        <v>69</v>
      </c>
      <c r="D59" s="46">
        <v>25293</v>
      </c>
      <c r="E59" s="46">
        <v>425202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450495</v>
      </c>
      <c r="O59" s="47">
        <f t="shared" si="7"/>
        <v>4.1369288128122248</v>
      </c>
      <c r="P59" s="9"/>
    </row>
    <row r="60" spans="1:16">
      <c r="A60" s="12"/>
      <c r="B60" s="25">
        <v>349</v>
      </c>
      <c r="C60" s="20" t="s">
        <v>1</v>
      </c>
      <c r="D60" s="46">
        <v>644713</v>
      </c>
      <c r="E60" s="46">
        <v>1589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646302</v>
      </c>
      <c r="O60" s="47">
        <f t="shared" si="7"/>
        <v>5.9350389362327363</v>
      </c>
      <c r="P60" s="9"/>
    </row>
    <row r="61" spans="1:16" ht="15.75">
      <c r="A61" s="29" t="s">
        <v>49</v>
      </c>
      <c r="B61" s="30"/>
      <c r="C61" s="31"/>
      <c r="D61" s="32">
        <f t="shared" ref="D61:M61" si="10">SUM(D62:D65)</f>
        <v>244762</v>
      </c>
      <c r="E61" s="32">
        <f t="shared" si="10"/>
        <v>27667</v>
      </c>
      <c r="F61" s="32">
        <f t="shared" si="10"/>
        <v>0</v>
      </c>
      <c r="G61" s="32">
        <f t="shared" si="10"/>
        <v>0</v>
      </c>
      <c r="H61" s="32">
        <f t="shared" si="10"/>
        <v>0</v>
      </c>
      <c r="I61" s="32">
        <f t="shared" si="10"/>
        <v>2149997</v>
      </c>
      <c r="J61" s="32">
        <f t="shared" si="10"/>
        <v>67945</v>
      </c>
      <c r="K61" s="32">
        <f t="shared" si="10"/>
        <v>0</v>
      </c>
      <c r="L61" s="32">
        <f t="shared" si="10"/>
        <v>0</v>
      </c>
      <c r="M61" s="32">
        <f t="shared" si="10"/>
        <v>0</v>
      </c>
      <c r="N61" s="32">
        <f t="shared" ref="N61:N67" si="11">SUM(D61:M61)</f>
        <v>2490371</v>
      </c>
      <c r="O61" s="45">
        <f t="shared" si="7"/>
        <v>22.86926057890097</v>
      </c>
      <c r="P61" s="10"/>
    </row>
    <row r="62" spans="1:16">
      <c r="A62" s="13"/>
      <c r="B62" s="39">
        <v>351.1</v>
      </c>
      <c r="C62" s="21" t="s">
        <v>73</v>
      </c>
      <c r="D62" s="46">
        <v>111504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111504</v>
      </c>
      <c r="O62" s="47">
        <f t="shared" si="7"/>
        <v>1.0239494563620335</v>
      </c>
      <c r="P62" s="9"/>
    </row>
    <row r="63" spans="1:16">
      <c r="A63" s="13"/>
      <c r="B63" s="39">
        <v>351.3</v>
      </c>
      <c r="C63" s="21" t="s">
        <v>118</v>
      </c>
      <c r="D63" s="46">
        <v>0</v>
      </c>
      <c r="E63" s="46">
        <v>27667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27667</v>
      </c>
      <c r="O63" s="47">
        <f t="shared" si="7"/>
        <v>0.25406810167499266</v>
      </c>
      <c r="P63" s="9"/>
    </row>
    <row r="64" spans="1:16">
      <c r="A64" s="13"/>
      <c r="B64" s="39">
        <v>354</v>
      </c>
      <c r="C64" s="21" t="s">
        <v>75</v>
      </c>
      <c r="D64" s="46">
        <v>132322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132322</v>
      </c>
      <c r="O64" s="47">
        <f t="shared" si="7"/>
        <v>1.2151226858654129</v>
      </c>
      <c r="P64" s="9"/>
    </row>
    <row r="65" spans="1:119">
      <c r="A65" s="13"/>
      <c r="B65" s="39">
        <v>359</v>
      </c>
      <c r="C65" s="21" t="s">
        <v>76</v>
      </c>
      <c r="D65" s="46">
        <v>936</v>
      </c>
      <c r="E65" s="46">
        <v>0</v>
      </c>
      <c r="F65" s="46">
        <v>0</v>
      </c>
      <c r="G65" s="46">
        <v>0</v>
      </c>
      <c r="H65" s="46">
        <v>0</v>
      </c>
      <c r="I65" s="46">
        <v>2149997</v>
      </c>
      <c r="J65" s="46">
        <v>67945</v>
      </c>
      <c r="K65" s="46">
        <v>0</v>
      </c>
      <c r="L65" s="46">
        <v>0</v>
      </c>
      <c r="M65" s="46">
        <v>0</v>
      </c>
      <c r="N65" s="46">
        <f t="shared" si="11"/>
        <v>2218878</v>
      </c>
      <c r="O65" s="47">
        <f t="shared" si="7"/>
        <v>20.376120334998532</v>
      </c>
      <c r="P65" s="9"/>
    </row>
    <row r="66" spans="1:119" ht="15.75">
      <c r="A66" s="29" t="s">
        <v>4</v>
      </c>
      <c r="B66" s="30"/>
      <c r="C66" s="31"/>
      <c r="D66" s="32">
        <f t="shared" ref="D66:M66" si="12">SUM(D67:D75)</f>
        <v>2099388</v>
      </c>
      <c r="E66" s="32">
        <f t="shared" si="12"/>
        <v>2695504</v>
      </c>
      <c r="F66" s="32">
        <f t="shared" si="12"/>
        <v>33738</v>
      </c>
      <c r="G66" s="32">
        <f t="shared" si="12"/>
        <v>36295</v>
      </c>
      <c r="H66" s="32">
        <f t="shared" si="12"/>
        <v>0</v>
      </c>
      <c r="I66" s="32">
        <f t="shared" si="12"/>
        <v>2715373</v>
      </c>
      <c r="J66" s="32">
        <f t="shared" si="12"/>
        <v>1617069</v>
      </c>
      <c r="K66" s="32">
        <f t="shared" si="12"/>
        <v>117907449</v>
      </c>
      <c r="L66" s="32">
        <f t="shared" si="12"/>
        <v>0</v>
      </c>
      <c r="M66" s="32">
        <f t="shared" si="12"/>
        <v>0</v>
      </c>
      <c r="N66" s="32">
        <f t="shared" si="11"/>
        <v>127104816</v>
      </c>
      <c r="O66" s="45">
        <f t="shared" si="7"/>
        <v>1167.212900382016</v>
      </c>
      <c r="P66" s="10"/>
    </row>
    <row r="67" spans="1:119">
      <c r="A67" s="12"/>
      <c r="B67" s="25">
        <v>361.1</v>
      </c>
      <c r="C67" s="20" t="s">
        <v>77</v>
      </c>
      <c r="D67" s="46">
        <v>606876</v>
      </c>
      <c r="E67" s="46">
        <v>490304</v>
      </c>
      <c r="F67" s="46">
        <v>32865</v>
      </c>
      <c r="G67" s="46">
        <v>34736</v>
      </c>
      <c r="H67" s="46">
        <v>0</v>
      </c>
      <c r="I67" s="46">
        <v>1285832</v>
      </c>
      <c r="J67" s="46">
        <v>193805</v>
      </c>
      <c r="K67" s="46">
        <v>11043971</v>
      </c>
      <c r="L67" s="46">
        <v>0</v>
      </c>
      <c r="M67" s="46">
        <v>0</v>
      </c>
      <c r="N67" s="46">
        <f t="shared" si="11"/>
        <v>13688389</v>
      </c>
      <c r="O67" s="47">
        <f t="shared" si="7"/>
        <v>125.70148582133412</v>
      </c>
      <c r="P67" s="9"/>
    </row>
    <row r="68" spans="1:119">
      <c r="A68" s="12"/>
      <c r="B68" s="25">
        <v>361.2</v>
      </c>
      <c r="C68" s="20" t="s">
        <v>119</v>
      </c>
      <c r="D68" s="46">
        <v>0</v>
      </c>
      <c r="E68" s="46">
        <v>420788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ref="N68:N75" si="13">SUM(D68:M68)</f>
        <v>420788</v>
      </c>
      <c r="O68" s="47">
        <f t="shared" si="7"/>
        <v>3.8641272406699971</v>
      </c>
      <c r="P68" s="9"/>
    </row>
    <row r="69" spans="1:119">
      <c r="A69" s="12"/>
      <c r="B69" s="25">
        <v>361.3</v>
      </c>
      <c r="C69" s="20" t="s">
        <v>78</v>
      </c>
      <c r="D69" s="46">
        <v>1081</v>
      </c>
      <c r="E69" s="46">
        <v>1090</v>
      </c>
      <c r="F69" s="46">
        <v>873</v>
      </c>
      <c r="G69" s="46">
        <v>1559</v>
      </c>
      <c r="H69" s="46">
        <v>0</v>
      </c>
      <c r="I69" s="46">
        <v>2692</v>
      </c>
      <c r="J69" s="46">
        <v>760</v>
      </c>
      <c r="K69" s="46">
        <v>32687243</v>
      </c>
      <c r="L69" s="46">
        <v>0</v>
      </c>
      <c r="M69" s="46">
        <v>0</v>
      </c>
      <c r="N69" s="46">
        <f t="shared" si="13"/>
        <v>32695298</v>
      </c>
      <c r="O69" s="47">
        <f t="shared" ref="O69:O79" si="14">(N69/O$81)</f>
        <v>300.24333308845138</v>
      </c>
      <c r="P69" s="9"/>
    </row>
    <row r="70" spans="1:119">
      <c r="A70" s="12"/>
      <c r="B70" s="25">
        <v>362</v>
      </c>
      <c r="C70" s="20" t="s">
        <v>79</v>
      </c>
      <c r="D70" s="46">
        <v>247694</v>
      </c>
      <c r="E70" s="46">
        <v>791055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1038749</v>
      </c>
      <c r="O70" s="47">
        <f t="shared" si="14"/>
        <v>9.5389086835145456</v>
      </c>
      <c r="P70" s="9"/>
    </row>
    <row r="71" spans="1:119">
      <c r="A71" s="12"/>
      <c r="B71" s="25">
        <v>364</v>
      </c>
      <c r="C71" s="20" t="s">
        <v>143</v>
      </c>
      <c r="D71" s="46">
        <v>38806</v>
      </c>
      <c r="E71" s="46">
        <v>0</v>
      </c>
      <c r="F71" s="46">
        <v>0</v>
      </c>
      <c r="G71" s="46">
        <v>0</v>
      </c>
      <c r="H71" s="46">
        <v>0</v>
      </c>
      <c r="I71" s="46">
        <v>304467</v>
      </c>
      <c r="J71" s="46">
        <v>861344</v>
      </c>
      <c r="K71" s="46">
        <v>0</v>
      </c>
      <c r="L71" s="46">
        <v>0</v>
      </c>
      <c r="M71" s="46">
        <v>0</v>
      </c>
      <c r="N71" s="46">
        <f t="shared" si="13"/>
        <v>1204617</v>
      </c>
      <c r="O71" s="47">
        <f t="shared" si="14"/>
        <v>11.06208676168087</v>
      </c>
      <c r="P71" s="9"/>
    </row>
    <row r="72" spans="1:119">
      <c r="A72" s="12"/>
      <c r="B72" s="25">
        <v>365</v>
      </c>
      <c r="C72" s="20" t="s">
        <v>144</v>
      </c>
      <c r="D72" s="46">
        <v>2307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2307</v>
      </c>
      <c r="O72" s="47">
        <f t="shared" si="14"/>
        <v>2.1185351160740523E-2</v>
      </c>
      <c r="P72" s="9"/>
    </row>
    <row r="73" spans="1:119">
      <c r="A73" s="12"/>
      <c r="B73" s="25">
        <v>366</v>
      </c>
      <c r="C73" s="20" t="s">
        <v>82</v>
      </c>
      <c r="D73" s="46">
        <v>190239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297082</v>
      </c>
      <c r="K73" s="46">
        <v>0</v>
      </c>
      <c r="L73" s="46">
        <v>0</v>
      </c>
      <c r="M73" s="46">
        <v>0</v>
      </c>
      <c r="N73" s="46">
        <f t="shared" si="13"/>
        <v>487321</v>
      </c>
      <c r="O73" s="47">
        <f t="shared" si="14"/>
        <v>4.4751046870408464</v>
      </c>
      <c r="P73" s="9"/>
    </row>
    <row r="74" spans="1:119">
      <c r="A74" s="12"/>
      <c r="B74" s="25">
        <v>368</v>
      </c>
      <c r="C74" s="20" t="s">
        <v>83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74176235</v>
      </c>
      <c r="L74" s="46">
        <v>0</v>
      </c>
      <c r="M74" s="46">
        <v>0</v>
      </c>
      <c r="N74" s="46">
        <f t="shared" si="13"/>
        <v>74176235</v>
      </c>
      <c r="O74" s="47">
        <f t="shared" si="14"/>
        <v>681.16583712900388</v>
      </c>
      <c r="P74" s="9"/>
    </row>
    <row r="75" spans="1:119">
      <c r="A75" s="12"/>
      <c r="B75" s="25">
        <v>369.9</v>
      </c>
      <c r="C75" s="20" t="s">
        <v>85</v>
      </c>
      <c r="D75" s="46">
        <v>1012385</v>
      </c>
      <c r="E75" s="46">
        <v>992267</v>
      </c>
      <c r="F75" s="46">
        <v>0</v>
      </c>
      <c r="G75" s="46">
        <v>0</v>
      </c>
      <c r="H75" s="46">
        <v>0</v>
      </c>
      <c r="I75" s="46">
        <v>1122382</v>
      </c>
      <c r="J75" s="46">
        <v>264078</v>
      </c>
      <c r="K75" s="46">
        <v>0</v>
      </c>
      <c r="L75" s="46">
        <v>0</v>
      </c>
      <c r="M75" s="46">
        <v>0</v>
      </c>
      <c r="N75" s="46">
        <f t="shared" si="13"/>
        <v>3391112</v>
      </c>
      <c r="O75" s="47">
        <f t="shared" si="14"/>
        <v>31.140831619159567</v>
      </c>
      <c r="P75" s="9"/>
    </row>
    <row r="76" spans="1:119" ht="15.75">
      <c r="A76" s="29" t="s">
        <v>50</v>
      </c>
      <c r="B76" s="30"/>
      <c r="C76" s="31"/>
      <c r="D76" s="32">
        <f t="shared" ref="D76:M76" si="15">SUM(D77:D78)</f>
        <v>103758380</v>
      </c>
      <c r="E76" s="32">
        <f t="shared" si="15"/>
        <v>3321837</v>
      </c>
      <c r="F76" s="32">
        <f t="shared" si="15"/>
        <v>2359498</v>
      </c>
      <c r="G76" s="32">
        <f t="shared" si="15"/>
        <v>1125680</v>
      </c>
      <c r="H76" s="32">
        <f t="shared" si="15"/>
        <v>0</v>
      </c>
      <c r="I76" s="32">
        <f t="shared" si="15"/>
        <v>270000</v>
      </c>
      <c r="J76" s="32">
        <f t="shared" si="15"/>
        <v>6624822</v>
      </c>
      <c r="K76" s="32">
        <f t="shared" si="15"/>
        <v>0</v>
      </c>
      <c r="L76" s="32">
        <f t="shared" si="15"/>
        <v>0</v>
      </c>
      <c r="M76" s="32">
        <f t="shared" si="15"/>
        <v>0</v>
      </c>
      <c r="N76" s="32">
        <f>SUM(D76:M76)</f>
        <v>117460217</v>
      </c>
      <c r="O76" s="45">
        <f t="shared" si="14"/>
        <v>1078.645836394358</v>
      </c>
      <c r="P76" s="9"/>
    </row>
    <row r="77" spans="1:119">
      <c r="A77" s="12"/>
      <c r="B77" s="25">
        <v>381</v>
      </c>
      <c r="C77" s="20" t="s">
        <v>86</v>
      </c>
      <c r="D77" s="46">
        <v>11385017</v>
      </c>
      <c r="E77" s="46">
        <v>3321837</v>
      </c>
      <c r="F77" s="46">
        <v>2359498</v>
      </c>
      <c r="G77" s="46">
        <v>1125680</v>
      </c>
      <c r="H77" s="46">
        <v>0</v>
      </c>
      <c r="I77" s="46">
        <v>270000</v>
      </c>
      <c r="J77" s="46">
        <v>6624822</v>
      </c>
      <c r="K77" s="46">
        <v>0</v>
      </c>
      <c r="L77" s="46">
        <v>0</v>
      </c>
      <c r="M77" s="46">
        <v>0</v>
      </c>
      <c r="N77" s="46">
        <f>SUM(D77:M77)</f>
        <v>25086854</v>
      </c>
      <c r="O77" s="47">
        <f t="shared" si="14"/>
        <v>230.37443064942698</v>
      </c>
      <c r="P77" s="9"/>
    </row>
    <row r="78" spans="1:119" ht="15.75" thickBot="1">
      <c r="A78" s="12"/>
      <c r="B78" s="25">
        <v>384</v>
      </c>
      <c r="C78" s="20" t="s">
        <v>87</v>
      </c>
      <c r="D78" s="46">
        <v>92373363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92373363</v>
      </c>
      <c r="O78" s="47">
        <f t="shared" si="14"/>
        <v>848.27140574493092</v>
      </c>
      <c r="P78" s="9"/>
    </row>
    <row r="79" spans="1:119" ht="16.5" thickBot="1">
      <c r="A79" s="14" t="s">
        <v>71</v>
      </c>
      <c r="B79" s="23"/>
      <c r="C79" s="22"/>
      <c r="D79" s="15">
        <f t="shared" ref="D79:M79" si="16">SUM(D5,D15,D22,D39,D61,D66,D76)</f>
        <v>240980329</v>
      </c>
      <c r="E79" s="15">
        <f t="shared" si="16"/>
        <v>57799639</v>
      </c>
      <c r="F79" s="15">
        <f t="shared" si="16"/>
        <v>3983723</v>
      </c>
      <c r="G79" s="15">
        <f t="shared" si="16"/>
        <v>2366773</v>
      </c>
      <c r="H79" s="15">
        <f t="shared" si="16"/>
        <v>0</v>
      </c>
      <c r="I79" s="15">
        <f t="shared" si="16"/>
        <v>128582026</v>
      </c>
      <c r="J79" s="15">
        <f t="shared" si="16"/>
        <v>59066816</v>
      </c>
      <c r="K79" s="15">
        <f t="shared" si="16"/>
        <v>120742371</v>
      </c>
      <c r="L79" s="15">
        <f t="shared" si="16"/>
        <v>0</v>
      </c>
      <c r="M79" s="15">
        <f t="shared" si="16"/>
        <v>0</v>
      </c>
      <c r="N79" s="15">
        <f>SUM(D79:M79)</f>
        <v>613521677</v>
      </c>
      <c r="O79" s="38">
        <f t="shared" si="14"/>
        <v>5634.0148122979726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51" t="s">
        <v>155</v>
      </c>
      <c r="M81" s="51"/>
      <c r="N81" s="51"/>
      <c r="O81" s="43">
        <v>108896</v>
      </c>
    </row>
    <row r="82" spans="1:15">
      <c r="A82" s="52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4"/>
    </row>
    <row r="83" spans="1:15" ht="15.75" customHeight="1" thickBot="1">
      <c r="A83" s="55" t="s">
        <v>110</v>
      </c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7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97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149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88</v>
      </c>
      <c r="B3" s="65"/>
      <c r="C3" s="66"/>
      <c r="D3" s="70" t="s">
        <v>44</v>
      </c>
      <c r="E3" s="71"/>
      <c r="F3" s="71"/>
      <c r="G3" s="71"/>
      <c r="H3" s="72"/>
      <c r="I3" s="70" t="s">
        <v>45</v>
      </c>
      <c r="J3" s="72"/>
      <c r="K3" s="70" t="s">
        <v>47</v>
      </c>
      <c r="L3" s="72"/>
      <c r="M3" s="36"/>
      <c r="N3" s="37"/>
      <c r="O3" s="73" t="s">
        <v>93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46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77187767</v>
      </c>
      <c r="E5" s="27">
        <f t="shared" si="0"/>
        <v>15449392</v>
      </c>
      <c r="F5" s="27">
        <f t="shared" si="0"/>
        <v>1577135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2812868</v>
      </c>
      <c r="L5" s="27">
        <f t="shared" si="0"/>
        <v>0</v>
      </c>
      <c r="M5" s="27">
        <f t="shared" si="0"/>
        <v>0</v>
      </c>
      <c r="N5" s="28">
        <f>SUM(D5:M5)</f>
        <v>97027162</v>
      </c>
      <c r="O5" s="33">
        <f t="shared" ref="O5:O36" si="1">(N5/O$82)</f>
        <v>910.83935226472659</v>
      </c>
      <c r="P5" s="6"/>
    </row>
    <row r="6" spans="1:133">
      <c r="A6" s="12"/>
      <c r="B6" s="25">
        <v>311</v>
      </c>
      <c r="C6" s="20" t="s">
        <v>3</v>
      </c>
      <c r="D6" s="46">
        <v>56109347</v>
      </c>
      <c r="E6" s="46">
        <v>15449392</v>
      </c>
      <c r="F6" s="46">
        <v>1573657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73132396</v>
      </c>
      <c r="O6" s="47">
        <f t="shared" si="1"/>
        <v>686.52800750997415</v>
      </c>
      <c r="P6" s="9"/>
    </row>
    <row r="7" spans="1:133">
      <c r="A7" s="12"/>
      <c r="B7" s="25">
        <v>312.51</v>
      </c>
      <c r="C7" s="20" t="s">
        <v>95</v>
      </c>
      <c r="D7" s="46">
        <v>1600663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1600663</v>
      </c>
      <c r="L7" s="46">
        <v>0</v>
      </c>
      <c r="M7" s="46">
        <v>0</v>
      </c>
      <c r="N7" s="46">
        <f>SUM(D7:M7)</f>
        <v>3201326</v>
      </c>
      <c r="O7" s="47">
        <f t="shared" si="1"/>
        <v>30.052344520065713</v>
      </c>
      <c r="P7" s="9"/>
    </row>
    <row r="8" spans="1:133">
      <c r="A8" s="12"/>
      <c r="B8" s="25">
        <v>312.52</v>
      </c>
      <c r="C8" s="20" t="s">
        <v>133</v>
      </c>
      <c r="D8" s="46">
        <v>1212205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1212205</v>
      </c>
      <c r="L8" s="46">
        <v>0</v>
      </c>
      <c r="M8" s="46">
        <v>0</v>
      </c>
      <c r="N8" s="46">
        <f>SUM(D8:M8)</f>
        <v>2424410</v>
      </c>
      <c r="O8" s="47">
        <f t="shared" si="1"/>
        <v>22.759070640694674</v>
      </c>
      <c r="P8" s="9"/>
    </row>
    <row r="9" spans="1:133">
      <c r="A9" s="12"/>
      <c r="B9" s="25">
        <v>314.10000000000002</v>
      </c>
      <c r="C9" s="20" t="s">
        <v>11</v>
      </c>
      <c r="D9" s="46">
        <v>10248562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ref="N9:N14" si="2">SUM(D9:M9)</f>
        <v>10248562</v>
      </c>
      <c r="O9" s="47">
        <f t="shared" si="1"/>
        <v>96.208045059845105</v>
      </c>
      <c r="P9" s="9"/>
    </row>
    <row r="10" spans="1:133">
      <c r="A10" s="12"/>
      <c r="B10" s="25">
        <v>314.3</v>
      </c>
      <c r="C10" s="20" t="s">
        <v>12</v>
      </c>
      <c r="D10" s="46">
        <v>3992237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3992237</v>
      </c>
      <c r="O10" s="47">
        <f t="shared" si="1"/>
        <v>37.476996010326218</v>
      </c>
      <c r="P10" s="9"/>
    </row>
    <row r="11" spans="1:133">
      <c r="A11" s="12"/>
      <c r="B11" s="25">
        <v>314.39999999999998</v>
      </c>
      <c r="C11" s="20" t="s">
        <v>13</v>
      </c>
      <c r="D11" s="46">
        <v>563442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563442</v>
      </c>
      <c r="O11" s="47">
        <f t="shared" si="1"/>
        <v>5.2892935930532738</v>
      </c>
      <c r="P11" s="9"/>
    </row>
    <row r="12" spans="1:133">
      <c r="A12" s="12"/>
      <c r="B12" s="25">
        <v>314.8</v>
      </c>
      <c r="C12" s="20" t="s">
        <v>14</v>
      </c>
      <c r="D12" s="46">
        <v>106931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106931</v>
      </c>
      <c r="O12" s="47">
        <f t="shared" si="1"/>
        <v>1.0038113118986154</v>
      </c>
      <c r="P12" s="9"/>
    </row>
    <row r="13" spans="1:133">
      <c r="A13" s="12"/>
      <c r="B13" s="25">
        <v>316</v>
      </c>
      <c r="C13" s="20" t="s">
        <v>134</v>
      </c>
      <c r="D13" s="46">
        <v>3248221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3248221</v>
      </c>
      <c r="O13" s="47">
        <f t="shared" si="1"/>
        <v>30.492569819291248</v>
      </c>
      <c r="P13" s="9"/>
    </row>
    <row r="14" spans="1:133">
      <c r="A14" s="12"/>
      <c r="B14" s="25">
        <v>319</v>
      </c>
      <c r="C14" s="20" t="s">
        <v>16</v>
      </c>
      <c r="D14" s="46">
        <v>106159</v>
      </c>
      <c r="E14" s="46">
        <v>0</v>
      </c>
      <c r="F14" s="46">
        <v>3478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109637</v>
      </c>
      <c r="O14" s="47">
        <f t="shared" si="1"/>
        <v>1.0292137995775639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SUM(D16:D21)</f>
        <v>15297088</v>
      </c>
      <c r="E15" s="32">
        <f t="shared" si="3"/>
        <v>7327069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3" si="4">SUM(D15:M15)</f>
        <v>22624157</v>
      </c>
      <c r="O15" s="45">
        <f t="shared" si="1"/>
        <v>212.3835437690683</v>
      </c>
      <c r="P15" s="10"/>
    </row>
    <row r="16" spans="1:133">
      <c r="A16" s="12"/>
      <c r="B16" s="25">
        <v>322</v>
      </c>
      <c r="C16" s="20" t="s">
        <v>0</v>
      </c>
      <c r="D16" s="46">
        <v>12902</v>
      </c>
      <c r="E16" s="46">
        <v>7240274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7253176</v>
      </c>
      <c r="O16" s="47">
        <f t="shared" si="1"/>
        <v>68.088955644214977</v>
      </c>
      <c r="P16" s="9"/>
    </row>
    <row r="17" spans="1:16">
      <c r="A17" s="12"/>
      <c r="B17" s="25">
        <v>323.10000000000002</v>
      </c>
      <c r="C17" s="20" t="s">
        <v>18</v>
      </c>
      <c r="D17" s="46">
        <v>8745791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8745791</v>
      </c>
      <c r="O17" s="47">
        <f t="shared" si="1"/>
        <v>82.10083079089415</v>
      </c>
      <c r="P17" s="9"/>
    </row>
    <row r="18" spans="1:16">
      <c r="A18" s="12"/>
      <c r="B18" s="25">
        <v>323.2</v>
      </c>
      <c r="C18" s="20" t="s">
        <v>19</v>
      </c>
      <c r="D18" s="46">
        <v>5746623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5746623</v>
      </c>
      <c r="O18" s="47">
        <f t="shared" si="1"/>
        <v>53.946237972306967</v>
      </c>
      <c r="P18" s="9"/>
    </row>
    <row r="19" spans="1:16">
      <c r="A19" s="12"/>
      <c r="B19" s="25">
        <v>323.39999999999998</v>
      </c>
      <c r="C19" s="20" t="s">
        <v>20</v>
      </c>
      <c r="D19" s="46">
        <v>158044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158044</v>
      </c>
      <c r="O19" s="47">
        <f t="shared" si="1"/>
        <v>1.4836329500117342</v>
      </c>
      <c r="P19" s="9"/>
    </row>
    <row r="20" spans="1:16">
      <c r="A20" s="12"/>
      <c r="B20" s="25">
        <v>323.89999999999998</v>
      </c>
      <c r="C20" s="20" t="s">
        <v>22</v>
      </c>
      <c r="D20" s="46">
        <v>434411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434411</v>
      </c>
      <c r="O20" s="47">
        <f t="shared" si="1"/>
        <v>4.0780192443088481</v>
      </c>
      <c r="P20" s="9"/>
    </row>
    <row r="21" spans="1:16">
      <c r="A21" s="12"/>
      <c r="B21" s="25">
        <v>329</v>
      </c>
      <c r="C21" s="20" t="s">
        <v>23</v>
      </c>
      <c r="D21" s="46">
        <v>199317</v>
      </c>
      <c r="E21" s="46">
        <v>86795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286112</v>
      </c>
      <c r="O21" s="47">
        <f t="shared" si="1"/>
        <v>2.6858671673316121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SUM(D23:D40)</f>
        <v>12970886</v>
      </c>
      <c r="E22" s="32">
        <f t="shared" si="5"/>
        <v>19297608</v>
      </c>
      <c r="F22" s="32">
        <f t="shared" si="5"/>
        <v>0</v>
      </c>
      <c r="G22" s="32">
        <f t="shared" si="5"/>
        <v>1264845</v>
      </c>
      <c r="H22" s="32">
        <f t="shared" si="5"/>
        <v>0</v>
      </c>
      <c r="I22" s="32">
        <f t="shared" si="5"/>
        <v>2225771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35759110</v>
      </c>
      <c r="O22" s="45">
        <f t="shared" si="1"/>
        <v>335.687491199249</v>
      </c>
      <c r="P22" s="10"/>
    </row>
    <row r="23" spans="1:16">
      <c r="A23" s="12"/>
      <c r="B23" s="25">
        <v>331.2</v>
      </c>
      <c r="C23" s="20" t="s">
        <v>25</v>
      </c>
      <c r="D23" s="46">
        <v>64090</v>
      </c>
      <c r="E23" s="46">
        <v>1390614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1454704</v>
      </c>
      <c r="O23" s="47">
        <f t="shared" si="1"/>
        <v>13.655986857545177</v>
      </c>
      <c r="P23" s="9"/>
    </row>
    <row r="24" spans="1:16">
      <c r="A24" s="12"/>
      <c r="B24" s="25">
        <v>331.39</v>
      </c>
      <c r="C24" s="20" t="s">
        <v>150</v>
      </c>
      <c r="D24" s="46">
        <v>0</v>
      </c>
      <c r="E24" s="46">
        <v>154105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154105</v>
      </c>
      <c r="O24" s="47">
        <f t="shared" si="1"/>
        <v>1.4466557146209811</v>
      </c>
      <c r="P24" s="9"/>
    </row>
    <row r="25" spans="1:16">
      <c r="A25" s="12"/>
      <c r="B25" s="25">
        <v>331.49</v>
      </c>
      <c r="C25" s="20" t="s">
        <v>100</v>
      </c>
      <c r="D25" s="46">
        <v>0</v>
      </c>
      <c r="E25" s="46">
        <v>0</v>
      </c>
      <c r="F25" s="46">
        <v>0</v>
      </c>
      <c r="G25" s="46">
        <v>619669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619669</v>
      </c>
      <c r="O25" s="47">
        <f t="shared" si="1"/>
        <v>5.8171227411405777</v>
      </c>
      <c r="P25" s="9"/>
    </row>
    <row r="26" spans="1:16">
      <c r="A26" s="12"/>
      <c r="B26" s="25">
        <v>331.5</v>
      </c>
      <c r="C26" s="20" t="s">
        <v>27</v>
      </c>
      <c r="D26" s="46">
        <v>0</v>
      </c>
      <c r="E26" s="46">
        <v>5051313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5051313</v>
      </c>
      <c r="O26" s="47">
        <f t="shared" si="1"/>
        <v>47.419037784557617</v>
      </c>
      <c r="P26" s="9"/>
    </row>
    <row r="27" spans="1:16">
      <c r="A27" s="12"/>
      <c r="B27" s="25">
        <v>331.7</v>
      </c>
      <c r="C27" s="20" t="s">
        <v>115</v>
      </c>
      <c r="D27" s="46">
        <v>0</v>
      </c>
      <c r="E27" s="46">
        <v>50665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50665</v>
      </c>
      <c r="O27" s="47">
        <f t="shared" si="1"/>
        <v>0.47561605256981931</v>
      </c>
      <c r="P27" s="9"/>
    </row>
    <row r="28" spans="1:16">
      <c r="A28" s="12"/>
      <c r="B28" s="25">
        <v>334.2</v>
      </c>
      <c r="C28" s="20" t="s">
        <v>29</v>
      </c>
      <c r="D28" s="46">
        <v>0</v>
      </c>
      <c r="E28" s="46">
        <v>460514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460514</v>
      </c>
      <c r="O28" s="47">
        <f t="shared" si="1"/>
        <v>4.3230603144801689</v>
      </c>
      <c r="P28" s="9"/>
    </row>
    <row r="29" spans="1:16">
      <c r="A29" s="12"/>
      <c r="B29" s="25">
        <v>334.31</v>
      </c>
      <c r="C29" s="20" t="s">
        <v>30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1075659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1075659</v>
      </c>
      <c r="O29" s="47">
        <f t="shared" si="1"/>
        <v>10.097714151607605</v>
      </c>
      <c r="P29" s="9"/>
    </row>
    <row r="30" spans="1:16">
      <c r="A30" s="12"/>
      <c r="B30" s="25">
        <v>334.36</v>
      </c>
      <c r="C30" s="20" t="s">
        <v>103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73985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7">SUM(D30:M30)</f>
        <v>73985</v>
      </c>
      <c r="O30" s="47">
        <f t="shared" si="1"/>
        <v>0.69453180004693738</v>
      </c>
      <c r="P30" s="9"/>
    </row>
    <row r="31" spans="1:16">
      <c r="A31" s="12"/>
      <c r="B31" s="25">
        <v>334.49</v>
      </c>
      <c r="C31" s="20" t="s">
        <v>122</v>
      </c>
      <c r="D31" s="46">
        <v>0</v>
      </c>
      <c r="E31" s="46">
        <v>0</v>
      </c>
      <c r="F31" s="46">
        <v>0</v>
      </c>
      <c r="G31" s="46">
        <v>628523</v>
      </c>
      <c r="H31" s="46">
        <v>0</v>
      </c>
      <c r="I31" s="46">
        <v>1076127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1704650</v>
      </c>
      <c r="O31" s="47">
        <f t="shared" si="1"/>
        <v>16.002346866932644</v>
      </c>
      <c r="P31" s="9"/>
    </row>
    <row r="32" spans="1:16">
      <c r="A32" s="12"/>
      <c r="B32" s="25">
        <v>334.9</v>
      </c>
      <c r="C32" s="20" t="s">
        <v>104</v>
      </c>
      <c r="D32" s="46">
        <v>154417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154417</v>
      </c>
      <c r="O32" s="47">
        <f t="shared" si="1"/>
        <v>1.4495846045529219</v>
      </c>
      <c r="P32" s="9"/>
    </row>
    <row r="33" spans="1:16">
      <c r="A33" s="12"/>
      <c r="B33" s="25">
        <v>335.12</v>
      </c>
      <c r="C33" s="20" t="s">
        <v>135</v>
      </c>
      <c r="D33" s="46">
        <v>3350432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3350432</v>
      </c>
      <c r="O33" s="47">
        <f t="shared" si="1"/>
        <v>31.452072283501526</v>
      </c>
      <c r="P33" s="9"/>
    </row>
    <row r="34" spans="1:16">
      <c r="A34" s="12"/>
      <c r="B34" s="25">
        <v>335.16</v>
      </c>
      <c r="C34" s="20" t="s">
        <v>151</v>
      </c>
      <c r="D34" s="46">
        <v>7996346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7996346</v>
      </c>
      <c r="O34" s="47">
        <f t="shared" si="1"/>
        <v>75.065440037549877</v>
      </c>
      <c r="P34" s="9"/>
    </row>
    <row r="35" spans="1:16">
      <c r="A35" s="12"/>
      <c r="B35" s="25">
        <v>335.18</v>
      </c>
      <c r="C35" s="20" t="s">
        <v>137</v>
      </c>
      <c r="D35" s="46">
        <v>135223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135223</v>
      </c>
      <c r="O35" s="47">
        <f t="shared" si="1"/>
        <v>1.2694015489321755</v>
      </c>
      <c r="P35" s="9"/>
    </row>
    <row r="36" spans="1:16">
      <c r="A36" s="12"/>
      <c r="B36" s="25">
        <v>335.23</v>
      </c>
      <c r="C36" s="20" t="s">
        <v>152</v>
      </c>
      <c r="D36" s="46">
        <v>73315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73315</v>
      </c>
      <c r="O36" s="47">
        <f t="shared" si="1"/>
        <v>0.6882421966674489</v>
      </c>
      <c r="P36" s="9"/>
    </row>
    <row r="37" spans="1:16">
      <c r="A37" s="12"/>
      <c r="B37" s="25">
        <v>337.2</v>
      </c>
      <c r="C37" s="20" t="s">
        <v>37</v>
      </c>
      <c r="D37" s="46">
        <v>705692</v>
      </c>
      <c r="E37" s="46">
        <v>8316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714008</v>
      </c>
      <c r="O37" s="47">
        <f t="shared" ref="O37:O68" si="8">(N37/O$82)</f>
        <v>6.7027270593757331</v>
      </c>
      <c r="P37" s="9"/>
    </row>
    <row r="38" spans="1:16">
      <c r="A38" s="12"/>
      <c r="B38" s="25">
        <v>337.7</v>
      </c>
      <c r="C38" s="20" t="s">
        <v>41</v>
      </c>
      <c r="D38" s="46">
        <v>0</v>
      </c>
      <c r="E38" s="46">
        <v>0</v>
      </c>
      <c r="F38" s="46">
        <v>0</v>
      </c>
      <c r="G38" s="46">
        <v>16653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16653</v>
      </c>
      <c r="O38" s="47">
        <f t="shared" si="8"/>
        <v>0.15632950011734334</v>
      </c>
      <c r="P38" s="9"/>
    </row>
    <row r="39" spans="1:16">
      <c r="A39" s="12"/>
      <c r="B39" s="25">
        <v>337.9</v>
      </c>
      <c r="C39" s="20" t="s">
        <v>42</v>
      </c>
      <c r="D39" s="46">
        <v>0</v>
      </c>
      <c r="E39" s="46">
        <v>9802330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9802330</v>
      </c>
      <c r="O39" s="47">
        <f t="shared" si="8"/>
        <v>92.01905655949308</v>
      </c>
      <c r="P39" s="9"/>
    </row>
    <row r="40" spans="1:16">
      <c r="A40" s="12"/>
      <c r="B40" s="25">
        <v>338</v>
      </c>
      <c r="C40" s="20" t="s">
        <v>43</v>
      </c>
      <c r="D40" s="46">
        <v>491371</v>
      </c>
      <c r="E40" s="46">
        <v>2379751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2871122</v>
      </c>
      <c r="O40" s="47">
        <f t="shared" si="8"/>
        <v>26.952565125557381</v>
      </c>
      <c r="P40" s="9"/>
    </row>
    <row r="41" spans="1:16" ht="15.75">
      <c r="A41" s="29" t="s">
        <v>48</v>
      </c>
      <c r="B41" s="30"/>
      <c r="C41" s="31"/>
      <c r="D41" s="32">
        <f t="shared" ref="D41:M41" si="9">SUM(D42:D62)</f>
        <v>23932521</v>
      </c>
      <c r="E41" s="32">
        <f t="shared" si="9"/>
        <v>2096260</v>
      </c>
      <c r="F41" s="32">
        <f t="shared" si="9"/>
        <v>0</v>
      </c>
      <c r="G41" s="32">
        <f t="shared" si="9"/>
        <v>130984</v>
      </c>
      <c r="H41" s="32">
        <f t="shared" si="9"/>
        <v>0</v>
      </c>
      <c r="I41" s="32">
        <f t="shared" si="9"/>
        <v>115891619</v>
      </c>
      <c r="J41" s="32">
        <f t="shared" si="9"/>
        <v>44422077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>SUM(D41:M41)</f>
        <v>186473461</v>
      </c>
      <c r="O41" s="45">
        <f t="shared" si="8"/>
        <v>1750.5135977470077</v>
      </c>
      <c r="P41" s="10"/>
    </row>
    <row r="42" spans="1:16">
      <c r="A42" s="12"/>
      <c r="B42" s="25">
        <v>341.2</v>
      </c>
      <c r="C42" s="20" t="s">
        <v>138</v>
      </c>
      <c r="D42" s="46">
        <v>579480</v>
      </c>
      <c r="E42" s="46">
        <v>150</v>
      </c>
      <c r="F42" s="46">
        <v>0</v>
      </c>
      <c r="G42" s="46">
        <v>0</v>
      </c>
      <c r="H42" s="46">
        <v>0</v>
      </c>
      <c r="I42" s="46">
        <v>0</v>
      </c>
      <c r="J42" s="46">
        <v>44422077</v>
      </c>
      <c r="K42" s="46">
        <v>0</v>
      </c>
      <c r="L42" s="46">
        <v>0</v>
      </c>
      <c r="M42" s="46">
        <v>0</v>
      </c>
      <c r="N42" s="46">
        <f t="shared" ref="N42:N62" si="10">SUM(D42:M42)</f>
        <v>45001707</v>
      </c>
      <c r="O42" s="47">
        <f t="shared" si="8"/>
        <v>422.45207228350154</v>
      </c>
      <c r="P42" s="9"/>
    </row>
    <row r="43" spans="1:16">
      <c r="A43" s="12"/>
      <c r="B43" s="25">
        <v>341.54</v>
      </c>
      <c r="C43" s="20" t="s">
        <v>139</v>
      </c>
      <c r="D43" s="46">
        <v>35885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35885</v>
      </c>
      <c r="O43" s="47">
        <f t="shared" si="8"/>
        <v>0.33686927951185169</v>
      </c>
      <c r="P43" s="9"/>
    </row>
    <row r="44" spans="1:16">
      <c r="A44" s="12"/>
      <c r="B44" s="25">
        <v>341.9</v>
      </c>
      <c r="C44" s="20" t="s">
        <v>140</v>
      </c>
      <c r="D44" s="46">
        <v>634452</v>
      </c>
      <c r="E44" s="46">
        <v>172760</v>
      </c>
      <c r="F44" s="46">
        <v>0</v>
      </c>
      <c r="G44" s="46">
        <v>0</v>
      </c>
      <c r="H44" s="46">
        <v>0</v>
      </c>
      <c r="I44" s="46">
        <v>4403674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5210886</v>
      </c>
      <c r="O44" s="47">
        <f t="shared" si="8"/>
        <v>48.917024172729406</v>
      </c>
      <c r="P44" s="9"/>
    </row>
    <row r="45" spans="1:16">
      <c r="A45" s="12"/>
      <c r="B45" s="25">
        <v>342.1</v>
      </c>
      <c r="C45" s="20" t="s">
        <v>55</v>
      </c>
      <c r="D45" s="46">
        <v>114941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114941</v>
      </c>
      <c r="O45" s="47">
        <f t="shared" si="8"/>
        <v>1.0790049284205585</v>
      </c>
      <c r="P45" s="9"/>
    </row>
    <row r="46" spans="1:16">
      <c r="A46" s="12"/>
      <c r="B46" s="25">
        <v>342.2</v>
      </c>
      <c r="C46" s="20" t="s">
        <v>56</v>
      </c>
      <c r="D46" s="46">
        <v>381269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381269</v>
      </c>
      <c r="O46" s="47">
        <f t="shared" si="8"/>
        <v>3.5791504341703826</v>
      </c>
      <c r="P46" s="9"/>
    </row>
    <row r="47" spans="1:16">
      <c r="A47" s="12"/>
      <c r="B47" s="25">
        <v>342.4</v>
      </c>
      <c r="C47" s="20" t="s">
        <v>57</v>
      </c>
      <c r="D47" s="46">
        <v>3743215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3743215</v>
      </c>
      <c r="O47" s="47">
        <f t="shared" si="8"/>
        <v>35.139310021121801</v>
      </c>
      <c r="P47" s="9"/>
    </row>
    <row r="48" spans="1:16">
      <c r="A48" s="12"/>
      <c r="B48" s="25">
        <v>342.5</v>
      </c>
      <c r="C48" s="20" t="s">
        <v>58</v>
      </c>
      <c r="D48" s="46">
        <v>423836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423836</v>
      </c>
      <c r="O48" s="47">
        <f t="shared" si="8"/>
        <v>3.9787467730579675</v>
      </c>
      <c r="P48" s="9"/>
    </row>
    <row r="49" spans="1:16">
      <c r="A49" s="12"/>
      <c r="B49" s="25">
        <v>342.9</v>
      </c>
      <c r="C49" s="20" t="s">
        <v>59</v>
      </c>
      <c r="D49" s="46">
        <v>201837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201837</v>
      </c>
      <c r="O49" s="47">
        <f t="shared" si="8"/>
        <v>1.8947383243370102</v>
      </c>
      <c r="P49" s="9"/>
    </row>
    <row r="50" spans="1:16">
      <c r="A50" s="12"/>
      <c r="B50" s="25">
        <v>343.3</v>
      </c>
      <c r="C50" s="20" t="s">
        <v>106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61104518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61104518</v>
      </c>
      <c r="O50" s="47">
        <f t="shared" si="8"/>
        <v>573.61669091762496</v>
      </c>
      <c r="P50" s="9"/>
    </row>
    <row r="51" spans="1:16">
      <c r="A51" s="12"/>
      <c r="B51" s="25">
        <v>343.4</v>
      </c>
      <c r="C51" s="20" t="s">
        <v>60</v>
      </c>
      <c r="D51" s="46">
        <v>14196746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14196746</v>
      </c>
      <c r="O51" s="47">
        <f t="shared" si="8"/>
        <v>133.27149495423609</v>
      </c>
      <c r="P51" s="9"/>
    </row>
    <row r="52" spans="1:16">
      <c r="A52" s="12"/>
      <c r="B52" s="25">
        <v>343.5</v>
      </c>
      <c r="C52" s="20" t="s">
        <v>107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31907132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31907132</v>
      </c>
      <c r="O52" s="47">
        <f t="shared" si="8"/>
        <v>299.52717202534615</v>
      </c>
      <c r="P52" s="9"/>
    </row>
    <row r="53" spans="1:16">
      <c r="A53" s="12"/>
      <c r="B53" s="25">
        <v>343.6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1080410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1080410</v>
      </c>
      <c r="O53" s="47">
        <f t="shared" si="8"/>
        <v>10.142314010795587</v>
      </c>
      <c r="P53" s="9"/>
    </row>
    <row r="54" spans="1:16">
      <c r="A54" s="12"/>
      <c r="B54" s="25">
        <v>343.8</v>
      </c>
      <c r="C54" s="20" t="s">
        <v>62</v>
      </c>
      <c r="D54" s="46">
        <v>0</v>
      </c>
      <c r="E54" s="46">
        <v>46100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46100</v>
      </c>
      <c r="O54" s="47">
        <f t="shared" si="8"/>
        <v>0.43276226237972309</v>
      </c>
      <c r="P54" s="9"/>
    </row>
    <row r="55" spans="1:16">
      <c r="A55" s="12"/>
      <c r="B55" s="25">
        <v>343.9</v>
      </c>
      <c r="C55" s="20" t="s">
        <v>63</v>
      </c>
      <c r="D55" s="46">
        <v>533217</v>
      </c>
      <c r="E55" s="46">
        <v>1075</v>
      </c>
      <c r="F55" s="46">
        <v>0</v>
      </c>
      <c r="G55" s="46">
        <v>0</v>
      </c>
      <c r="H55" s="46">
        <v>0</v>
      </c>
      <c r="I55" s="46">
        <v>10840359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11374651</v>
      </c>
      <c r="O55" s="47">
        <f t="shared" si="8"/>
        <v>106.77916920910585</v>
      </c>
      <c r="P55" s="9"/>
    </row>
    <row r="56" spans="1:16">
      <c r="A56" s="12"/>
      <c r="B56" s="25">
        <v>344.5</v>
      </c>
      <c r="C56" s="20" t="s">
        <v>141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5055796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5055796</v>
      </c>
      <c r="O56" s="47">
        <f t="shared" si="8"/>
        <v>47.461121802393805</v>
      </c>
      <c r="P56" s="9"/>
    </row>
    <row r="57" spans="1:16">
      <c r="A57" s="12"/>
      <c r="B57" s="25">
        <v>344.9</v>
      </c>
      <c r="C57" s="20" t="s">
        <v>142</v>
      </c>
      <c r="D57" s="46">
        <v>154171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154171</v>
      </c>
      <c r="O57" s="47">
        <f t="shared" si="8"/>
        <v>1.4472752874911992</v>
      </c>
      <c r="P57" s="9"/>
    </row>
    <row r="58" spans="1:16">
      <c r="A58" s="12"/>
      <c r="B58" s="25">
        <v>345.1</v>
      </c>
      <c r="C58" s="20" t="s">
        <v>66</v>
      </c>
      <c r="D58" s="46">
        <v>0</v>
      </c>
      <c r="E58" s="46">
        <v>108985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108985</v>
      </c>
      <c r="O58" s="47">
        <f t="shared" si="8"/>
        <v>1.0230931706172259</v>
      </c>
      <c r="P58" s="9"/>
    </row>
    <row r="59" spans="1:16">
      <c r="A59" s="12"/>
      <c r="B59" s="25">
        <v>347.1</v>
      </c>
      <c r="C59" s="20" t="s">
        <v>67</v>
      </c>
      <c r="D59" s="46">
        <v>35062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35062</v>
      </c>
      <c r="O59" s="47">
        <f t="shared" si="8"/>
        <v>0.32914339356958461</v>
      </c>
      <c r="P59" s="9"/>
    </row>
    <row r="60" spans="1:16">
      <c r="A60" s="12"/>
      <c r="B60" s="25">
        <v>347.2</v>
      </c>
      <c r="C60" s="20" t="s">
        <v>68</v>
      </c>
      <c r="D60" s="46">
        <v>943791</v>
      </c>
      <c r="E60" s="46">
        <v>241284</v>
      </c>
      <c r="F60" s="46">
        <v>0</v>
      </c>
      <c r="G60" s="46">
        <v>130984</v>
      </c>
      <c r="H60" s="46">
        <v>0</v>
      </c>
      <c r="I60" s="46">
        <v>1499730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2815789</v>
      </c>
      <c r="O60" s="47">
        <f t="shared" si="8"/>
        <v>26.433128373621216</v>
      </c>
      <c r="P60" s="9"/>
    </row>
    <row r="61" spans="1:16">
      <c r="A61" s="12"/>
      <c r="B61" s="25">
        <v>347.4</v>
      </c>
      <c r="C61" s="20" t="s">
        <v>69</v>
      </c>
      <c r="D61" s="46">
        <v>0</v>
      </c>
      <c r="E61" s="46">
        <v>484946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484946</v>
      </c>
      <c r="O61" s="47">
        <f t="shared" si="8"/>
        <v>4.5524149260736912</v>
      </c>
      <c r="P61" s="9"/>
    </row>
    <row r="62" spans="1:16">
      <c r="A62" s="12"/>
      <c r="B62" s="25">
        <v>349</v>
      </c>
      <c r="C62" s="20" t="s">
        <v>1</v>
      </c>
      <c r="D62" s="46">
        <v>1954619</v>
      </c>
      <c r="E62" s="46">
        <v>1040960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2995579</v>
      </c>
      <c r="O62" s="47">
        <f t="shared" si="8"/>
        <v>28.120901196902135</v>
      </c>
      <c r="P62" s="9"/>
    </row>
    <row r="63" spans="1:16" ht="15.75">
      <c r="A63" s="29" t="s">
        <v>49</v>
      </c>
      <c r="B63" s="30"/>
      <c r="C63" s="31"/>
      <c r="D63" s="32">
        <f t="shared" ref="D63:M63" si="11">SUM(D64:D67)</f>
        <v>293397</v>
      </c>
      <c r="E63" s="32">
        <f t="shared" si="11"/>
        <v>711746</v>
      </c>
      <c r="F63" s="32">
        <f t="shared" si="11"/>
        <v>0</v>
      </c>
      <c r="G63" s="32">
        <f t="shared" si="11"/>
        <v>0</v>
      </c>
      <c r="H63" s="32">
        <f t="shared" si="11"/>
        <v>0</v>
      </c>
      <c r="I63" s="32">
        <f t="shared" si="11"/>
        <v>1878245</v>
      </c>
      <c r="J63" s="32">
        <f t="shared" si="11"/>
        <v>0</v>
      </c>
      <c r="K63" s="32">
        <f t="shared" si="11"/>
        <v>0</v>
      </c>
      <c r="L63" s="32">
        <f t="shared" si="11"/>
        <v>0</v>
      </c>
      <c r="M63" s="32">
        <f t="shared" si="11"/>
        <v>0</v>
      </c>
      <c r="N63" s="32">
        <f t="shared" ref="N63:N69" si="12">SUM(D63:M63)</f>
        <v>2883388</v>
      </c>
      <c r="O63" s="45">
        <f t="shared" si="8"/>
        <v>27.067711804740672</v>
      </c>
      <c r="P63" s="10"/>
    </row>
    <row r="64" spans="1:16">
      <c r="A64" s="13"/>
      <c r="B64" s="39">
        <v>351.1</v>
      </c>
      <c r="C64" s="21" t="s">
        <v>73</v>
      </c>
      <c r="D64" s="46">
        <v>188496</v>
      </c>
      <c r="E64" s="46">
        <v>18696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207192</v>
      </c>
      <c r="O64" s="47">
        <f t="shared" si="8"/>
        <v>1.9450082140342642</v>
      </c>
      <c r="P64" s="9"/>
    </row>
    <row r="65" spans="1:119">
      <c r="A65" s="13"/>
      <c r="B65" s="39">
        <v>351.3</v>
      </c>
      <c r="C65" s="21" t="s">
        <v>118</v>
      </c>
      <c r="D65" s="46">
        <v>0</v>
      </c>
      <c r="E65" s="46">
        <v>693050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693050</v>
      </c>
      <c r="O65" s="47">
        <f t="shared" si="8"/>
        <v>6.5059845106782443</v>
      </c>
      <c r="P65" s="9"/>
    </row>
    <row r="66" spans="1:119">
      <c r="A66" s="13"/>
      <c r="B66" s="39">
        <v>352</v>
      </c>
      <c r="C66" s="21" t="s">
        <v>74</v>
      </c>
      <c r="D66" s="46">
        <v>104049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104049</v>
      </c>
      <c r="O66" s="47">
        <f t="shared" si="8"/>
        <v>0.97675662989908474</v>
      </c>
      <c r="P66" s="9"/>
    </row>
    <row r="67" spans="1:119">
      <c r="A67" s="13"/>
      <c r="B67" s="39">
        <v>359</v>
      </c>
      <c r="C67" s="21" t="s">
        <v>76</v>
      </c>
      <c r="D67" s="46">
        <v>852</v>
      </c>
      <c r="E67" s="46">
        <v>0</v>
      </c>
      <c r="F67" s="46">
        <v>0</v>
      </c>
      <c r="G67" s="46">
        <v>0</v>
      </c>
      <c r="H67" s="46">
        <v>0</v>
      </c>
      <c r="I67" s="46">
        <v>1878245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1879097</v>
      </c>
      <c r="O67" s="47">
        <f t="shared" si="8"/>
        <v>17.639962450129076</v>
      </c>
      <c r="P67" s="9"/>
    </row>
    <row r="68" spans="1:119" ht="15.75">
      <c r="A68" s="29" t="s">
        <v>4</v>
      </c>
      <c r="B68" s="30"/>
      <c r="C68" s="31"/>
      <c r="D68" s="32">
        <f t="shared" ref="D68:M68" si="13">SUM(D69:D76)</f>
        <v>3189390</v>
      </c>
      <c r="E68" s="32">
        <f t="shared" si="13"/>
        <v>5163655</v>
      </c>
      <c r="F68" s="32">
        <f t="shared" si="13"/>
        <v>20582</v>
      </c>
      <c r="G68" s="32">
        <f t="shared" si="13"/>
        <v>56009</v>
      </c>
      <c r="H68" s="32">
        <f t="shared" si="13"/>
        <v>0</v>
      </c>
      <c r="I68" s="32">
        <f t="shared" si="13"/>
        <v>1882305</v>
      </c>
      <c r="J68" s="32">
        <f t="shared" si="13"/>
        <v>1259763</v>
      </c>
      <c r="K68" s="32">
        <f t="shared" si="13"/>
        <v>30570139</v>
      </c>
      <c r="L68" s="32">
        <f t="shared" si="13"/>
        <v>0</v>
      </c>
      <c r="M68" s="32">
        <f t="shared" si="13"/>
        <v>0</v>
      </c>
      <c r="N68" s="32">
        <f t="shared" si="12"/>
        <v>42141843</v>
      </c>
      <c r="O68" s="45">
        <f t="shared" si="8"/>
        <v>395.60519126965499</v>
      </c>
      <c r="P68" s="10"/>
    </row>
    <row r="69" spans="1:119">
      <c r="A69" s="12"/>
      <c r="B69" s="25">
        <v>361.1</v>
      </c>
      <c r="C69" s="20" t="s">
        <v>77</v>
      </c>
      <c r="D69" s="46">
        <v>407994</v>
      </c>
      <c r="E69" s="46">
        <v>99467</v>
      </c>
      <c r="F69" s="46">
        <v>9961</v>
      </c>
      <c r="G69" s="46">
        <v>40509</v>
      </c>
      <c r="H69" s="46">
        <v>0</v>
      </c>
      <c r="I69" s="46">
        <v>497567</v>
      </c>
      <c r="J69" s="46">
        <v>59491</v>
      </c>
      <c r="K69" s="46">
        <v>10607239</v>
      </c>
      <c r="L69" s="46">
        <v>0</v>
      </c>
      <c r="M69" s="46">
        <v>0</v>
      </c>
      <c r="N69" s="46">
        <f t="shared" si="12"/>
        <v>11722228</v>
      </c>
      <c r="O69" s="47">
        <f t="shared" ref="O69:O80" si="14">(N69/O$82)</f>
        <v>110.04203708049754</v>
      </c>
      <c r="P69" s="9"/>
    </row>
    <row r="70" spans="1:119">
      <c r="A70" s="12"/>
      <c r="B70" s="25">
        <v>361.2</v>
      </c>
      <c r="C70" s="20" t="s">
        <v>119</v>
      </c>
      <c r="D70" s="46">
        <v>251421</v>
      </c>
      <c r="E70" s="46">
        <v>3799023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ref="N70:N76" si="15">SUM(D70:M70)</f>
        <v>4050444</v>
      </c>
      <c r="O70" s="47">
        <f t="shared" si="14"/>
        <v>38.023412344520068</v>
      </c>
      <c r="P70" s="9"/>
    </row>
    <row r="71" spans="1:119">
      <c r="A71" s="12"/>
      <c r="B71" s="25">
        <v>361.3</v>
      </c>
      <c r="C71" s="20" t="s">
        <v>78</v>
      </c>
      <c r="D71" s="46">
        <v>75619</v>
      </c>
      <c r="E71" s="46">
        <v>172993</v>
      </c>
      <c r="F71" s="46">
        <v>10621</v>
      </c>
      <c r="G71" s="46">
        <v>0</v>
      </c>
      <c r="H71" s="46">
        <v>0</v>
      </c>
      <c r="I71" s="46">
        <v>566204</v>
      </c>
      <c r="J71" s="46">
        <v>95962</v>
      </c>
      <c r="K71" s="46">
        <v>-3063814</v>
      </c>
      <c r="L71" s="46">
        <v>0</v>
      </c>
      <c r="M71" s="46">
        <v>0</v>
      </c>
      <c r="N71" s="46">
        <f t="shared" si="15"/>
        <v>-2142415</v>
      </c>
      <c r="O71" s="47">
        <f t="shared" si="14"/>
        <v>-20.111851678009856</v>
      </c>
      <c r="P71" s="9"/>
    </row>
    <row r="72" spans="1:119">
      <c r="A72" s="12"/>
      <c r="B72" s="25">
        <v>364</v>
      </c>
      <c r="C72" s="20" t="s">
        <v>143</v>
      </c>
      <c r="D72" s="46">
        <v>1802229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501272</v>
      </c>
      <c r="K72" s="46">
        <v>0</v>
      </c>
      <c r="L72" s="46">
        <v>0</v>
      </c>
      <c r="M72" s="46">
        <v>0</v>
      </c>
      <c r="N72" s="46">
        <f t="shared" si="15"/>
        <v>2303501</v>
      </c>
      <c r="O72" s="47">
        <f t="shared" si="14"/>
        <v>21.624041304858014</v>
      </c>
      <c r="P72" s="9"/>
    </row>
    <row r="73" spans="1:119">
      <c r="A73" s="12"/>
      <c r="B73" s="25">
        <v>365</v>
      </c>
      <c r="C73" s="20" t="s">
        <v>144</v>
      </c>
      <c r="D73" s="46">
        <v>3134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3134</v>
      </c>
      <c r="O73" s="47">
        <f t="shared" si="14"/>
        <v>2.9420323867636704E-2</v>
      </c>
      <c r="P73" s="9"/>
    </row>
    <row r="74" spans="1:119">
      <c r="A74" s="12"/>
      <c r="B74" s="25">
        <v>366</v>
      </c>
      <c r="C74" s="20" t="s">
        <v>82</v>
      </c>
      <c r="D74" s="46">
        <v>204904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204904</v>
      </c>
      <c r="O74" s="47">
        <f t="shared" si="14"/>
        <v>1.9235296878666979</v>
      </c>
      <c r="P74" s="9"/>
    </row>
    <row r="75" spans="1:119">
      <c r="A75" s="12"/>
      <c r="B75" s="25">
        <v>368</v>
      </c>
      <c r="C75" s="20" t="s">
        <v>83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23026714</v>
      </c>
      <c r="L75" s="46">
        <v>0</v>
      </c>
      <c r="M75" s="46">
        <v>0</v>
      </c>
      <c r="N75" s="46">
        <f t="shared" si="15"/>
        <v>23026714</v>
      </c>
      <c r="O75" s="47">
        <f t="shared" si="14"/>
        <v>216.16253461628725</v>
      </c>
      <c r="P75" s="9"/>
    </row>
    <row r="76" spans="1:119">
      <c r="A76" s="12"/>
      <c r="B76" s="25">
        <v>369.9</v>
      </c>
      <c r="C76" s="20" t="s">
        <v>85</v>
      </c>
      <c r="D76" s="46">
        <v>444089</v>
      </c>
      <c r="E76" s="46">
        <v>1092172</v>
      </c>
      <c r="F76" s="46">
        <v>0</v>
      </c>
      <c r="G76" s="46">
        <v>15500</v>
      </c>
      <c r="H76" s="46">
        <v>0</v>
      </c>
      <c r="I76" s="46">
        <v>818534</v>
      </c>
      <c r="J76" s="46">
        <v>603038</v>
      </c>
      <c r="K76" s="46">
        <v>0</v>
      </c>
      <c r="L76" s="46">
        <v>0</v>
      </c>
      <c r="M76" s="46">
        <v>0</v>
      </c>
      <c r="N76" s="46">
        <f t="shared" si="15"/>
        <v>2973333</v>
      </c>
      <c r="O76" s="47">
        <f t="shared" si="14"/>
        <v>27.912067589767659</v>
      </c>
      <c r="P76" s="9"/>
    </row>
    <row r="77" spans="1:119" ht="15.75">
      <c r="A77" s="29" t="s">
        <v>50</v>
      </c>
      <c r="B77" s="30"/>
      <c r="C77" s="31"/>
      <c r="D77" s="32">
        <f t="shared" ref="D77:M77" si="16">SUM(D78:D79)</f>
        <v>9639238</v>
      </c>
      <c r="E77" s="32">
        <f t="shared" si="16"/>
        <v>70746303</v>
      </c>
      <c r="F77" s="32">
        <f t="shared" si="16"/>
        <v>3148548</v>
      </c>
      <c r="G77" s="32">
        <f t="shared" si="16"/>
        <v>1100000</v>
      </c>
      <c r="H77" s="32">
        <f t="shared" si="16"/>
        <v>0</v>
      </c>
      <c r="I77" s="32">
        <f t="shared" si="16"/>
        <v>278621</v>
      </c>
      <c r="J77" s="32">
        <f t="shared" si="16"/>
        <v>5956439</v>
      </c>
      <c r="K77" s="32">
        <f t="shared" si="16"/>
        <v>0</v>
      </c>
      <c r="L77" s="32">
        <f t="shared" si="16"/>
        <v>0</v>
      </c>
      <c r="M77" s="32">
        <f t="shared" si="16"/>
        <v>0</v>
      </c>
      <c r="N77" s="32">
        <f>SUM(D77:M77)</f>
        <v>90869149</v>
      </c>
      <c r="O77" s="45">
        <f t="shared" si="14"/>
        <v>853.0312039427364</v>
      </c>
      <c r="P77" s="9"/>
    </row>
    <row r="78" spans="1:119">
      <c r="A78" s="12"/>
      <c r="B78" s="25">
        <v>381</v>
      </c>
      <c r="C78" s="20" t="s">
        <v>86</v>
      </c>
      <c r="D78" s="46">
        <v>9639238</v>
      </c>
      <c r="E78" s="46">
        <v>2409208</v>
      </c>
      <c r="F78" s="46">
        <v>3148548</v>
      </c>
      <c r="G78" s="46">
        <v>1100000</v>
      </c>
      <c r="H78" s="46">
        <v>0</v>
      </c>
      <c r="I78" s="46">
        <v>278621</v>
      </c>
      <c r="J78" s="46">
        <v>5956439</v>
      </c>
      <c r="K78" s="46">
        <v>0</v>
      </c>
      <c r="L78" s="46">
        <v>0</v>
      </c>
      <c r="M78" s="46">
        <v>0</v>
      </c>
      <c r="N78" s="46">
        <f>SUM(D78:M78)</f>
        <v>22532054</v>
      </c>
      <c r="O78" s="47">
        <f t="shared" si="14"/>
        <v>211.51892982867872</v>
      </c>
      <c r="P78" s="9"/>
    </row>
    <row r="79" spans="1:119" ht="15.75" thickBot="1">
      <c r="A79" s="12"/>
      <c r="B79" s="25">
        <v>384</v>
      </c>
      <c r="C79" s="20" t="s">
        <v>87</v>
      </c>
      <c r="D79" s="46">
        <v>0</v>
      </c>
      <c r="E79" s="46">
        <v>68337095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68337095</v>
      </c>
      <c r="O79" s="47">
        <f t="shared" si="14"/>
        <v>641.51227411405773</v>
      </c>
      <c r="P79" s="9"/>
    </row>
    <row r="80" spans="1:119" ht="16.5" thickBot="1">
      <c r="A80" s="14" t="s">
        <v>71</v>
      </c>
      <c r="B80" s="23"/>
      <c r="C80" s="22"/>
      <c r="D80" s="15">
        <f t="shared" ref="D80:M80" si="17">SUM(D5,D15,D22,D41,D63,D68,D77)</f>
        <v>142510287</v>
      </c>
      <c r="E80" s="15">
        <f t="shared" si="17"/>
        <v>120792033</v>
      </c>
      <c r="F80" s="15">
        <f t="shared" si="17"/>
        <v>4746265</v>
      </c>
      <c r="G80" s="15">
        <f t="shared" si="17"/>
        <v>2551838</v>
      </c>
      <c r="H80" s="15">
        <f t="shared" si="17"/>
        <v>0</v>
      </c>
      <c r="I80" s="15">
        <f t="shared" si="17"/>
        <v>122156561</v>
      </c>
      <c r="J80" s="15">
        <f t="shared" si="17"/>
        <v>51638279</v>
      </c>
      <c r="K80" s="15">
        <f t="shared" si="17"/>
        <v>33383007</v>
      </c>
      <c r="L80" s="15">
        <f t="shared" si="17"/>
        <v>0</v>
      </c>
      <c r="M80" s="15">
        <f t="shared" si="17"/>
        <v>0</v>
      </c>
      <c r="N80" s="15">
        <f>SUM(D80:M80)</f>
        <v>477778270</v>
      </c>
      <c r="O80" s="38">
        <f t="shared" si="14"/>
        <v>4485.1280919971841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51" t="s">
        <v>153</v>
      </c>
      <c r="M82" s="51"/>
      <c r="N82" s="51"/>
      <c r="O82" s="43">
        <v>106525</v>
      </c>
    </row>
    <row r="83" spans="1:15">
      <c r="A83" s="52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4"/>
    </row>
    <row r="84" spans="1:15" ht="15.75" customHeight="1" thickBot="1">
      <c r="A84" s="55" t="s">
        <v>110</v>
      </c>
      <c r="B84" s="56"/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  <c r="N84" s="56"/>
      <c r="O84" s="57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2024-08-13T17:36:56Z</cp:lastPrinted>
  <dcterms:created xsi:type="dcterms:W3CDTF">2000-08-31T21:26:31Z</dcterms:created>
  <dcterms:modified xsi:type="dcterms:W3CDTF">2024-08-13T17:36:58Z</dcterms:modified>
</cp:coreProperties>
</file>