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7" documentId="11_0DED2D6BA28E1DEAD6C68160240E166EE15C18E0" xr6:coauthVersionLast="47" xr6:coauthVersionMax="47" xr10:uidLastSave="{71C17C1A-1458-4D63-B445-D4642FE9136C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'2007'!$A$1:$O$45</definedName>
    <definedName name="_xlnm.Print_Area" localSheetId="15">'2008'!$A$1:$O$44</definedName>
    <definedName name="_xlnm.Print_Area" localSheetId="14">'2009'!$A$1:$O$45</definedName>
    <definedName name="_xlnm.Print_Area" localSheetId="13">'2010'!$A$1:$O$44</definedName>
    <definedName name="_xlnm.Print_Area" localSheetId="12">'2011'!$A$1:$O$44</definedName>
    <definedName name="_xlnm.Print_Area" localSheetId="11">'2012'!$A$1:$O$44</definedName>
    <definedName name="_xlnm.Print_Area" localSheetId="10">'2013'!$A$1:$O$44</definedName>
    <definedName name="_xlnm.Print_Area" localSheetId="9">'2014'!$A$1:$O$44</definedName>
    <definedName name="_xlnm.Print_Area" localSheetId="8">'2015'!$A$1:$O$45</definedName>
    <definedName name="_xlnm.Print_Area" localSheetId="7">'2016'!$A$1:$O$45</definedName>
    <definedName name="_xlnm.Print_Area" localSheetId="6">'2017'!$A$1:$O$45</definedName>
    <definedName name="_xlnm.Print_Area" localSheetId="5">'2018'!$A$1:$O$45</definedName>
    <definedName name="_xlnm.Print_Area" localSheetId="4">'2019'!$A$1:$O$47</definedName>
    <definedName name="_xlnm.Print_Area" localSheetId="3">'2020'!$A$1:$O$43</definedName>
    <definedName name="_xlnm.Print_Area" localSheetId="2">'2021'!$A$1:$P$44</definedName>
    <definedName name="_xlnm.Print_Area" localSheetId="1">'2022'!$A$1:$P$44</definedName>
    <definedName name="_xlnm.Print_Area" localSheetId="0">'2023'!$A$1:$P$45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50" l="1"/>
  <c r="F41" i="50"/>
  <c r="G41" i="50"/>
  <c r="H41" i="50"/>
  <c r="I41" i="50"/>
  <c r="J41" i="50"/>
  <c r="K41" i="50"/>
  <c r="L41" i="50"/>
  <c r="M41" i="50"/>
  <c r="N41" i="50"/>
  <c r="D41" i="50"/>
  <c r="O40" i="50"/>
  <c r="P40" i="50" s="1"/>
  <c r="O39" i="50"/>
  <c r="P39" i="50" s="1"/>
  <c r="O38" i="50"/>
  <c r="P38" i="50" s="1"/>
  <c r="O37" i="50"/>
  <c r="P37" i="50" s="1"/>
  <c r="N36" i="50"/>
  <c r="M36" i="50"/>
  <c r="L36" i="50"/>
  <c r="K36" i="50"/>
  <c r="J36" i="50"/>
  <c r="I36" i="50"/>
  <c r="H36" i="50"/>
  <c r="G36" i="50"/>
  <c r="F36" i="50"/>
  <c r="E36" i="50"/>
  <c r="D36" i="50"/>
  <c r="O35" i="50"/>
  <c r="P35" i="50" s="1"/>
  <c r="O34" i="50"/>
  <c r="P34" i="50" s="1"/>
  <c r="O33" i="50"/>
  <c r="P33" i="50" s="1"/>
  <c r="N32" i="50"/>
  <c r="M32" i="50"/>
  <c r="L32" i="50"/>
  <c r="K32" i="50"/>
  <c r="J32" i="50"/>
  <c r="I32" i="50"/>
  <c r="H32" i="50"/>
  <c r="G32" i="50"/>
  <c r="F32" i="50"/>
  <c r="E32" i="50"/>
  <c r="D32" i="50"/>
  <c r="O31" i="50"/>
  <c r="P31" i="50" s="1"/>
  <c r="O30" i="50"/>
  <c r="P30" i="50" s="1"/>
  <c r="N29" i="50"/>
  <c r="M29" i="50"/>
  <c r="L29" i="50"/>
  <c r="K29" i="50"/>
  <c r="J29" i="50"/>
  <c r="I29" i="50"/>
  <c r="H29" i="50"/>
  <c r="G29" i="50"/>
  <c r="F29" i="50"/>
  <c r="E29" i="50"/>
  <c r="D29" i="50"/>
  <c r="O28" i="50"/>
  <c r="P28" i="50" s="1"/>
  <c r="O27" i="50"/>
  <c r="P27" i="50" s="1"/>
  <c r="N26" i="50"/>
  <c r="M26" i="50"/>
  <c r="L26" i="50"/>
  <c r="K26" i="50"/>
  <c r="J26" i="50"/>
  <c r="I26" i="50"/>
  <c r="H26" i="50"/>
  <c r="G26" i="50"/>
  <c r="F26" i="50"/>
  <c r="E26" i="50"/>
  <c r="D26" i="50"/>
  <c r="O25" i="50"/>
  <c r="P25" i="50" s="1"/>
  <c r="O24" i="50"/>
  <c r="P24" i="50" s="1"/>
  <c r="O23" i="50"/>
  <c r="P23" i="50" s="1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 s="1"/>
  <c r="O19" i="50"/>
  <c r="P19" i="50" s="1"/>
  <c r="O18" i="50"/>
  <c r="P18" i="50" s="1"/>
  <c r="O17" i="50"/>
  <c r="P17" i="50" s="1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36" i="50" l="1"/>
  <c r="P36" i="50" s="1"/>
  <c r="O32" i="50"/>
  <c r="P32" i="50" s="1"/>
  <c r="O29" i="50"/>
  <c r="P29" i="50" s="1"/>
  <c r="O26" i="50"/>
  <c r="P26" i="50" s="1"/>
  <c r="O21" i="50"/>
  <c r="P21" i="50" s="1"/>
  <c r="O15" i="50"/>
  <c r="P15" i="50" s="1"/>
  <c r="O5" i="50"/>
  <c r="P5" i="50" s="1"/>
  <c r="O39" i="48"/>
  <c r="P39" i="48" s="1"/>
  <c r="O38" i="48"/>
  <c r="P38" i="48" s="1"/>
  <c r="N37" i="48"/>
  <c r="M37" i="48"/>
  <c r="L37" i="48"/>
  <c r="K37" i="48"/>
  <c r="J37" i="48"/>
  <c r="I37" i="48"/>
  <c r="H37" i="48"/>
  <c r="G37" i="48"/>
  <c r="F37" i="48"/>
  <c r="E37" i="48"/>
  <c r="D37" i="48"/>
  <c r="O36" i="48"/>
  <c r="P36" i="48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1" i="50" l="1"/>
  <c r="P41" i="50" s="1"/>
  <c r="G40" i="48"/>
  <c r="J40" i="48"/>
  <c r="M40" i="48"/>
  <c r="I40" i="48"/>
  <c r="N40" i="48"/>
  <c r="F40" i="48"/>
  <c r="L40" i="48"/>
  <c r="D40" i="48"/>
  <c r="E40" i="48"/>
  <c r="H40" i="48"/>
  <c r="K40" i="48"/>
  <c r="O31" i="48"/>
  <c r="P31" i="48" s="1"/>
  <c r="O37" i="48"/>
  <c r="P37" i="48" s="1"/>
  <c r="O33" i="48"/>
  <c r="P33" i="48" s="1"/>
  <c r="O28" i="48"/>
  <c r="P28" i="48" s="1"/>
  <c r="O25" i="48"/>
  <c r="P25" i="48" s="1"/>
  <c r="O20" i="48"/>
  <c r="P20" i="48" s="1"/>
  <c r="O14" i="48"/>
  <c r="P14" i="48" s="1"/>
  <c r="O5" i="48"/>
  <c r="P5" i="48" s="1"/>
  <c r="O39" i="47"/>
  <c r="P39" i="47" s="1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/>
  <c r="O35" i="47"/>
  <c r="P35" i="47" s="1"/>
  <c r="O34" i="47"/>
  <c r="P34" i="47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5" i="47" s="1"/>
  <c r="P25" i="47" s="1"/>
  <c r="O24" i="47"/>
  <c r="P24" i="47"/>
  <c r="O23" i="47"/>
  <c r="P23" i="47" s="1"/>
  <c r="O22" i="47"/>
  <c r="P22" i="47"/>
  <c r="O21" i="47"/>
  <c r="P21" i="47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/>
  <c r="O18" i="47"/>
  <c r="P18" i="47"/>
  <c r="O17" i="47"/>
  <c r="P17" i="47" s="1"/>
  <c r="O16" i="47"/>
  <c r="P16" i="47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/>
  <c r="O11" i="47"/>
  <c r="P11" i="47" s="1"/>
  <c r="O10" i="47"/>
  <c r="P10" i="47" s="1"/>
  <c r="O9" i="47"/>
  <c r="P9" i="47"/>
  <c r="O8" i="47"/>
  <c r="P8" i="47" s="1"/>
  <c r="O7" i="47"/>
  <c r="P7" i="47" s="1"/>
  <c r="O6" i="47"/>
  <c r="P6" i="47"/>
  <c r="N5" i="47"/>
  <c r="M5" i="47"/>
  <c r="L5" i="47"/>
  <c r="K5" i="47"/>
  <c r="J5" i="47"/>
  <c r="I5" i="47"/>
  <c r="H5" i="47"/>
  <c r="G5" i="47"/>
  <c r="F5" i="47"/>
  <c r="E5" i="47"/>
  <c r="D5" i="47"/>
  <c r="N38" i="46"/>
  <c r="O38" i="46" s="1"/>
  <c r="N37" i="46"/>
  <c r="O37" i="46" s="1"/>
  <c r="M36" i="46"/>
  <c r="L36" i="46"/>
  <c r="K36" i="46"/>
  <c r="J36" i="46"/>
  <c r="I36" i="46"/>
  <c r="H36" i="46"/>
  <c r="G36" i="46"/>
  <c r="F36" i="46"/>
  <c r="N36" i="46" s="1"/>
  <c r="O36" i="46" s="1"/>
  <c r="E36" i="46"/>
  <c r="D36" i="46"/>
  <c r="N35" i="46"/>
  <c r="O35" i="46"/>
  <c r="N34" i="46"/>
  <c r="O34" i="46" s="1"/>
  <c r="N33" i="46"/>
  <c r="O33" i="46"/>
  <c r="M32" i="46"/>
  <c r="L32" i="46"/>
  <c r="K32" i="46"/>
  <c r="J32" i="46"/>
  <c r="I32" i="46"/>
  <c r="H32" i="46"/>
  <c r="G32" i="46"/>
  <c r="F32" i="46"/>
  <c r="E32" i="46"/>
  <c r="D32" i="46"/>
  <c r="N31" i="46"/>
  <c r="O31" i="46"/>
  <c r="M30" i="46"/>
  <c r="L30" i="46"/>
  <c r="K30" i="46"/>
  <c r="J30" i="46"/>
  <c r="I30" i="46"/>
  <c r="H30" i="46"/>
  <c r="G30" i="46"/>
  <c r="F30" i="46"/>
  <c r="E30" i="46"/>
  <c r="D30" i="46"/>
  <c r="N29" i="46"/>
  <c r="O29" i="46"/>
  <c r="N28" i="46"/>
  <c r="O28" i="46" s="1"/>
  <c r="M27" i="46"/>
  <c r="L27" i="46"/>
  <c r="K27" i="46"/>
  <c r="J27" i="46"/>
  <c r="I27" i="46"/>
  <c r="H27" i="46"/>
  <c r="G27" i="46"/>
  <c r="F27" i="46"/>
  <c r="F39" i="46" s="1"/>
  <c r="E27" i="46"/>
  <c r="D27" i="46"/>
  <c r="N26" i="46"/>
  <c r="O26" i="46" s="1"/>
  <c r="N25" i="46"/>
  <c r="O25" i="46" s="1"/>
  <c r="M24" i="46"/>
  <c r="L24" i="46"/>
  <c r="K24" i="46"/>
  <c r="J24" i="46"/>
  <c r="I24" i="46"/>
  <c r="H24" i="46"/>
  <c r="G24" i="46"/>
  <c r="G39" i="46" s="1"/>
  <c r="F24" i="46"/>
  <c r="E24" i="46"/>
  <c r="D24" i="46"/>
  <c r="N23" i="46"/>
  <c r="O23" i="46" s="1"/>
  <c r="N22" i="46"/>
  <c r="O22" i="46" s="1"/>
  <c r="N21" i="46"/>
  <c r="O21" i="46"/>
  <c r="M20" i="46"/>
  <c r="L20" i="46"/>
  <c r="K20" i="46"/>
  <c r="J20" i="46"/>
  <c r="I20" i="46"/>
  <c r="H20" i="46"/>
  <c r="G20" i="46"/>
  <c r="F20" i="46"/>
  <c r="E20" i="46"/>
  <c r="D20" i="46"/>
  <c r="N19" i="46"/>
  <c r="O19" i="46"/>
  <c r="N18" i="46"/>
  <c r="O18" i="46" s="1"/>
  <c r="N17" i="46"/>
  <c r="O17" i="46" s="1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N5" i="46" s="1"/>
  <c r="O5" i="46" s="1"/>
  <c r="I5" i="46"/>
  <c r="H5" i="46"/>
  <c r="G5" i="46"/>
  <c r="F5" i="46"/>
  <c r="E5" i="46"/>
  <c r="D5" i="46"/>
  <c r="N42" i="45"/>
  <c r="O42" i="45" s="1"/>
  <c r="N41" i="45"/>
  <c r="O41" i="45"/>
  <c r="N40" i="45"/>
  <c r="O40" i="45" s="1"/>
  <c r="N39" i="45"/>
  <c r="O39" i="45" s="1"/>
  <c r="M38" i="45"/>
  <c r="L38" i="45"/>
  <c r="K38" i="45"/>
  <c r="J38" i="45"/>
  <c r="I38" i="45"/>
  <c r="H38" i="45"/>
  <c r="G38" i="45"/>
  <c r="F38" i="45"/>
  <c r="E38" i="45"/>
  <c r="D38" i="45"/>
  <c r="N37" i="45"/>
  <c r="O37" i="45"/>
  <c r="N36" i="45"/>
  <c r="O36" i="45" s="1"/>
  <c r="N35" i="45"/>
  <c r="O35" i="45" s="1"/>
  <c r="N34" i="45"/>
  <c r="O34" i="45"/>
  <c r="M33" i="45"/>
  <c r="L33" i="45"/>
  <c r="K33" i="45"/>
  <c r="J33" i="45"/>
  <c r="I33" i="45"/>
  <c r="H33" i="45"/>
  <c r="G33" i="45"/>
  <c r="F33" i="45"/>
  <c r="E33" i="45"/>
  <c r="D33" i="45"/>
  <c r="N33" i="45" s="1"/>
  <c r="O33" i="45" s="1"/>
  <c r="N32" i="45"/>
  <c r="O32" i="45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/>
  <c r="N22" i="45"/>
  <c r="O22" i="45" s="1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/>
  <c r="N17" i="45"/>
  <c r="O17" i="45"/>
  <c r="N16" i="45"/>
  <c r="O16" i="45" s="1"/>
  <c r="N15" i="45"/>
  <c r="O15" i="45"/>
  <c r="M14" i="45"/>
  <c r="L14" i="45"/>
  <c r="K14" i="45"/>
  <c r="J14" i="45"/>
  <c r="I14" i="45"/>
  <c r="H14" i="45"/>
  <c r="G14" i="45"/>
  <c r="F14" i="45"/>
  <c r="E14" i="45"/>
  <c r="D14" i="45"/>
  <c r="N14" i="45" s="1"/>
  <c r="O14" i="45" s="1"/>
  <c r="N13" i="45"/>
  <c r="O13" i="45" s="1"/>
  <c r="N12" i="45"/>
  <c r="O12" i="45" s="1"/>
  <c r="N11" i="45"/>
  <c r="O11" i="45" s="1"/>
  <c r="N10" i="45"/>
  <c r="O10" i="45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40" i="44"/>
  <c r="O40" i="44" s="1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N37" i="44"/>
  <c r="O37" i="44" s="1"/>
  <c r="N36" i="44"/>
  <c r="O36" i="44" s="1"/>
  <c r="N35" i="44"/>
  <c r="O35" i="44"/>
  <c r="N34" i="44"/>
  <c r="O34" i="44" s="1"/>
  <c r="M33" i="44"/>
  <c r="L33" i="44"/>
  <c r="K33" i="44"/>
  <c r="J33" i="44"/>
  <c r="I33" i="44"/>
  <c r="H33" i="44"/>
  <c r="G33" i="44"/>
  <c r="F33" i="44"/>
  <c r="E33" i="44"/>
  <c r="D33" i="44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 s="1"/>
  <c r="M28" i="44"/>
  <c r="L28" i="44"/>
  <c r="K28" i="44"/>
  <c r="J28" i="44"/>
  <c r="I28" i="44"/>
  <c r="I41" i="44" s="1"/>
  <c r="H28" i="44"/>
  <c r="H41" i="44" s="1"/>
  <c r="G28" i="44"/>
  <c r="F28" i="44"/>
  <c r="E28" i="44"/>
  <c r="D28" i="44"/>
  <c r="N27" i="44"/>
  <c r="O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5" i="44" s="1"/>
  <c r="O25" i="44" s="1"/>
  <c r="N24" i="44"/>
  <c r="O24" i="44" s="1"/>
  <c r="N23" i="44"/>
  <c r="O23" i="44" s="1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 s="1"/>
  <c r="N17" i="44"/>
  <c r="O17" i="44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N5" i="44" s="1"/>
  <c r="O5" i="44" s="1"/>
  <c r="L5" i="44"/>
  <c r="K5" i="44"/>
  <c r="J5" i="44"/>
  <c r="I5" i="44"/>
  <c r="H5" i="44"/>
  <c r="G5" i="44"/>
  <c r="F5" i="44"/>
  <c r="E5" i="44"/>
  <c r="D5" i="44"/>
  <c r="N40" i="43"/>
  <c r="O40" i="43" s="1"/>
  <c r="N39" i="43"/>
  <c r="O39" i="43" s="1"/>
  <c r="M38" i="43"/>
  <c r="L38" i="43"/>
  <c r="K38" i="43"/>
  <c r="J38" i="43"/>
  <c r="I38" i="43"/>
  <c r="H38" i="43"/>
  <c r="G38" i="43"/>
  <c r="F38" i="43"/>
  <c r="E38" i="43"/>
  <c r="D38" i="43"/>
  <c r="N37" i="43"/>
  <c r="O37" i="43"/>
  <c r="N36" i="43"/>
  <c r="O36" i="43" s="1"/>
  <c r="N35" i="43"/>
  <c r="O35" i="43" s="1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1" i="43" s="1"/>
  <c r="O31" i="43" s="1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F41" i="43" s="1"/>
  <c r="E28" i="43"/>
  <c r="D28" i="43"/>
  <c r="N27" i="43"/>
  <c r="O27" i="43" s="1"/>
  <c r="N26" i="43"/>
  <c r="O26" i="43"/>
  <c r="M25" i="43"/>
  <c r="L25" i="43"/>
  <c r="K25" i="43"/>
  <c r="J25" i="43"/>
  <c r="I25" i="43"/>
  <c r="H25" i="43"/>
  <c r="G25" i="43"/>
  <c r="F25" i="43"/>
  <c r="E25" i="43"/>
  <c r="D25" i="43"/>
  <c r="N25" i="43" s="1"/>
  <c r="O25" i="43" s="1"/>
  <c r="N24" i="43"/>
  <c r="O24" i="43"/>
  <c r="N23" i="43"/>
  <c r="O23" i="43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E41" i="43" s="1"/>
  <c r="D20" i="43"/>
  <c r="N19" i="43"/>
  <c r="O19" i="43" s="1"/>
  <c r="N18" i="43"/>
  <c r="O18" i="43" s="1"/>
  <c r="N17" i="43"/>
  <c r="O17" i="43" s="1"/>
  <c r="N16" i="43"/>
  <c r="O16" i="43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 s="1"/>
  <c r="N11" i="43"/>
  <c r="O11" i="43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40" i="42"/>
  <c r="O40" i="42" s="1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7" i="42"/>
  <c r="O37" i="42"/>
  <c r="N36" i="42"/>
  <c r="O36" i="42" s="1"/>
  <c r="N35" i="42"/>
  <c r="O35" i="42" s="1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3" i="42" s="1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1" i="42" s="1"/>
  <c r="O31" i="42" s="1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E41" i="42" s="1"/>
  <c r="D28" i="42"/>
  <c r="N27" i="42"/>
  <c r="O27" i="42" s="1"/>
  <c r="N26" i="42"/>
  <c r="O26" i="42" s="1"/>
  <c r="M25" i="42"/>
  <c r="L25" i="42"/>
  <c r="K25" i="42"/>
  <c r="J25" i="42"/>
  <c r="I25" i="42"/>
  <c r="H25" i="42"/>
  <c r="G25" i="42"/>
  <c r="G41" i="42" s="1"/>
  <c r="F25" i="42"/>
  <c r="E25" i="42"/>
  <c r="D25" i="42"/>
  <c r="N24" i="42"/>
  <c r="O24" i="42" s="1"/>
  <c r="N23" i="42"/>
  <c r="O23" i="42"/>
  <c r="N22" i="42"/>
  <c r="O22" i="42" s="1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 s="1"/>
  <c r="N17" i="42"/>
  <c r="O17" i="42" s="1"/>
  <c r="N16" i="42"/>
  <c r="O16" i="42" s="1"/>
  <c r="N15" i="42"/>
  <c r="O15" i="42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/>
  <c r="N6" i="42"/>
  <c r="O6" i="42" s="1"/>
  <c r="M5" i="42"/>
  <c r="M41" i="42" s="1"/>
  <c r="L5" i="42"/>
  <c r="K5" i="42"/>
  <c r="K41" i="42" s="1"/>
  <c r="J5" i="42"/>
  <c r="I5" i="42"/>
  <c r="H5" i="42"/>
  <c r="G5" i="42"/>
  <c r="F5" i="42"/>
  <c r="E5" i="42"/>
  <c r="D5" i="42"/>
  <c r="N40" i="41"/>
  <c r="O40" i="41" s="1"/>
  <c r="N39" i="41"/>
  <c r="O39" i="41" s="1"/>
  <c r="M38" i="41"/>
  <c r="L38" i="41"/>
  <c r="K38" i="41"/>
  <c r="J38" i="41"/>
  <c r="I38" i="41"/>
  <c r="H38" i="41"/>
  <c r="G38" i="41"/>
  <c r="F38" i="41"/>
  <c r="E38" i="41"/>
  <c r="D38" i="41"/>
  <c r="N37" i="41"/>
  <c r="O37" i="41" s="1"/>
  <c r="N36" i="41"/>
  <c r="O36" i="41"/>
  <c r="N35" i="41"/>
  <c r="O35" i="41" s="1"/>
  <c r="N34" i="41"/>
  <c r="O34" i="41" s="1"/>
  <c r="M33" i="41"/>
  <c r="L33" i="41"/>
  <c r="K33" i="41"/>
  <c r="J33" i="41"/>
  <c r="I33" i="41"/>
  <c r="H33" i="41"/>
  <c r="G33" i="41"/>
  <c r="F33" i="41"/>
  <c r="E33" i="41"/>
  <c r="D33" i="4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D41" i="41" s="1"/>
  <c r="N40" i="40"/>
  <c r="O40" i="40" s="1"/>
  <c r="N39" i="40"/>
  <c r="O39" i="40" s="1"/>
  <c r="N38" i="40"/>
  <c r="O38" i="40" s="1"/>
  <c r="M37" i="40"/>
  <c r="L37" i="40"/>
  <c r="K37" i="40"/>
  <c r="J37" i="40"/>
  <c r="I37" i="40"/>
  <c r="H37" i="40"/>
  <c r="G37" i="40"/>
  <c r="F37" i="40"/>
  <c r="E37" i="40"/>
  <c r="D37" i="40"/>
  <c r="N36" i="40"/>
  <c r="O36" i="40"/>
  <c r="N35" i="40"/>
  <c r="O35" i="40" s="1"/>
  <c r="N34" i="40"/>
  <c r="O34" i="40" s="1"/>
  <c r="M33" i="40"/>
  <c r="L33" i="40"/>
  <c r="K33" i="40"/>
  <c r="J33" i="40"/>
  <c r="I33" i="40"/>
  <c r="H33" i="40"/>
  <c r="G33" i="40"/>
  <c r="F33" i="40"/>
  <c r="E33" i="40"/>
  <c r="D33" i="40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 s="1"/>
  <c r="M28" i="40"/>
  <c r="L28" i="40"/>
  <c r="K28" i="40"/>
  <c r="J28" i="40"/>
  <c r="I28" i="40"/>
  <c r="H28" i="40"/>
  <c r="G28" i="40"/>
  <c r="F28" i="40"/>
  <c r="E28" i="40"/>
  <c r="N28" i="40"/>
  <c r="O28" i="40" s="1"/>
  <c r="D28" i="40"/>
  <c r="N27" i="40"/>
  <c r="O27" i="40" s="1"/>
  <c r="N26" i="40"/>
  <c r="O26" i="40"/>
  <c r="M25" i="40"/>
  <c r="L25" i="40"/>
  <c r="K25" i="40"/>
  <c r="J25" i="40"/>
  <c r="I25" i="40"/>
  <c r="N25" i="40" s="1"/>
  <c r="O25" i="40" s="1"/>
  <c r="H25" i="40"/>
  <c r="G25" i="40"/>
  <c r="F25" i="40"/>
  <c r="E25" i="40"/>
  <c r="D25" i="40"/>
  <c r="N24" i="40"/>
  <c r="O24" i="40" s="1"/>
  <c r="N23" i="40"/>
  <c r="O23" i="40" s="1"/>
  <c r="N22" i="40"/>
  <c r="O22" i="40" s="1"/>
  <c r="N21" i="40"/>
  <c r="O21" i="40"/>
  <c r="M20" i="40"/>
  <c r="L20" i="40"/>
  <c r="K20" i="40"/>
  <c r="J20" i="40"/>
  <c r="I20" i="40"/>
  <c r="H20" i="40"/>
  <c r="G20" i="40"/>
  <c r="F20" i="40"/>
  <c r="E20" i="40"/>
  <c r="N20" i="40" s="1"/>
  <c r="O20" i="40" s="1"/>
  <c r="D20" i="40"/>
  <c r="N19" i="40"/>
  <c r="O19" i="40" s="1"/>
  <c r="N18" i="40"/>
  <c r="O18" i="40"/>
  <c r="N17" i="40"/>
  <c r="O17" i="40" s="1"/>
  <c r="N16" i="40"/>
  <c r="O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F41" i="40" s="1"/>
  <c r="E5" i="40"/>
  <c r="D5" i="40"/>
  <c r="D41" i="40" s="1"/>
  <c r="N39" i="39"/>
  <c r="O39" i="39" s="1"/>
  <c r="N38" i="39"/>
  <c r="O38" i="39" s="1"/>
  <c r="M37" i="39"/>
  <c r="L37" i="39"/>
  <c r="K37" i="39"/>
  <c r="J37" i="39"/>
  <c r="I37" i="39"/>
  <c r="H37" i="39"/>
  <c r="G37" i="39"/>
  <c r="F37" i="39"/>
  <c r="E37" i="39"/>
  <c r="N37" i="39" s="1"/>
  <c r="O37" i="39" s="1"/>
  <c r="D37" i="39"/>
  <c r="N36" i="39"/>
  <c r="O36" i="39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N29" i="39"/>
  <c r="O29" i="39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/>
  <c r="M25" i="39"/>
  <c r="L25" i="39"/>
  <c r="K25" i="39"/>
  <c r="J25" i="39"/>
  <c r="I25" i="39"/>
  <c r="H25" i="39"/>
  <c r="G25" i="39"/>
  <c r="N25" i="39" s="1"/>
  <c r="O25" i="39" s="1"/>
  <c r="F25" i="39"/>
  <c r="E25" i="39"/>
  <c r="D25" i="39"/>
  <c r="N24" i="39"/>
  <c r="O24" i="39"/>
  <c r="N23" i="39"/>
  <c r="O23" i="39" s="1"/>
  <c r="N22" i="39"/>
  <c r="O22" i="39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N18" i="39"/>
  <c r="O18" i="39" s="1"/>
  <c r="N17" i="39"/>
  <c r="O17" i="39" s="1"/>
  <c r="N16" i="39"/>
  <c r="O16" i="39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L40" i="39" s="1"/>
  <c r="K5" i="39"/>
  <c r="J5" i="39"/>
  <c r="I5" i="39"/>
  <c r="H5" i="39"/>
  <c r="G5" i="39"/>
  <c r="F5" i="39"/>
  <c r="E5" i="39"/>
  <c r="D5" i="39"/>
  <c r="D40" i="39" s="1"/>
  <c r="N39" i="38"/>
  <c r="O39" i="38"/>
  <c r="N38" i="38"/>
  <c r="O38" i="38" s="1"/>
  <c r="M37" i="38"/>
  <c r="L37" i="38"/>
  <c r="K37" i="38"/>
  <c r="J37" i="38"/>
  <c r="I37" i="38"/>
  <c r="H37" i="38"/>
  <c r="G37" i="38"/>
  <c r="F37" i="38"/>
  <c r="E37" i="38"/>
  <c r="D37" i="38"/>
  <c r="N36" i="38"/>
  <c r="O36" i="38" s="1"/>
  <c r="N35" i="38"/>
  <c r="O35" i="38" s="1"/>
  <c r="N34" i="38"/>
  <c r="O34" i="38"/>
  <c r="M33" i="38"/>
  <c r="L33" i="38"/>
  <c r="K33" i="38"/>
  <c r="J33" i="38"/>
  <c r="J40" i="38" s="1"/>
  <c r="I33" i="38"/>
  <c r="H33" i="38"/>
  <c r="G33" i="38"/>
  <c r="F33" i="38"/>
  <c r="E33" i="38"/>
  <c r="D33" i="38"/>
  <c r="N32" i="38"/>
  <c r="O32" i="38"/>
  <c r="M31" i="38"/>
  <c r="L31" i="38"/>
  <c r="K31" i="38"/>
  <c r="J31" i="38"/>
  <c r="I31" i="38"/>
  <c r="H31" i="38"/>
  <c r="G31" i="38"/>
  <c r="F31" i="38"/>
  <c r="E31" i="38"/>
  <c r="D31" i="38"/>
  <c r="N30" i="38"/>
  <c r="O30" i="38"/>
  <c r="N29" i="38"/>
  <c r="O29" i="38" s="1"/>
  <c r="M28" i="38"/>
  <c r="M40" i="38" s="1"/>
  <c r="L28" i="38"/>
  <c r="L40" i="38" s="1"/>
  <c r="K28" i="38"/>
  <c r="J28" i="38"/>
  <c r="I28" i="38"/>
  <c r="H28" i="38"/>
  <c r="G28" i="38"/>
  <c r="F28" i="38"/>
  <c r="E28" i="38"/>
  <c r="D28" i="38"/>
  <c r="N27" i="38"/>
  <c r="O27" i="38" s="1"/>
  <c r="N26" i="38"/>
  <c r="O26" i="38"/>
  <c r="M25" i="38"/>
  <c r="L25" i="38"/>
  <c r="K25" i="38"/>
  <c r="J25" i="38"/>
  <c r="I25" i="38"/>
  <c r="H25" i="38"/>
  <c r="H40" i="38" s="1"/>
  <c r="G25" i="38"/>
  <c r="F25" i="38"/>
  <c r="E25" i="38"/>
  <c r="D25" i="38"/>
  <c r="N24" i="38"/>
  <c r="O24" i="38" s="1"/>
  <c r="N23" i="38"/>
  <c r="O23" i="38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 s="1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39" i="37"/>
  <c r="O39" i="37"/>
  <c r="N38" i="37"/>
  <c r="O38" i="37" s="1"/>
  <c r="M37" i="37"/>
  <c r="L37" i="37"/>
  <c r="K37" i="37"/>
  <c r="J37" i="37"/>
  <c r="I37" i="37"/>
  <c r="H37" i="37"/>
  <c r="G37" i="37"/>
  <c r="F37" i="37"/>
  <c r="E37" i="37"/>
  <c r="D37" i="37"/>
  <c r="N36" i="37"/>
  <c r="O36" i="37" s="1"/>
  <c r="N35" i="37"/>
  <c r="O35" i="37" s="1"/>
  <c r="N34" i="37"/>
  <c r="O34" i="37"/>
  <c r="M33" i="37"/>
  <c r="L33" i="37"/>
  <c r="K33" i="37"/>
  <c r="J33" i="37"/>
  <c r="I33" i="37"/>
  <c r="H33" i="37"/>
  <c r="G33" i="37"/>
  <c r="F33" i="37"/>
  <c r="E33" i="37"/>
  <c r="N33" i="37" s="1"/>
  <c r="O33" i="37" s="1"/>
  <c r="D33" i="37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1" i="37" s="1"/>
  <c r="O31" i="37" s="1"/>
  <c r="N30" i="37"/>
  <c r="O30" i="37" s="1"/>
  <c r="N29" i="37"/>
  <c r="O29" i="37"/>
  <c r="M28" i="37"/>
  <c r="L28" i="37"/>
  <c r="K28" i="37"/>
  <c r="J28" i="37"/>
  <c r="I28" i="37"/>
  <c r="H28" i="37"/>
  <c r="G28" i="37"/>
  <c r="F28" i="37"/>
  <c r="E28" i="37"/>
  <c r="D28" i="37"/>
  <c r="N27" i="37"/>
  <c r="O27" i="37" s="1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N23" i="37"/>
  <c r="O23" i="37" s="1"/>
  <c r="N22" i="37"/>
  <c r="O22" i="37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4" i="37" s="1"/>
  <c r="O14" i="37" s="1"/>
  <c r="N13" i="37"/>
  <c r="O13" i="37"/>
  <c r="N12" i="37"/>
  <c r="O12" i="37" s="1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D40" i="37" s="1"/>
  <c r="N39" i="36"/>
  <c r="O39" i="36" s="1"/>
  <c r="N38" i="36"/>
  <c r="O38" i="36" s="1"/>
  <c r="M37" i="36"/>
  <c r="L37" i="36"/>
  <c r="K37" i="36"/>
  <c r="J37" i="36"/>
  <c r="I37" i="36"/>
  <c r="H37" i="36"/>
  <c r="G37" i="36"/>
  <c r="F37" i="36"/>
  <c r="E37" i="36"/>
  <c r="D37" i="36"/>
  <c r="N36" i="36"/>
  <c r="O36" i="36" s="1"/>
  <c r="N35" i="36"/>
  <c r="O35" i="36" s="1"/>
  <c r="N34" i="36"/>
  <c r="O34" i="36"/>
  <c r="M33" i="36"/>
  <c r="L33" i="36"/>
  <c r="K33" i="36"/>
  <c r="J33" i="36"/>
  <c r="I33" i="36"/>
  <c r="H33" i="36"/>
  <c r="G33" i="36"/>
  <c r="F33" i="36"/>
  <c r="E33" i="36"/>
  <c r="D33" i="36"/>
  <c r="D40" i="36" s="1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5" i="36" s="1"/>
  <c r="O25" i="36" s="1"/>
  <c r="N24" i="36"/>
  <c r="O24" i="36" s="1"/>
  <c r="N23" i="36"/>
  <c r="O23" i="36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/>
  <c r="N18" i="36"/>
  <c r="O18" i="36" s="1"/>
  <c r="N17" i="36"/>
  <c r="O17" i="36" s="1"/>
  <c r="N16" i="36"/>
  <c r="O16" i="36" s="1"/>
  <c r="N15" i="36"/>
  <c r="O15" i="36"/>
  <c r="M14" i="36"/>
  <c r="M40" i="36" s="1"/>
  <c r="L14" i="36"/>
  <c r="K14" i="36"/>
  <c r="J14" i="36"/>
  <c r="I14" i="36"/>
  <c r="H14" i="36"/>
  <c r="G14" i="36"/>
  <c r="F14" i="36"/>
  <c r="E14" i="36"/>
  <c r="D14" i="36"/>
  <c r="N13" i="36"/>
  <c r="O13" i="36"/>
  <c r="N12" i="36"/>
  <c r="O12" i="36" s="1"/>
  <c r="N11" i="36"/>
  <c r="O11" i="36" s="1"/>
  <c r="N10" i="36"/>
  <c r="O10" i="36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H5" i="36"/>
  <c r="G5" i="36"/>
  <c r="F5" i="36"/>
  <c r="E5" i="36"/>
  <c r="D5" i="36"/>
  <c r="N5" i="36" s="1"/>
  <c r="O5" i="36" s="1"/>
  <c r="N39" i="35"/>
  <c r="O39" i="35" s="1"/>
  <c r="N38" i="35"/>
  <c r="O38" i="35" s="1"/>
  <c r="M37" i="35"/>
  <c r="L37" i="35"/>
  <c r="K37" i="35"/>
  <c r="J37" i="35"/>
  <c r="I37" i="35"/>
  <c r="H37" i="35"/>
  <c r="G37" i="35"/>
  <c r="F37" i="35"/>
  <c r="E37" i="35"/>
  <c r="D37" i="35"/>
  <c r="N36" i="35"/>
  <c r="O36" i="35" s="1"/>
  <c r="N35" i="35"/>
  <c r="O35" i="35" s="1"/>
  <c r="N34" i="35"/>
  <c r="O34" i="35"/>
  <c r="M33" i="35"/>
  <c r="L33" i="35"/>
  <c r="K33" i="35"/>
  <c r="J33" i="35"/>
  <c r="I33" i="35"/>
  <c r="H33" i="35"/>
  <c r="G33" i="35"/>
  <c r="F33" i="35"/>
  <c r="E33" i="35"/>
  <c r="E40" i="35" s="1"/>
  <c r="D33" i="35"/>
  <c r="N33" i="35" s="1"/>
  <c r="O33" i="35" s="1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 s="1"/>
  <c r="N29" i="35"/>
  <c r="O29" i="35" s="1"/>
  <c r="M28" i="35"/>
  <c r="L28" i="35"/>
  <c r="L40" i="35" s="1"/>
  <c r="K28" i="35"/>
  <c r="K40" i="35" s="1"/>
  <c r="J28" i="35"/>
  <c r="I28" i="35"/>
  <c r="H28" i="35"/>
  <c r="G28" i="35"/>
  <c r="F28" i="35"/>
  <c r="E28" i="35"/>
  <c r="D28" i="35"/>
  <c r="N27" i="35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/>
  <c r="N23" i="35"/>
  <c r="O23" i="35" s="1"/>
  <c r="N22" i="35"/>
  <c r="O22" i="35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20" i="35" s="1"/>
  <c r="O20" i="35" s="1"/>
  <c r="N19" i="35"/>
  <c r="O19" i="35" s="1"/>
  <c r="N18" i="35"/>
  <c r="O18" i="35" s="1"/>
  <c r="N17" i="35"/>
  <c r="O17" i="35"/>
  <c r="N16" i="35"/>
  <c r="O16" i="35" s="1"/>
  <c r="N15" i="35"/>
  <c r="O15" i="35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/>
  <c r="M5" i="35"/>
  <c r="L5" i="35"/>
  <c r="K5" i="35"/>
  <c r="J5" i="35"/>
  <c r="I5" i="35"/>
  <c r="H5" i="35"/>
  <c r="G5" i="35"/>
  <c r="G40" i="35" s="1"/>
  <c r="F5" i="35"/>
  <c r="E5" i="35"/>
  <c r="D5" i="35"/>
  <c r="N39" i="34"/>
  <c r="O39" i="34"/>
  <c r="N38" i="34"/>
  <c r="O38" i="34" s="1"/>
  <c r="M37" i="34"/>
  <c r="L37" i="34"/>
  <c r="K37" i="34"/>
  <c r="J37" i="34"/>
  <c r="I37" i="34"/>
  <c r="H37" i="34"/>
  <c r="G37" i="34"/>
  <c r="F37" i="34"/>
  <c r="E37" i="34"/>
  <c r="D37" i="34"/>
  <c r="N36" i="34"/>
  <c r="O36" i="34" s="1"/>
  <c r="N35" i="34"/>
  <c r="O35" i="34" s="1"/>
  <c r="N34" i="34"/>
  <c r="O34" i="34"/>
  <c r="M33" i="34"/>
  <c r="L33" i="34"/>
  <c r="K33" i="34"/>
  <c r="J33" i="34"/>
  <c r="I33" i="34"/>
  <c r="H33" i="34"/>
  <c r="G33" i="34"/>
  <c r="F33" i="34"/>
  <c r="E33" i="34"/>
  <c r="D33" i="34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N29" i="34"/>
  <c r="O29" i="34" s="1"/>
  <c r="M28" i="34"/>
  <c r="L28" i="34"/>
  <c r="K28" i="34"/>
  <c r="J28" i="34"/>
  <c r="I28" i="34"/>
  <c r="H28" i="34"/>
  <c r="G28" i="34"/>
  <c r="F28" i="34"/>
  <c r="F40" i="34" s="1"/>
  <c r="E28" i="34"/>
  <c r="D28" i="34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N23" i="34"/>
  <c r="O23" i="34" s="1"/>
  <c r="N22" i="34"/>
  <c r="O22" i="34" s="1"/>
  <c r="N21" i="34"/>
  <c r="O21" i="34"/>
  <c r="M20" i="34"/>
  <c r="M40" i="34" s="1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 s="1"/>
  <c r="N17" i="34"/>
  <c r="O17" i="34" s="1"/>
  <c r="N16" i="34"/>
  <c r="O16" i="34" s="1"/>
  <c r="N15" i="34"/>
  <c r="O15" i="34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/>
  <c r="N10" i="34"/>
  <c r="O10" i="34" s="1"/>
  <c r="N9" i="34"/>
  <c r="O9" i="34"/>
  <c r="N8" i="34"/>
  <c r="O8" i="34" s="1"/>
  <c r="N7" i="34"/>
  <c r="O7" i="34" s="1"/>
  <c r="N6" i="34"/>
  <c r="O6" i="34" s="1"/>
  <c r="M5" i="34"/>
  <c r="L5" i="34"/>
  <c r="L40" i="34" s="1"/>
  <c r="K5" i="34"/>
  <c r="K40" i="34" s="1"/>
  <c r="J5" i="34"/>
  <c r="I5" i="34"/>
  <c r="H5" i="34"/>
  <c r="G5" i="34"/>
  <c r="F5" i="34"/>
  <c r="E5" i="34"/>
  <c r="D5" i="34"/>
  <c r="E37" i="33"/>
  <c r="F37" i="33"/>
  <c r="G37" i="33"/>
  <c r="H37" i="33"/>
  <c r="I37" i="33"/>
  <c r="J37" i="33"/>
  <c r="K37" i="33"/>
  <c r="L37" i="33"/>
  <c r="M37" i="33"/>
  <c r="D37" i="33"/>
  <c r="N37" i="33" s="1"/>
  <c r="O37" i="33" s="1"/>
  <c r="E33" i="33"/>
  <c r="F33" i="33"/>
  <c r="G33" i="33"/>
  <c r="H33" i="33"/>
  <c r="I33" i="33"/>
  <c r="J33" i="33"/>
  <c r="K33" i="33"/>
  <c r="L33" i="33"/>
  <c r="M33" i="33"/>
  <c r="E31" i="33"/>
  <c r="F31" i="33"/>
  <c r="N31" i="33" s="1"/>
  <c r="O31" i="33" s="1"/>
  <c r="G31" i="33"/>
  <c r="H31" i="33"/>
  <c r="I31" i="33"/>
  <c r="J31" i="33"/>
  <c r="K31" i="33"/>
  <c r="L31" i="33"/>
  <c r="M31" i="33"/>
  <c r="E28" i="33"/>
  <c r="F28" i="33"/>
  <c r="G28" i="33"/>
  <c r="H28" i="33"/>
  <c r="I28" i="33"/>
  <c r="J28" i="33"/>
  <c r="K28" i="33"/>
  <c r="L28" i="33"/>
  <c r="M28" i="33"/>
  <c r="E25" i="33"/>
  <c r="F25" i="33"/>
  <c r="G25" i="33"/>
  <c r="H25" i="33"/>
  <c r="I25" i="33"/>
  <c r="J25" i="33"/>
  <c r="K25" i="33"/>
  <c r="L25" i="33"/>
  <c r="M25" i="33"/>
  <c r="E20" i="33"/>
  <c r="F20" i="33"/>
  <c r="G20" i="33"/>
  <c r="H20" i="33"/>
  <c r="I20" i="33"/>
  <c r="J20" i="33"/>
  <c r="K20" i="33"/>
  <c r="L20" i="33"/>
  <c r="M20" i="33"/>
  <c r="E14" i="33"/>
  <c r="F14" i="33"/>
  <c r="G14" i="33"/>
  <c r="H14" i="33"/>
  <c r="I14" i="33"/>
  <c r="J14" i="33"/>
  <c r="K14" i="33"/>
  <c r="L14" i="33"/>
  <c r="M14" i="33"/>
  <c r="E5" i="33"/>
  <c r="F5" i="33"/>
  <c r="G5" i="33"/>
  <c r="H5" i="33"/>
  <c r="I5" i="33"/>
  <c r="I41" i="33" s="1"/>
  <c r="J5" i="33"/>
  <c r="J41" i="33" s="1"/>
  <c r="K5" i="33"/>
  <c r="L5" i="33"/>
  <c r="M5" i="33"/>
  <c r="D33" i="33"/>
  <c r="D31" i="33"/>
  <c r="D25" i="33"/>
  <c r="D20" i="33"/>
  <c r="D14" i="33"/>
  <c r="D5" i="33"/>
  <c r="N39" i="33"/>
  <c r="O39" i="33" s="1"/>
  <c r="N40" i="33"/>
  <c r="O40" i="33" s="1"/>
  <c r="N38" i="33"/>
  <c r="O38" i="33" s="1"/>
  <c r="N32" i="33"/>
  <c r="O32" i="33"/>
  <c r="N34" i="33"/>
  <c r="O34" i="33" s="1"/>
  <c r="N35" i="33"/>
  <c r="O35" i="33"/>
  <c r="N36" i="33"/>
  <c r="O36" i="33" s="1"/>
  <c r="D28" i="33"/>
  <c r="N29" i="33"/>
  <c r="O29" i="33" s="1"/>
  <c r="N30" i="33"/>
  <c r="O30" i="33" s="1"/>
  <c r="N27" i="33"/>
  <c r="O27" i="33" s="1"/>
  <c r="N26" i="33"/>
  <c r="O26" i="33" s="1"/>
  <c r="N16" i="33"/>
  <c r="O16" i="33" s="1"/>
  <c r="N17" i="33"/>
  <c r="O17" i="33" s="1"/>
  <c r="N18" i="33"/>
  <c r="O18" i="33" s="1"/>
  <c r="N19" i="33"/>
  <c r="O19" i="33"/>
  <c r="N7" i="33"/>
  <c r="O7" i="33" s="1"/>
  <c r="N8" i="33"/>
  <c r="O8" i="33" s="1"/>
  <c r="N9" i="33"/>
  <c r="O9" i="33" s="1"/>
  <c r="N10" i="33"/>
  <c r="O10" i="33"/>
  <c r="N11" i="33"/>
  <c r="O11" i="33" s="1"/>
  <c r="N12" i="33"/>
  <c r="O12" i="33"/>
  <c r="N13" i="33"/>
  <c r="O13" i="33" s="1"/>
  <c r="N6" i="33"/>
  <c r="O6" i="33" s="1"/>
  <c r="N21" i="33"/>
  <c r="O21" i="33" s="1"/>
  <c r="N22" i="33"/>
  <c r="O22" i="33" s="1"/>
  <c r="N23" i="33"/>
  <c r="O23" i="33" s="1"/>
  <c r="N24" i="33"/>
  <c r="O24" i="33"/>
  <c r="N15" i="33"/>
  <c r="O15" i="33" s="1"/>
  <c r="E41" i="33"/>
  <c r="N5" i="37"/>
  <c r="O5" i="37"/>
  <c r="K41" i="41"/>
  <c r="N14" i="41"/>
  <c r="O14" i="41" s="1"/>
  <c r="N5" i="41"/>
  <c r="O5" i="41" s="1"/>
  <c r="N5" i="43"/>
  <c r="O5" i="43" s="1"/>
  <c r="N31" i="45"/>
  <c r="O31" i="45"/>
  <c r="G43" i="45" l="1"/>
  <c r="N14" i="33"/>
  <c r="O14" i="33" s="1"/>
  <c r="N14" i="38"/>
  <c r="O14" i="38" s="1"/>
  <c r="N32" i="46"/>
  <c r="O32" i="46" s="1"/>
  <c r="F41" i="33"/>
  <c r="F40" i="38"/>
  <c r="N14" i="39"/>
  <c r="O14" i="39" s="1"/>
  <c r="H40" i="39"/>
  <c r="N31" i="39"/>
  <c r="O31" i="39" s="1"/>
  <c r="K39" i="46"/>
  <c r="D40" i="38"/>
  <c r="N33" i="38"/>
  <c r="O33" i="38" s="1"/>
  <c r="F40" i="39"/>
  <c r="M40" i="39"/>
  <c r="I41" i="40"/>
  <c r="G40" i="37"/>
  <c r="E40" i="37"/>
  <c r="N40" i="37" s="1"/>
  <c r="O40" i="37" s="1"/>
  <c r="K41" i="40"/>
  <c r="M41" i="43"/>
  <c r="O31" i="47"/>
  <c r="P31" i="47" s="1"/>
  <c r="N33" i="41"/>
  <c r="O33" i="41" s="1"/>
  <c r="H40" i="36"/>
  <c r="J40" i="37"/>
  <c r="N28" i="37"/>
  <c r="O28" i="37" s="1"/>
  <c r="G41" i="43"/>
  <c r="F40" i="47"/>
  <c r="I41" i="41"/>
  <c r="E41" i="40"/>
  <c r="K41" i="44"/>
  <c r="K40" i="38"/>
  <c r="N31" i="38"/>
  <c r="O31" i="38" s="1"/>
  <c r="I41" i="43"/>
  <c r="N33" i="40"/>
  <c r="O33" i="40" s="1"/>
  <c r="J40" i="36"/>
  <c r="N25" i="37"/>
  <c r="O25" i="37" s="1"/>
  <c r="N31" i="40"/>
  <c r="O31" i="40" s="1"/>
  <c r="H40" i="37"/>
  <c r="N14" i="36"/>
  <c r="O14" i="36" s="1"/>
  <c r="K43" i="45"/>
  <c r="H40" i="47"/>
  <c r="E40" i="47"/>
  <c r="I41" i="42"/>
  <c r="O14" i="47"/>
  <c r="P14" i="47" s="1"/>
  <c r="O20" i="47"/>
  <c r="P20" i="47" s="1"/>
  <c r="N38" i="41"/>
  <c r="O38" i="41" s="1"/>
  <c r="K40" i="36"/>
  <c r="I40" i="37"/>
  <c r="N37" i="34"/>
  <c r="O37" i="34" s="1"/>
  <c r="J40" i="35"/>
  <c r="M40" i="37"/>
  <c r="J40" i="39"/>
  <c r="N33" i="39"/>
  <c r="O33" i="39" s="1"/>
  <c r="I39" i="46"/>
  <c r="I40" i="47"/>
  <c r="N37" i="35"/>
  <c r="O37" i="35" s="1"/>
  <c r="N38" i="45"/>
  <c r="O38" i="45" s="1"/>
  <c r="N33" i="44"/>
  <c r="O33" i="44" s="1"/>
  <c r="N27" i="46"/>
  <c r="O27" i="46" s="1"/>
  <c r="O37" i="47"/>
  <c r="P37" i="47" s="1"/>
  <c r="I40" i="38"/>
  <c r="N40" i="38" s="1"/>
  <c r="O40" i="38" s="1"/>
  <c r="J39" i="46"/>
  <c r="I40" i="34"/>
  <c r="N20" i="41"/>
  <c r="O20" i="41" s="1"/>
  <c r="J41" i="43"/>
  <c r="M43" i="45"/>
  <c r="E43" i="45"/>
  <c r="J40" i="47"/>
  <c r="N38" i="42"/>
  <c r="O38" i="42" s="1"/>
  <c r="M41" i="44"/>
  <c r="N38" i="44"/>
  <c r="O38" i="44" s="1"/>
  <c r="G41" i="40"/>
  <c r="M41" i="41"/>
  <c r="J41" i="44"/>
  <c r="N5" i="35"/>
  <c r="O5" i="35" s="1"/>
  <c r="F40" i="36"/>
  <c r="D40" i="34"/>
  <c r="J40" i="34"/>
  <c r="E41" i="41"/>
  <c r="N38" i="43"/>
  <c r="O38" i="43" s="1"/>
  <c r="K40" i="37"/>
  <c r="E41" i="44"/>
  <c r="K40" i="39"/>
  <c r="G41" i="33"/>
  <c r="G40" i="34"/>
  <c r="N14" i="35"/>
  <c r="O14" i="35" s="1"/>
  <c r="N25" i="38"/>
  <c r="O25" i="38" s="1"/>
  <c r="H41" i="40"/>
  <c r="O33" i="47"/>
  <c r="P33" i="47" s="1"/>
  <c r="O40" i="48"/>
  <c r="P40" i="48" s="1"/>
  <c r="N33" i="33"/>
  <c r="O33" i="33" s="1"/>
  <c r="D41" i="33"/>
  <c r="N20" i="38"/>
  <c r="O20" i="38" s="1"/>
  <c r="N5" i="39"/>
  <c r="O5" i="39" s="1"/>
  <c r="E40" i="39"/>
  <c r="N25" i="42"/>
  <c r="O25" i="42" s="1"/>
  <c r="F41" i="42"/>
  <c r="L41" i="44"/>
  <c r="N14" i="44"/>
  <c r="O14" i="44" s="1"/>
  <c r="N5" i="45"/>
  <c r="O5" i="45" s="1"/>
  <c r="J43" i="45"/>
  <c r="N30" i="46"/>
  <c r="O30" i="46" s="1"/>
  <c r="H39" i="46"/>
  <c r="M41" i="33"/>
  <c r="N5" i="33"/>
  <c r="O5" i="33" s="1"/>
  <c r="G40" i="38"/>
  <c r="N5" i="38"/>
  <c r="O5" i="38" s="1"/>
  <c r="N14" i="43"/>
  <c r="O14" i="43" s="1"/>
  <c r="D41" i="43"/>
  <c r="N28" i="34"/>
  <c r="O28" i="34" s="1"/>
  <c r="N33" i="34"/>
  <c r="O33" i="34" s="1"/>
  <c r="L40" i="36"/>
  <c r="L41" i="41"/>
  <c r="D43" i="45"/>
  <c r="N28" i="45"/>
  <c r="O28" i="45" s="1"/>
  <c r="N25" i="34"/>
  <c r="O25" i="34" s="1"/>
  <c r="N31" i="34"/>
  <c r="O31" i="34" s="1"/>
  <c r="E40" i="36"/>
  <c r="N20" i="36"/>
  <c r="O20" i="36" s="1"/>
  <c r="F40" i="37"/>
  <c r="N20" i="37"/>
  <c r="O20" i="37" s="1"/>
  <c r="N37" i="37"/>
  <c r="O37" i="37" s="1"/>
  <c r="G40" i="39"/>
  <c r="N20" i="39"/>
  <c r="O20" i="39" s="1"/>
  <c r="L41" i="42"/>
  <c r="N20" i="42"/>
  <c r="O20" i="42" s="1"/>
  <c r="F43" i="45"/>
  <c r="N25" i="45"/>
  <c r="O25" i="45" s="1"/>
  <c r="N24" i="46"/>
  <c r="O24" i="46" s="1"/>
  <c r="O28" i="47"/>
  <c r="P28" i="47" s="1"/>
  <c r="M40" i="35"/>
  <c r="L40" i="37"/>
  <c r="L41" i="40"/>
  <c r="N5" i="40"/>
  <c r="O5" i="40" s="1"/>
  <c r="D39" i="46"/>
  <c r="N20" i="46"/>
  <c r="O20" i="46" s="1"/>
  <c r="G40" i="47"/>
  <c r="M41" i="40"/>
  <c r="F41" i="41"/>
  <c r="N31" i="41"/>
  <c r="O31" i="41" s="1"/>
  <c r="N31" i="44"/>
  <c r="O31" i="44" s="1"/>
  <c r="F41" i="44"/>
  <c r="E39" i="46"/>
  <c r="H41" i="33"/>
  <c r="N5" i="34"/>
  <c r="O5" i="34" s="1"/>
  <c r="N28" i="35"/>
  <c r="O28" i="35" s="1"/>
  <c r="N31" i="35"/>
  <c r="O31" i="35" s="1"/>
  <c r="D40" i="35"/>
  <c r="N33" i="36"/>
  <c r="O33" i="36" s="1"/>
  <c r="N28" i="38"/>
  <c r="O28" i="38" s="1"/>
  <c r="H41" i="41"/>
  <c r="N28" i="41"/>
  <c r="O28" i="41" s="1"/>
  <c r="G41" i="41"/>
  <c r="N14" i="42"/>
  <c r="O14" i="42" s="1"/>
  <c r="H41" i="42"/>
  <c r="N33" i="43"/>
  <c r="O33" i="43" s="1"/>
  <c r="N28" i="44"/>
  <c r="O28" i="44" s="1"/>
  <c r="G41" i="44"/>
  <c r="N20" i="45"/>
  <c r="O20" i="45" s="1"/>
  <c r="L43" i="45"/>
  <c r="J41" i="41"/>
  <c r="N41" i="41" s="1"/>
  <c r="O41" i="41" s="1"/>
  <c r="N25" i="41"/>
  <c r="O25" i="41" s="1"/>
  <c r="N14" i="46"/>
  <c r="O14" i="46" s="1"/>
  <c r="L39" i="46"/>
  <c r="N28" i="33"/>
  <c r="O28" i="33" s="1"/>
  <c r="E40" i="34"/>
  <c r="H40" i="35"/>
  <c r="N25" i="35"/>
  <c r="O25" i="35" s="1"/>
  <c r="K41" i="43"/>
  <c r="H43" i="45"/>
  <c r="M39" i="46"/>
  <c r="K40" i="47"/>
  <c r="N25" i="33"/>
  <c r="O25" i="33" s="1"/>
  <c r="N20" i="33"/>
  <c r="O20" i="33" s="1"/>
  <c r="N14" i="34"/>
  <c r="O14" i="34" s="1"/>
  <c r="H40" i="34"/>
  <c r="F40" i="35"/>
  <c r="G40" i="36"/>
  <c r="N31" i="36"/>
  <c r="O31" i="36" s="1"/>
  <c r="N37" i="36"/>
  <c r="O37" i="36" s="1"/>
  <c r="E40" i="38"/>
  <c r="N37" i="40"/>
  <c r="O37" i="40" s="1"/>
  <c r="L41" i="43"/>
  <c r="N28" i="43"/>
  <c r="O28" i="43" s="1"/>
  <c r="D41" i="44"/>
  <c r="N20" i="44"/>
  <c r="O20" i="44" s="1"/>
  <c r="I43" i="45"/>
  <c r="L40" i="47"/>
  <c r="K41" i="33"/>
  <c r="N20" i="34"/>
  <c r="O20" i="34" s="1"/>
  <c r="N37" i="38"/>
  <c r="O37" i="38" s="1"/>
  <c r="N28" i="39"/>
  <c r="O28" i="39" s="1"/>
  <c r="I40" i="39"/>
  <c r="N14" i="40"/>
  <c r="O14" i="40" s="1"/>
  <c r="J41" i="40"/>
  <c r="D41" i="42"/>
  <c r="N28" i="42"/>
  <c r="O28" i="42" s="1"/>
  <c r="M40" i="47"/>
  <c r="I40" i="35"/>
  <c r="L41" i="33"/>
  <c r="I40" i="36"/>
  <c r="N28" i="36"/>
  <c r="O28" i="36" s="1"/>
  <c r="N5" i="42"/>
  <c r="O5" i="42" s="1"/>
  <c r="J41" i="42"/>
  <c r="N20" i="43"/>
  <c r="O20" i="43" s="1"/>
  <c r="H41" i="43"/>
  <c r="O5" i="47"/>
  <c r="P5" i="47" s="1"/>
  <c r="N40" i="47"/>
  <c r="D40" i="47"/>
  <c r="N40" i="39" l="1"/>
  <c r="O40" i="39" s="1"/>
  <c r="N40" i="35"/>
  <c r="O40" i="35" s="1"/>
  <c r="O40" i="47"/>
  <c r="P40" i="47" s="1"/>
  <c r="N41" i="40"/>
  <c r="O41" i="40" s="1"/>
  <c r="N40" i="34"/>
  <c r="O40" i="34" s="1"/>
  <c r="N43" i="45"/>
  <c r="O43" i="45" s="1"/>
  <c r="N39" i="46"/>
  <c r="O39" i="46" s="1"/>
  <c r="N41" i="43"/>
  <c r="O41" i="43" s="1"/>
  <c r="N40" i="36"/>
  <c r="O40" i="36" s="1"/>
  <c r="N41" i="42"/>
  <c r="O41" i="42" s="1"/>
  <c r="N41" i="44"/>
  <c r="O41" i="44" s="1"/>
  <c r="N41" i="33"/>
  <c r="O41" i="33" s="1"/>
</calcChain>
</file>

<file path=xl/sharedStrings.xml><?xml version="1.0" encoding="utf-8"?>
<sst xmlns="http://schemas.openxmlformats.org/spreadsheetml/2006/main" count="964" uniqueCount="106">
  <si>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</si>
  <si>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</si>
  <si>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</si>
  <si>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</si>
  <si>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</si>
  <si>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</si>
  <si>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</si>
  <si>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</si>
  <si>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</si>
  <si>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</si>
  <si>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</si>
  <si>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</si>
  <si>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</si>
  <si>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</si>
  <si>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</si>
  <si>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</si>
  <si>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</si>
  <si>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</si>
  <si>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</si>
  <si>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</si>
  <si>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</si>
  <si>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</si>
  <si>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</si>
  <si>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</si>
  <si>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</si>
  <si>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</si>
  <si>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</si>
  <si>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</si>
  <si>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</si>
  <si>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</si>
  <si>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</si>
  <si>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Ambulance and Rescue Services</t>
  </si>
  <si>
    <t>Other Public Safety</t>
  </si>
  <si>
    <t>Physical Environment</t>
  </si>
  <si>
    <t>Garbage / Solid Waste Control Services</t>
  </si>
  <si>
    <t>Sewer / Wastewater Services</t>
  </si>
  <si>
    <t>Water-Sewer Combination Services</t>
  </si>
  <si>
    <t>Other Physical Environment</t>
  </si>
  <si>
    <t>Transportation</t>
  </si>
  <si>
    <t>Road and Street Facilities</t>
  </si>
  <si>
    <t>Parking Facilities</t>
  </si>
  <si>
    <t>Economic Environment</t>
  </si>
  <si>
    <t>Housing and Urban Development</t>
  </si>
  <si>
    <t>Other Economic Environment</t>
  </si>
  <si>
    <t>Human Services</t>
  </si>
  <si>
    <t>Other Human Services</t>
  </si>
  <si>
    <t>Culture / Recreation</t>
  </si>
  <si>
    <t>Libraries</t>
  </si>
  <si>
    <t>Parks and Recreation</t>
  </si>
  <si>
    <t>Special Events</t>
  </si>
  <si>
    <t>Inter-Fund Group Transfers Out</t>
  </si>
  <si>
    <t>Intragovernmental Transfers Out from Constitutional Fee Officers</t>
  </si>
  <si>
    <t>Proprietary - Other Non-Operating Disbursements</t>
  </si>
  <si>
    <t>Other Uses and Non-Operating</t>
  </si>
  <si>
    <t>2009 Municipal Population:</t>
  </si>
  <si>
    <t>West Palm Beach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</si>
  <si>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</si>
  <si>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</si>
  <si>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</si>
  <si>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</si>
  <si>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</si>
  <si>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</si>
  <si>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</si>
  <si>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</si>
  <si>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</si>
  <si>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</si>
  <si>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</si>
  <si>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</si>
  <si>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</si>
  <si>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</si>
  <si>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</si>
  <si>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</si>
  <si>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Parks / Recreation</t>
  </si>
  <si>
    <t>Other Uses</t>
  </si>
  <si>
    <t>Interfund Transfers Out</t>
  </si>
  <si>
    <t>Other Non-Operating Disbursements</t>
  </si>
  <si>
    <t>2014 Municipal Population:</t>
  </si>
  <si>
    <t>Local Fiscal Year Ended September 30, 2007</t>
  </si>
  <si>
    <t>2007 Municipal Population:</t>
  </si>
  <si>
    <t>Local Fiscal Year Ended September 30, 2015</t>
  </si>
  <si>
    <t>Other Culture / Recreation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</si>
  <si>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</si>
  <si>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</si>
  <si>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</si>
  <si>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</si>
  <si>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</si>
  <si>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</si>
  <si>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</si>
  <si>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</si>
  <si>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Payment to Refunded Bond Escrow Agent</t>
  </si>
  <si>
    <t>Special Items (Loss)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</si>
  <si>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</si>
  <si>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</si>
  <si>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</si>
  <si>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</si>
  <si>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</si>
  <si>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</si>
  <si>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</si>
  <si>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</si>
  <si>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</si>
  <si>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</si>
  <si>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</si>
  <si>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</si>
  <si>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Non-Court Information Systems</t>
  </si>
  <si>
    <t>Bank Fees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</si>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</sst>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BA974-38FD-4E1C-B39B-CCC97952E326}">
  <sheetPr>
    <pageSetUpPr fitToPage="1"/>
  </sheetPr>
  <dimension ref="A1:ED45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95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96</v>
      </c>
      <c r="N4" s="98" t="s">
        <v>5</v>
      </c>
      <c r="O4" s="98" t="s">
        <v>97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SUM(D6:D14)</f>
        <v>39851137</v>
      </c>
      <c r="E5" s="103">
        <f t="shared" ref="E5:N5" si="0">SUM(E6:E14)</f>
        <v>5979789</v>
      </c>
      <c r="F5" s="103">
        <f t="shared" si="0"/>
        <v>11138307</v>
      </c>
      <c r="G5" s="103">
        <f t="shared" si="0"/>
        <v>3239708</v>
      </c>
      <c r="H5" s="103">
        <f t="shared" si="0"/>
        <v>0</v>
      </c>
      <c r="I5" s="103">
        <f t="shared" si="0"/>
        <v>8106050</v>
      </c>
      <c r="J5" s="103">
        <f t="shared" si="0"/>
        <v>43352</v>
      </c>
      <c r="K5" s="103">
        <f t="shared" si="0"/>
        <v>59881512</v>
      </c>
      <c r="L5" s="103">
        <f>SUM(L6:L14)</f>
        <v>0</v>
      </c>
      <c r="M5" s="103">
        <f t="shared" si="0"/>
        <v>0</v>
      </c>
      <c r="N5" s="103">
        <f t="shared" si="0"/>
        <v>0</v>
      </c>
      <c r="O5" s="104">
        <f>SUM(D5:N5)</f>
        <v>128239855</v>
      </c>
      <c r="P5" s="105">
        <f>(O5/P$43)</f>
        <v>1049.7953862652162</v>
      </c>
      <c r="Q5" s="106"/>
    </row>
    <row r="6" spans="1:134">
      <c r="A6" s="108"/>
      <c r="B6" s="109">
        <v>511</v>
      </c>
      <c r="C6" s="110" t="s">
        <v>19</v>
      </c>
      <c r="D6" s="111">
        <v>7912068</v>
      </c>
      <c r="E6" s="111">
        <v>14492</v>
      </c>
      <c r="F6" s="111">
        <v>0</v>
      </c>
      <c r="G6" s="111">
        <v>3206708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11133268</v>
      </c>
      <c r="P6" s="112">
        <f>(O6/P$43)</f>
        <v>91.139009635141662</v>
      </c>
      <c r="Q6" s="113"/>
    </row>
    <row r="7" spans="1:134">
      <c r="A7" s="108"/>
      <c r="B7" s="109">
        <v>512</v>
      </c>
      <c r="C7" s="110" t="s">
        <v>20</v>
      </c>
      <c r="D7" s="111">
        <v>3670199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4" si="1">SUM(D7:N7)</f>
        <v>3670199</v>
      </c>
      <c r="P7" s="112">
        <f>(O7/P$43)</f>
        <v>30.044933978404838</v>
      </c>
      <c r="Q7" s="113"/>
    </row>
    <row r="8" spans="1:134">
      <c r="A8" s="108"/>
      <c r="B8" s="109">
        <v>513</v>
      </c>
      <c r="C8" s="110" t="s">
        <v>21</v>
      </c>
      <c r="D8" s="111">
        <v>2762596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1"/>
        <v>2762596</v>
      </c>
      <c r="P8" s="112">
        <f>(O8/P$43)</f>
        <v>22.615126435652481</v>
      </c>
      <c r="Q8" s="113"/>
    </row>
    <row r="9" spans="1:134">
      <c r="A9" s="108"/>
      <c r="B9" s="109">
        <v>514</v>
      </c>
      <c r="C9" s="110" t="s">
        <v>22</v>
      </c>
      <c r="D9" s="111">
        <v>736028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1"/>
        <v>736028</v>
      </c>
      <c r="P9" s="112">
        <f>(O9/P$43)</f>
        <v>6.025262571936115</v>
      </c>
      <c r="Q9" s="113"/>
    </row>
    <row r="10" spans="1:134">
      <c r="A10" s="108"/>
      <c r="B10" s="109">
        <v>515</v>
      </c>
      <c r="C10" s="110" t="s">
        <v>23</v>
      </c>
      <c r="D10" s="111">
        <v>2291558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1"/>
        <v>2291558</v>
      </c>
      <c r="P10" s="112">
        <f>(O10/P$43)</f>
        <v>18.759121458451009</v>
      </c>
      <c r="Q10" s="113"/>
    </row>
    <row r="11" spans="1:134">
      <c r="A11" s="108"/>
      <c r="B11" s="109">
        <v>516</v>
      </c>
      <c r="C11" s="110" t="s">
        <v>103</v>
      </c>
      <c r="D11" s="111">
        <v>595418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1"/>
        <v>595418</v>
      </c>
      <c r="P11" s="112">
        <f>(O11/P$43)</f>
        <v>4.8742028700770321</v>
      </c>
      <c r="Q11" s="113"/>
    </row>
    <row r="12" spans="1:134">
      <c r="A12" s="108"/>
      <c r="B12" s="109">
        <v>517</v>
      </c>
      <c r="C12" s="110" t="s">
        <v>24</v>
      </c>
      <c r="D12" s="111">
        <v>11853679</v>
      </c>
      <c r="E12" s="111">
        <v>5965297</v>
      </c>
      <c r="F12" s="111">
        <v>11138307</v>
      </c>
      <c r="G12" s="111">
        <v>33000</v>
      </c>
      <c r="H12" s="111">
        <v>0</v>
      </c>
      <c r="I12" s="111">
        <v>8106050</v>
      </c>
      <c r="J12" s="111">
        <v>43352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1"/>
        <v>37139685</v>
      </c>
      <c r="P12" s="112">
        <f>(O12/P$43)</f>
        <v>304.03239274048968</v>
      </c>
      <c r="Q12" s="113"/>
    </row>
    <row r="13" spans="1:134">
      <c r="A13" s="108"/>
      <c r="B13" s="109">
        <v>518</v>
      </c>
      <c r="C13" s="110" t="s">
        <v>25</v>
      </c>
      <c r="D13" s="111">
        <v>788282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59881512</v>
      </c>
      <c r="L13" s="111">
        <v>0</v>
      </c>
      <c r="M13" s="111">
        <v>0</v>
      </c>
      <c r="N13" s="111">
        <v>0</v>
      </c>
      <c r="O13" s="111">
        <f t="shared" si="1"/>
        <v>60669794</v>
      </c>
      <c r="P13" s="112">
        <f>(O13/P$43)</f>
        <v>496.65425640773759</v>
      </c>
      <c r="Q13" s="113"/>
    </row>
    <row r="14" spans="1:134">
      <c r="A14" s="108"/>
      <c r="B14" s="109">
        <v>519</v>
      </c>
      <c r="C14" s="110" t="s">
        <v>26</v>
      </c>
      <c r="D14" s="111">
        <v>9241309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1"/>
        <v>9241309</v>
      </c>
      <c r="P14" s="112">
        <f>(O14/P$43)</f>
        <v>75.651080167325659</v>
      </c>
      <c r="Q14" s="113"/>
    </row>
    <row r="15" spans="1:134" ht="15.75">
      <c r="A15" s="114" t="s">
        <v>27</v>
      </c>
      <c r="B15" s="115"/>
      <c r="C15" s="116"/>
      <c r="D15" s="117">
        <f>SUM(D16:D20)</f>
        <v>115442037</v>
      </c>
      <c r="E15" s="117">
        <f>SUM(E16:E20)</f>
        <v>24930302</v>
      </c>
      <c r="F15" s="117">
        <f>SUM(F16:F20)</f>
        <v>0</v>
      </c>
      <c r="G15" s="117">
        <f>SUM(G16:G20)</f>
        <v>1791121</v>
      </c>
      <c r="H15" s="117">
        <f>SUM(H16:H20)</f>
        <v>0</v>
      </c>
      <c r="I15" s="117">
        <f>SUM(I16:I20)</f>
        <v>0</v>
      </c>
      <c r="J15" s="117">
        <f>SUM(J16:J20)</f>
        <v>0</v>
      </c>
      <c r="K15" s="117">
        <f>SUM(K16:K20)</f>
        <v>0</v>
      </c>
      <c r="L15" s="117">
        <f>SUM(L16:L20)</f>
        <v>0</v>
      </c>
      <c r="M15" s="117">
        <f>SUM(M16:M20)</f>
        <v>0</v>
      </c>
      <c r="N15" s="117">
        <f>SUM(N16:N20)</f>
        <v>0</v>
      </c>
      <c r="O15" s="118">
        <f>SUM(D15:N15)</f>
        <v>142163460</v>
      </c>
      <c r="P15" s="119">
        <f>(O15/P$43)</f>
        <v>1163.7766153392765</v>
      </c>
      <c r="Q15" s="120"/>
    </row>
    <row r="16" spans="1:134">
      <c r="A16" s="108"/>
      <c r="B16" s="109">
        <v>521</v>
      </c>
      <c r="C16" s="110" t="s">
        <v>28</v>
      </c>
      <c r="D16" s="111">
        <v>68891697</v>
      </c>
      <c r="E16" s="111">
        <v>3246735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>SUM(D16:N16)</f>
        <v>72138432</v>
      </c>
      <c r="P16" s="112">
        <f>(O16/P$43)</f>
        <v>590.53866745254061</v>
      </c>
      <c r="Q16" s="113"/>
    </row>
    <row r="17" spans="1:17">
      <c r="A17" s="108"/>
      <c r="B17" s="109">
        <v>522</v>
      </c>
      <c r="C17" s="110" t="s">
        <v>29</v>
      </c>
      <c r="D17" s="111">
        <v>40663153</v>
      </c>
      <c r="E17" s="111">
        <v>9637233</v>
      </c>
      <c r="F17" s="111">
        <v>0</v>
      </c>
      <c r="G17" s="111">
        <v>292374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ref="O17:O20" si="2">SUM(D17:N17)</f>
        <v>50592760</v>
      </c>
      <c r="P17" s="112">
        <f>(O17/P$43)</f>
        <v>414.161775420156</v>
      </c>
      <c r="Q17" s="113"/>
    </row>
    <row r="18" spans="1:17">
      <c r="A18" s="108"/>
      <c r="B18" s="109">
        <v>524</v>
      </c>
      <c r="C18" s="110" t="s">
        <v>30</v>
      </c>
      <c r="D18" s="111">
        <v>2358454</v>
      </c>
      <c r="E18" s="111">
        <v>12046334</v>
      </c>
      <c r="F18" s="111">
        <v>0</v>
      </c>
      <c r="G18" s="111">
        <v>1498747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15903535</v>
      </c>
      <c r="P18" s="112">
        <f>(O18/P$43)</f>
        <v>130.18930556578829</v>
      </c>
      <c r="Q18" s="113"/>
    </row>
    <row r="19" spans="1:17">
      <c r="A19" s="108"/>
      <c r="B19" s="109">
        <v>526</v>
      </c>
      <c r="C19" s="110" t="s">
        <v>31</v>
      </c>
      <c r="D19" s="111">
        <v>3167907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3167907</v>
      </c>
      <c r="P19" s="112">
        <f>(O19/P$43)</f>
        <v>25.933077924310517</v>
      </c>
      <c r="Q19" s="113"/>
    </row>
    <row r="20" spans="1:17">
      <c r="A20" s="108"/>
      <c r="B20" s="109">
        <v>529</v>
      </c>
      <c r="C20" s="110" t="s">
        <v>32</v>
      </c>
      <c r="D20" s="111">
        <v>360826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360826</v>
      </c>
      <c r="P20" s="112">
        <f>(O20/P$43)</f>
        <v>2.9537889764810856</v>
      </c>
      <c r="Q20" s="113"/>
    </row>
    <row r="21" spans="1:17" ht="15.75">
      <c r="A21" s="114" t="s">
        <v>33</v>
      </c>
      <c r="B21" s="115"/>
      <c r="C21" s="116"/>
      <c r="D21" s="117">
        <f>SUM(D22:D25)</f>
        <v>16724310</v>
      </c>
      <c r="E21" s="117">
        <f>SUM(E22:E25)</f>
        <v>0</v>
      </c>
      <c r="F21" s="117">
        <f>SUM(F22:F25)</f>
        <v>0</v>
      </c>
      <c r="G21" s="117">
        <f>SUM(G22:G25)</f>
        <v>4934805</v>
      </c>
      <c r="H21" s="117">
        <f>SUM(H22:H25)</f>
        <v>0</v>
      </c>
      <c r="I21" s="117">
        <f>SUM(I22:I25)</f>
        <v>94329908</v>
      </c>
      <c r="J21" s="117">
        <f>SUM(J22:J25)</f>
        <v>0</v>
      </c>
      <c r="K21" s="117">
        <f>SUM(K22:K25)</f>
        <v>0</v>
      </c>
      <c r="L21" s="117">
        <f>SUM(L22:L25)</f>
        <v>0</v>
      </c>
      <c r="M21" s="117">
        <f>SUM(M22:M25)</f>
        <v>0</v>
      </c>
      <c r="N21" s="117">
        <f>SUM(N22:N25)</f>
        <v>0</v>
      </c>
      <c r="O21" s="118">
        <f>SUM(D21:N21)</f>
        <v>115989023</v>
      </c>
      <c r="P21" s="119">
        <f>(O21/P$43)</f>
        <v>949.50778915657725</v>
      </c>
      <c r="Q21" s="120"/>
    </row>
    <row r="22" spans="1:17">
      <c r="A22" s="108"/>
      <c r="B22" s="109">
        <v>534</v>
      </c>
      <c r="C22" s="110" t="s">
        <v>34</v>
      </c>
      <c r="D22" s="111">
        <v>13226704</v>
      </c>
      <c r="E22" s="111">
        <v>0</v>
      </c>
      <c r="F22" s="111">
        <v>0</v>
      </c>
      <c r="G22" s="111">
        <v>675191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ref="O22:O35" si="3">SUM(D22:N22)</f>
        <v>13901895</v>
      </c>
      <c r="P22" s="112">
        <f>(O22/P$43)</f>
        <v>113.80350696235173</v>
      </c>
      <c r="Q22" s="113"/>
    </row>
    <row r="23" spans="1:17">
      <c r="A23" s="108"/>
      <c r="B23" s="109">
        <v>535</v>
      </c>
      <c r="C23" s="110" t="s">
        <v>35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3993489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3"/>
        <v>3993489</v>
      </c>
      <c r="P23" s="112">
        <f>(O23/P$43)</f>
        <v>32.691446253591693</v>
      </c>
      <c r="Q23" s="113"/>
    </row>
    <row r="24" spans="1:17">
      <c r="A24" s="108"/>
      <c r="B24" s="109">
        <v>536</v>
      </c>
      <c r="C24" s="110" t="s">
        <v>36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90336419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3"/>
        <v>90336419</v>
      </c>
      <c r="P24" s="112">
        <f>(O24/P$43)</f>
        <v>739.5107853008833</v>
      </c>
      <c r="Q24" s="113"/>
    </row>
    <row r="25" spans="1:17">
      <c r="A25" s="108"/>
      <c r="B25" s="109">
        <v>539</v>
      </c>
      <c r="C25" s="110" t="s">
        <v>37</v>
      </c>
      <c r="D25" s="111">
        <v>3497606</v>
      </c>
      <c r="E25" s="111">
        <v>0</v>
      </c>
      <c r="F25" s="111">
        <v>0</v>
      </c>
      <c r="G25" s="111">
        <v>4259614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3"/>
        <v>7757220</v>
      </c>
      <c r="P25" s="112">
        <f>(O25/P$43)</f>
        <v>63.502050639750486</v>
      </c>
      <c r="Q25" s="113"/>
    </row>
    <row r="26" spans="1:17" ht="15.75">
      <c r="A26" s="114" t="s">
        <v>38</v>
      </c>
      <c r="B26" s="115"/>
      <c r="C26" s="116"/>
      <c r="D26" s="117">
        <f>SUM(D27:D28)</f>
        <v>4069177</v>
      </c>
      <c r="E26" s="117">
        <f>SUM(E27:E28)</f>
        <v>4008470</v>
      </c>
      <c r="F26" s="117">
        <f>SUM(F27:F28)</f>
        <v>0</v>
      </c>
      <c r="G26" s="117">
        <f>SUM(G27:G28)</f>
        <v>4854439</v>
      </c>
      <c r="H26" s="117">
        <f>SUM(H27:H28)</f>
        <v>0</v>
      </c>
      <c r="I26" s="117">
        <f>SUM(I27:I28)</f>
        <v>17478860</v>
      </c>
      <c r="J26" s="117">
        <f>SUM(J27:J28)</f>
        <v>0</v>
      </c>
      <c r="K26" s="117">
        <f>SUM(K27:K28)</f>
        <v>0</v>
      </c>
      <c r="L26" s="117">
        <f>SUM(L27:L28)</f>
        <v>0</v>
      </c>
      <c r="M26" s="117">
        <f>SUM(M27:M28)</f>
        <v>0</v>
      </c>
      <c r="N26" s="117">
        <f>SUM(N27:N28)</f>
        <v>0</v>
      </c>
      <c r="O26" s="117">
        <f t="shared" si="3"/>
        <v>30410946</v>
      </c>
      <c r="P26" s="119">
        <f>(O26/P$43)</f>
        <v>248.94967951079349</v>
      </c>
      <c r="Q26" s="120"/>
    </row>
    <row r="27" spans="1:17">
      <c r="A27" s="108"/>
      <c r="B27" s="109">
        <v>541</v>
      </c>
      <c r="C27" s="110" t="s">
        <v>39</v>
      </c>
      <c r="D27" s="111">
        <v>4069177</v>
      </c>
      <c r="E27" s="111">
        <v>4008470</v>
      </c>
      <c r="F27" s="111">
        <v>0</v>
      </c>
      <c r="G27" s="111">
        <v>4854439</v>
      </c>
      <c r="H27" s="111">
        <v>0</v>
      </c>
      <c r="I27" s="111">
        <v>9840307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3"/>
        <v>22772393</v>
      </c>
      <c r="P27" s="112">
        <f>(O27/P$43)</f>
        <v>186.41905907970889</v>
      </c>
      <c r="Q27" s="113"/>
    </row>
    <row r="28" spans="1:17">
      <c r="A28" s="108"/>
      <c r="B28" s="109">
        <v>545</v>
      </c>
      <c r="C28" s="110" t="s">
        <v>40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7638553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3"/>
        <v>7638553</v>
      </c>
      <c r="P28" s="112">
        <f>(O28/P$43)</f>
        <v>62.530620431084586</v>
      </c>
      <c r="Q28" s="113"/>
    </row>
    <row r="29" spans="1:17" ht="15.75">
      <c r="A29" s="114" t="s">
        <v>41</v>
      </c>
      <c r="B29" s="115"/>
      <c r="C29" s="116"/>
      <c r="D29" s="117">
        <f>SUM(D30:D31)</f>
        <v>377312</v>
      </c>
      <c r="E29" s="117">
        <f>SUM(E30:E31)</f>
        <v>37868528</v>
      </c>
      <c r="F29" s="117">
        <f>SUM(F30:F31)</f>
        <v>0</v>
      </c>
      <c r="G29" s="117">
        <f>SUM(G30:G31)</f>
        <v>7480195</v>
      </c>
      <c r="H29" s="117">
        <f>SUM(H30:H31)</f>
        <v>0</v>
      </c>
      <c r="I29" s="117">
        <f>SUM(I30:I31)</f>
        <v>0</v>
      </c>
      <c r="J29" s="117">
        <f>SUM(J30:J31)</f>
        <v>0</v>
      </c>
      <c r="K29" s="117">
        <f>SUM(K30:K31)</f>
        <v>0</v>
      </c>
      <c r="L29" s="117">
        <f>SUM(L30:L31)</f>
        <v>0</v>
      </c>
      <c r="M29" s="117">
        <f>SUM(M30:M31)</f>
        <v>0</v>
      </c>
      <c r="N29" s="117">
        <f>SUM(N30:N31)</f>
        <v>0</v>
      </c>
      <c r="O29" s="117">
        <f t="shared" si="3"/>
        <v>45726035</v>
      </c>
      <c r="P29" s="119">
        <f>(O29/P$43)</f>
        <v>374.32185629967989</v>
      </c>
      <c r="Q29" s="120"/>
    </row>
    <row r="30" spans="1:17">
      <c r="A30" s="121"/>
      <c r="B30" s="122">
        <v>554</v>
      </c>
      <c r="C30" s="123" t="s">
        <v>42</v>
      </c>
      <c r="D30" s="111">
        <v>377312</v>
      </c>
      <c r="E30" s="111">
        <v>4532677</v>
      </c>
      <c r="F30" s="111">
        <v>0</v>
      </c>
      <c r="G30" s="111">
        <v>1068660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3"/>
        <v>5978649</v>
      </c>
      <c r="P30" s="112">
        <f>(O30/P$43)</f>
        <v>48.942336501387558</v>
      </c>
      <c r="Q30" s="113"/>
    </row>
    <row r="31" spans="1:17">
      <c r="A31" s="121"/>
      <c r="B31" s="122">
        <v>559</v>
      </c>
      <c r="C31" s="123" t="s">
        <v>43</v>
      </c>
      <c r="D31" s="111">
        <v>0</v>
      </c>
      <c r="E31" s="111">
        <v>33335851</v>
      </c>
      <c r="F31" s="111">
        <v>0</v>
      </c>
      <c r="G31" s="111">
        <v>6411535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3"/>
        <v>39747386</v>
      </c>
      <c r="P31" s="112">
        <f>(O31/P$43)</f>
        <v>325.37951979829234</v>
      </c>
      <c r="Q31" s="113"/>
    </row>
    <row r="32" spans="1:17" ht="15.75">
      <c r="A32" s="114" t="s">
        <v>46</v>
      </c>
      <c r="B32" s="115"/>
      <c r="C32" s="116"/>
      <c r="D32" s="117">
        <f>SUM(D33:D35)</f>
        <v>23289263</v>
      </c>
      <c r="E32" s="117">
        <f>SUM(E33:E35)</f>
        <v>4814237</v>
      </c>
      <c r="F32" s="117">
        <f>SUM(F33:F35)</f>
        <v>0</v>
      </c>
      <c r="G32" s="117">
        <f>SUM(G33:G35)</f>
        <v>4962851</v>
      </c>
      <c r="H32" s="117">
        <f>SUM(H33:H35)</f>
        <v>0</v>
      </c>
      <c r="I32" s="117">
        <f>SUM(I33:I35)</f>
        <v>0</v>
      </c>
      <c r="J32" s="117">
        <f>SUM(J33:J35)</f>
        <v>0</v>
      </c>
      <c r="K32" s="117">
        <f>SUM(K33:K35)</f>
        <v>0</v>
      </c>
      <c r="L32" s="117">
        <f>SUM(L33:L35)</f>
        <v>0</v>
      </c>
      <c r="M32" s="117">
        <f>SUM(M33:M35)</f>
        <v>0</v>
      </c>
      <c r="N32" s="117">
        <f>SUM(N33:N35)</f>
        <v>0</v>
      </c>
      <c r="O32" s="117">
        <f>SUM(D32:N32)</f>
        <v>33066351</v>
      </c>
      <c r="P32" s="119">
        <f>(O32/P$43)</f>
        <v>270.68732041553085</v>
      </c>
      <c r="Q32" s="113"/>
    </row>
    <row r="33" spans="1:120">
      <c r="A33" s="108"/>
      <c r="B33" s="109">
        <v>571</v>
      </c>
      <c r="C33" s="110" t="s">
        <v>47</v>
      </c>
      <c r="D33" s="111">
        <v>5092529</v>
      </c>
      <c r="E33" s="111">
        <v>470233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3"/>
        <v>5562762</v>
      </c>
      <c r="P33" s="112">
        <f>(O33/P$43)</f>
        <v>45.537807902944571</v>
      </c>
      <c r="Q33" s="113"/>
    </row>
    <row r="34" spans="1:120">
      <c r="A34" s="108"/>
      <c r="B34" s="109">
        <v>572</v>
      </c>
      <c r="C34" s="110" t="s">
        <v>48</v>
      </c>
      <c r="D34" s="111">
        <v>17766736</v>
      </c>
      <c r="E34" s="111">
        <v>1698286</v>
      </c>
      <c r="F34" s="111">
        <v>0</v>
      </c>
      <c r="G34" s="111">
        <v>4962851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 t="shared" si="3"/>
        <v>24427873</v>
      </c>
      <c r="P34" s="112">
        <f>(O34/P$43)</f>
        <v>199.97112731976063</v>
      </c>
      <c r="Q34" s="113"/>
    </row>
    <row r="35" spans="1:120">
      <c r="A35" s="108"/>
      <c r="B35" s="109">
        <v>574</v>
      </c>
      <c r="C35" s="110" t="s">
        <v>49</v>
      </c>
      <c r="D35" s="111">
        <v>429998</v>
      </c>
      <c r="E35" s="111">
        <v>2645718</v>
      </c>
      <c r="F35" s="111">
        <v>0</v>
      </c>
      <c r="G35" s="111"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si="3"/>
        <v>3075716</v>
      </c>
      <c r="P35" s="112">
        <f>(O35/P$43)</f>
        <v>25.178385192825626</v>
      </c>
      <c r="Q35" s="113"/>
    </row>
    <row r="36" spans="1:120" ht="15.75">
      <c r="A36" s="114" t="s">
        <v>53</v>
      </c>
      <c r="B36" s="115"/>
      <c r="C36" s="116"/>
      <c r="D36" s="117">
        <f>SUM(D37:D40)</f>
        <v>52229006</v>
      </c>
      <c r="E36" s="117">
        <f>SUM(E37:E40)</f>
        <v>12897735</v>
      </c>
      <c r="F36" s="117">
        <f>SUM(F37:F40)</f>
        <v>0</v>
      </c>
      <c r="G36" s="117">
        <f>SUM(G37:G40)</f>
        <v>611285</v>
      </c>
      <c r="H36" s="117">
        <f>SUM(H37:H40)</f>
        <v>0</v>
      </c>
      <c r="I36" s="117">
        <f>SUM(I37:I40)</f>
        <v>14663791</v>
      </c>
      <c r="J36" s="117">
        <f>SUM(J37:J40)</f>
        <v>68931520</v>
      </c>
      <c r="K36" s="117">
        <f>SUM(K37:K40)</f>
        <v>0</v>
      </c>
      <c r="L36" s="117">
        <f>SUM(L37:L40)</f>
        <v>0</v>
      </c>
      <c r="M36" s="117">
        <f>SUM(M37:M40)</f>
        <v>0</v>
      </c>
      <c r="N36" s="117">
        <f>SUM(N37:N40)</f>
        <v>0</v>
      </c>
      <c r="O36" s="117">
        <f>SUM(D36:N36)</f>
        <v>149333337</v>
      </c>
      <c r="P36" s="119">
        <f>(O36/P$43)</f>
        <v>1222.4705665659765</v>
      </c>
      <c r="Q36" s="113"/>
    </row>
    <row r="37" spans="1:120">
      <c r="A37" s="108"/>
      <c r="B37" s="109">
        <v>581</v>
      </c>
      <c r="C37" s="110" t="s">
        <v>98</v>
      </c>
      <c r="D37" s="111">
        <v>17404006</v>
      </c>
      <c r="E37" s="111">
        <v>12897735</v>
      </c>
      <c r="F37" s="111">
        <v>0</v>
      </c>
      <c r="G37" s="111">
        <v>0</v>
      </c>
      <c r="H37" s="111">
        <v>0</v>
      </c>
      <c r="I37" s="111">
        <v>11826222</v>
      </c>
      <c r="J37" s="111">
        <v>125684</v>
      </c>
      <c r="K37" s="111">
        <v>0</v>
      </c>
      <c r="L37" s="111">
        <v>0</v>
      </c>
      <c r="M37" s="111">
        <v>0</v>
      </c>
      <c r="N37" s="111">
        <v>0</v>
      </c>
      <c r="O37" s="111">
        <f>SUM(D37:N37)</f>
        <v>42253647</v>
      </c>
      <c r="P37" s="112">
        <f>(O37/P$43)</f>
        <v>345.89624008448146</v>
      </c>
      <c r="Q37" s="113"/>
    </row>
    <row r="38" spans="1:120">
      <c r="A38" s="108"/>
      <c r="B38" s="109">
        <v>585</v>
      </c>
      <c r="C38" s="110" t="s">
        <v>89</v>
      </c>
      <c r="D38" s="111">
        <v>34825000</v>
      </c>
      <c r="E38" s="111">
        <v>0</v>
      </c>
      <c r="F38" s="111">
        <v>0</v>
      </c>
      <c r="G38" s="111">
        <v>0</v>
      </c>
      <c r="H38" s="111">
        <v>0</v>
      </c>
      <c r="I38" s="111">
        <v>2837569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f t="shared" ref="O38:O40" si="4">SUM(D38:N38)</f>
        <v>37662569</v>
      </c>
      <c r="P38" s="112">
        <f>(O38/P$43)</f>
        <v>308.31281874964185</v>
      </c>
      <c r="Q38" s="113"/>
    </row>
    <row r="39" spans="1:120">
      <c r="A39" s="108"/>
      <c r="B39" s="109">
        <v>589</v>
      </c>
      <c r="C39" s="110" t="s">
        <v>104</v>
      </c>
      <c r="D39" s="111">
        <v>0</v>
      </c>
      <c r="E39" s="111">
        <v>0</v>
      </c>
      <c r="F39" s="111">
        <v>0</v>
      </c>
      <c r="G39" s="111">
        <v>611285</v>
      </c>
      <c r="H39" s="111">
        <v>0</v>
      </c>
      <c r="I39" s="111">
        <v>0</v>
      </c>
      <c r="J39" s="111">
        <v>0</v>
      </c>
      <c r="K39" s="111">
        <v>0</v>
      </c>
      <c r="L39" s="111">
        <v>0</v>
      </c>
      <c r="M39" s="111">
        <v>0</v>
      </c>
      <c r="N39" s="111">
        <v>0</v>
      </c>
      <c r="O39" s="111">
        <f t="shared" si="4"/>
        <v>611285</v>
      </c>
      <c r="P39" s="112">
        <f>(O39/P$43)</f>
        <v>5.0040930933143413</v>
      </c>
      <c r="Q39" s="113"/>
    </row>
    <row r="40" spans="1:120" ht="15.75" thickBot="1">
      <c r="A40" s="108"/>
      <c r="B40" s="109">
        <v>590</v>
      </c>
      <c r="C40" s="110" t="s">
        <v>52</v>
      </c>
      <c r="D40" s="111">
        <v>0</v>
      </c>
      <c r="E40" s="111">
        <v>0</v>
      </c>
      <c r="F40" s="111">
        <v>0</v>
      </c>
      <c r="G40" s="111">
        <v>0</v>
      </c>
      <c r="H40" s="111">
        <v>0</v>
      </c>
      <c r="I40" s="111">
        <v>0</v>
      </c>
      <c r="J40" s="111">
        <v>68805836</v>
      </c>
      <c r="K40" s="111">
        <v>0</v>
      </c>
      <c r="L40" s="111">
        <v>0</v>
      </c>
      <c r="M40" s="111">
        <v>0</v>
      </c>
      <c r="N40" s="111">
        <v>0</v>
      </c>
      <c r="O40" s="111">
        <f t="shared" si="4"/>
        <v>68805836</v>
      </c>
      <c r="P40" s="112">
        <f>(O40/P$43)</f>
        <v>563.25741463853888</v>
      </c>
      <c r="Q40" s="113"/>
    </row>
    <row r="41" spans="1:120" ht="16.5" thickBot="1">
      <c r="A41" s="124" t="s">
        <v>10</v>
      </c>
      <c r="B41" s="125"/>
      <c r="C41" s="126"/>
      <c r="D41" s="127">
        <f>SUM(D5,D15,D21,D26,D29,D32,D36)</f>
        <v>251982242</v>
      </c>
      <c r="E41" s="127">
        <f t="shared" ref="E41:N41" si="5">SUM(E5,E15,E21,E26,E29,E32,E36)</f>
        <v>90499061</v>
      </c>
      <c r="F41" s="127">
        <f t="shared" si="5"/>
        <v>11138307</v>
      </c>
      <c r="G41" s="127">
        <f t="shared" si="5"/>
        <v>27874404</v>
      </c>
      <c r="H41" s="127">
        <f t="shared" si="5"/>
        <v>0</v>
      </c>
      <c r="I41" s="127">
        <f t="shared" si="5"/>
        <v>134578609</v>
      </c>
      <c r="J41" s="127">
        <f t="shared" si="5"/>
        <v>68974872</v>
      </c>
      <c r="K41" s="127">
        <f t="shared" si="5"/>
        <v>59881512</v>
      </c>
      <c r="L41" s="127">
        <f t="shared" si="5"/>
        <v>0</v>
      </c>
      <c r="M41" s="127">
        <f t="shared" si="5"/>
        <v>0</v>
      </c>
      <c r="N41" s="127">
        <f t="shared" si="5"/>
        <v>0</v>
      </c>
      <c r="O41" s="127">
        <f>SUM(D41:N41)</f>
        <v>644929007</v>
      </c>
      <c r="P41" s="128">
        <f>(O41/P$43)</f>
        <v>5279.5092135530504</v>
      </c>
      <c r="Q41" s="106"/>
      <c r="R41" s="129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96"/>
      <c r="CA41" s="96"/>
      <c r="CB41" s="96"/>
      <c r="CC41" s="96"/>
      <c r="CD41" s="96"/>
      <c r="CE41" s="96"/>
      <c r="CF41" s="96"/>
      <c r="CG41" s="96"/>
      <c r="CH41" s="96"/>
      <c r="CI41" s="96"/>
      <c r="CJ41" s="96"/>
      <c r="CK41" s="96"/>
      <c r="CL41" s="96"/>
      <c r="CM41" s="96"/>
      <c r="CN41" s="96"/>
      <c r="CO41" s="96"/>
      <c r="CP41" s="96"/>
      <c r="CQ41" s="96"/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96"/>
      <c r="DC41" s="96"/>
      <c r="DD41" s="96"/>
      <c r="DE41" s="96"/>
      <c r="DF41" s="96"/>
      <c r="DG41" s="96"/>
      <c r="DH41" s="96"/>
      <c r="DI41" s="96"/>
      <c r="DJ41" s="96"/>
      <c r="DK41" s="96"/>
      <c r="DL41" s="96"/>
      <c r="DM41" s="96"/>
      <c r="DN41" s="96"/>
      <c r="DO41" s="96"/>
      <c r="DP41" s="96"/>
    </row>
    <row r="42" spans="1:120">
      <c r="A42" s="130"/>
      <c r="B42" s="131"/>
      <c r="C42" s="131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3"/>
    </row>
    <row r="43" spans="1:120">
      <c r="A43" s="134"/>
      <c r="B43" s="135"/>
      <c r="C43" s="135"/>
      <c r="D43" s="136"/>
      <c r="E43" s="136"/>
      <c r="F43" s="136"/>
      <c r="G43" s="136"/>
      <c r="H43" s="136"/>
      <c r="I43" s="136"/>
      <c r="J43" s="136"/>
      <c r="K43" s="136"/>
      <c r="L43" s="136"/>
      <c r="M43" s="139" t="s">
        <v>105</v>
      </c>
      <c r="N43" s="139"/>
      <c r="O43" s="139"/>
      <c r="P43" s="137">
        <v>122157</v>
      </c>
    </row>
    <row r="44" spans="1:120">
      <c r="A44" s="140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2"/>
    </row>
    <row r="45" spans="1:120" ht="15.75" customHeight="1" thickBot="1">
      <c r="A45" s="143" t="s">
        <v>58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12716174</v>
      </c>
      <c r="E5" s="59">
        <f t="shared" si="0"/>
        <v>9748603</v>
      </c>
      <c r="F5" s="59">
        <f t="shared" si="0"/>
        <v>4751170</v>
      </c>
      <c r="G5" s="59">
        <f t="shared" si="0"/>
        <v>38114</v>
      </c>
      <c r="H5" s="59">
        <f t="shared" si="0"/>
        <v>0</v>
      </c>
      <c r="I5" s="59">
        <f t="shared" si="0"/>
        <v>4444680</v>
      </c>
      <c r="J5" s="59">
        <f t="shared" si="0"/>
        <v>153941</v>
      </c>
      <c r="K5" s="59">
        <f t="shared" si="0"/>
        <v>35921231</v>
      </c>
      <c r="L5" s="59">
        <f t="shared" si="0"/>
        <v>0</v>
      </c>
      <c r="M5" s="59">
        <f t="shared" si="0"/>
        <v>0</v>
      </c>
      <c r="N5" s="60">
        <f>SUM(D5:M5)</f>
        <v>67773913</v>
      </c>
      <c r="O5" s="61">
        <f t="shared" ref="O5:O40" si="1">(N5/O$42)</f>
        <v>647.74838000573448</v>
      </c>
      <c r="P5" s="62"/>
    </row>
    <row r="6" spans="1:133">
      <c r="A6" s="64"/>
      <c r="B6" s="65">
        <v>511</v>
      </c>
      <c r="C6" s="66" t="s">
        <v>19</v>
      </c>
      <c r="D6" s="67">
        <v>3348721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3348721</v>
      </c>
      <c r="O6" s="68">
        <f t="shared" si="1"/>
        <v>32.005361750931854</v>
      </c>
      <c r="P6" s="69"/>
    </row>
    <row r="7" spans="1:133">
      <c r="A7" s="64"/>
      <c r="B7" s="65">
        <v>512</v>
      </c>
      <c r="C7" s="66" t="s">
        <v>20</v>
      </c>
      <c r="D7" s="67">
        <v>1117352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1117352</v>
      </c>
      <c r="O7" s="68">
        <f t="shared" si="1"/>
        <v>10.679078658128644</v>
      </c>
      <c r="P7" s="69"/>
    </row>
    <row r="8" spans="1:133">
      <c r="A8" s="64"/>
      <c r="B8" s="65">
        <v>513</v>
      </c>
      <c r="C8" s="66" t="s">
        <v>21</v>
      </c>
      <c r="D8" s="67">
        <v>1227482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2420401</v>
      </c>
      <c r="L8" s="67">
        <v>0</v>
      </c>
      <c r="M8" s="67">
        <v>0</v>
      </c>
      <c r="N8" s="67">
        <f t="shared" si="2"/>
        <v>3647883</v>
      </c>
      <c r="O8" s="68">
        <f t="shared" si="1"/>
        <v>34.86459906336615</v>
      </c>
      <c r="P8" s="69"/>
    </row>
    <row r="9" spans="1:133">
      <c r="A9" s="64"/>
      <c r="B9" s="65">
        <v>514</v>
      </c>
      <c r="C9" s="66" t="s">
        <v>22</v>
      </c>
      <c r="D9" s="67">
        <v>482635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575275</v>
      </c>
      <c r="L9" s="67">
        <v>0</v>
      </c>
      <c r="M9" s="67">
        <v>0</v>
      </c>
      <c r="N9" s="67">
        <f t="shared" si="2"/>
        <v>1057910</v>
      </c>
      <c r="O9" s="68">
        <f t="shared" si="1"/>
        <v>10.110962439071011</v>
      </c>
      <c r="P9" s="69"/>
    </row>
    <row r="10" spans="1:133">
      <c r="A10" s="64"/>
      <c r="B10" s="65">
        <v>515</v>
      </c>
      <c r="C10" s="66" t="s">
        <v>23</v>
      </c>
      <c r="D10" s="67">
        <v>1464999</v>
      </c>
      <c r="E10" s="67">
        <v>1976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1466975</v>
      </c>
      <c r="O10" s="68">
        <f t="shared" si="1"/>
        <v>14.020596387269425</v>
      </c>
      <c r="P10" s="69"/>
    </row>
    <row r="11" spans="1:133">
      <c r="A11" s="64"/>
      <c r="B11" s="65">
        <v>517</v>
      </c>
      <c r="C11" s="66" t="s">
        <v>24</v>
      </c>
      <c r="D11" s="67">
        <v>4422521</v>
      </c>
      <c r="E11" s="67">
        <v>9746627</v>
      </c>
      <c r="F11" s="67">
        <v>4751170</v>
      </c>
      <c r="G11" s="67">
        <v>0</v>
      </c>
      <c r="H11" s="67">
        <v>0</v>
      </c>
      <c r="I11" s="67">
        <v>4444680</v>
      </c>
      <c r="J11" s="67">
        <v>153941</v>
      </c>
      <c r="K11" s="67">
        <v>0</v>
      </c>
      <c r="L11" s="67">
        <v>0</v>
      </c>
      <c r="M11" s="67">
        <v>0</v>
      </c>
      <c r="N11" s="67">
        <f t="shared" si="2"/>
        <v>23518939</v>
      </c>
      <c r="O11" s="68">
        <f t="shared" si="1"/>
        <v>224.78198413456943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32925555</v>
      </c>
      <c r="L12" s="67">
        <v>0</v>
      </c>
      <c r="M12" s="67">
        <v>0</v>
      </c>
      <c r="N12" s="67">
        <f t="shared" si="2"/>
        <v>32925555</v>
      </c>
      <c r="O12" s="68">
        <f t="shared" si="1"/>
        <v>314.68560642263213</v>
      </c>
      <c r="P12" s="69"/>
    </row>
    <row r="13" spans="1:133">
      <c r="A13" s="64"/>
      <c r="B13" s="65">
        <v>519</v>
      </c>
      <c r="C13" s="66" t="s">
        <v>68</v>
      </c>
      <c r="D13" s="67">
        <v>652464</v>
      </c>
      <c r="E13" s="67">
        <v>0</v>
      </c>
      <c r="F13" s="67">
        <v>0</v>
      </c>
      <c r="G13" s="67">
        <v>38114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2"/>
        <v>690578</v>
      </c>
      <c r="O13" s="68">
        <f t="shared" si="1"/>
        <v>6.6001911497658412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SUM(D15:D19)</f>
        <v>84192727</v>
      </c>
      <c r="E14" s="73">
        <f t="shared" si="3"/>
        <v>9124507</v>
      </c>
      <c r="F14" s="73">
        <f t="shared" si="3"/>
        <v>0</v>
      </c>
      <c r="G14" s="73">
        <f t="shared" si="3"/>
        <v>0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4" si="4">SUM(D14:M14)</f>
        <v>93317234</v>
      </c>
      <c r="O14" s="75">
        <f t="shared" si="1"/>
        <v>891.87837140399506</v>
      </c>
      <c r="P14" s="76"/>
    </row>
    <row r="15" spans="1:133">
      <c r="A15" s="64"/>
      <c r="B15" s="65">
        <v>521</v>
      </c>
      <c r="C15" s="66" t="s">
        <v>28</v>
      </c>
      <c r="D15" s="67">
        <v>51265119</v>
      </c>
      <c r="E15" s="67">
        <v>4248121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55513240</v>
      </c>
      <c r="O15" s="68">
        <f t="shared" si="1"/>
        <v>530.56714135525181</v>
      </c>
      <c r="P15" s="69"/>
    </row>
    <row r="16" spans="1:133">
      <c r="A16" s="64"/>
      <c r="B16" s="65">
        <v>522</v>
      </c>
      <c r="C16" s="66" t="s">
        <v>29</v>
      </c>
      <c r="D16" s="67">
        <v>29223964</v>
      </c>
      <c r="E16" s="67">
        <v>482058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29706022</v>
      </c>
      <c r="O16" s="68">
        <f t="shared" si="1"/>
        <v>283.91495746917712</v>
      </c>
      <c r="P16" s="69"/>
    </row>
    <row r="17" spans="1:16">
      <c r="A17" s="64"/>
      <c r="B17" s="65">
        <v>524</v>
      </c>
      <c r="C17" s="66" t="s">
        <v>30</v>
      </c>
      <c r="D17" s="67">
        <v>545193</v>
      </c>
      <c r="E17" s="67">
        <v>4394328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4939521</v>
      </c>
      <c r="O17" s="68">
        <f t="shared" si="1"/>
        <v>47.209414125967697</v>
      </c>
      <c r="P17" s="69"/>
    </row>
    <row r="18" spans="1:16">
      <c r="A18" s="64"/>
      <c r="B18" s="65">
        <v>526</v>
      </c>
      <c r="C18" s="66" t="s">
        <v>31</v>
      </c>
      <c r="D18" s="67">
        <v>1503565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1503565</v>
      </c>
      <c r="O18" s="68">
        <f t="shared" si="1"/>
        <v>14.370304883876518</v>
      </c>
      <c r="P18" s="69"/>
    </row>
    <row r="19" spans="1:16">
      <c r="A19" s="64"/>
      <c r="B19" s="65">
        <v>529</v>
      </c>
      <c r="C19" s="66" t="s">
        <v>32</v>
      </c>
      <c r="D19" s="67">
        <v>1654886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1654886</v>
      </c>
      <c r="O19" s="68">
        <f t="shared" si="1"/>
        <v>15.816553569721878</v>
      </c>
      <c r="P19" s="69"/>
    </row>
    <row r="20" spans="1:16" ht="15.75">
      <c r="A20" s="70" t="s">
        <v>33</v>
      </c>
      <c r="B20" s="71"/>
      <c r="C20" s="72"/>
      <c r="D20" s="73">
        <f t="shared" ref="D20:M20" si="5">SUM(D21:D24)</f>
        <v>11799672</v>
      </c>
      <c r="E20" s="73">
        <f t="shared" si="5"/>
        <v>5735060</v>
      </c>
      <c r="F20" s="73">
        <f t="shared" si="5"/>
        <v>0</v>
      </c>
      <c r="G20" s="73">
        <f t="shared" si="5"/>
        <v>4335995</v>
      </c>
      <c r="H20" s="73">
        <f t="shared" si="5"/>
        <v>0</v>
      </c>
      <c r="I20" s="73">
        <f t="shared" si="5"/>
        <v>59964192</v>
      </c>
      <c r="J20" s="73">
        <f t="shared" si="5"/>
        <v>0</v>
      </c>
      <c r="K20" s="73">
        <f t="shared" si="5"/>
        <v>0</v>
      </c>
      <c r="L20" s="73">
        <f t="shared" si="5"/>
        <v>0</v>
      </c>
      <c r="M20" s="73">
        <f t="shared" si="5"/>
        <v>0</v>
      </c>
      <c r="N20" s="74">
        <f t="shared" si="4"/>
        <v>81834919</v>
      </c>
      <c r="O20" s="75">
        <f t="shared" si="1"/>
        <v>782.13628022555667</v>
      </c>
      <c r="P20" s="76"/>
    </row>
    <row r="21" spans="1:16">
      <c r="A21" s="64"/>
      <c r="B21" s="65">
        <v>534</v>
      </c>
      <c r="C21" s="66" t="s">
        <v>69</v>
      </c>
      <c r="D21" s="67">
        <v>9004885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9004885</v>
      </c>
      <c r="O21" s="68">
        <f t="shared" si="1"/>
        <v>86.06408295899837</v>
      </c>
      <c r="P21" s="69"/>
    </row>
    <row r="22" spans="1:16">
      <c r="A22" s="64"/>
      <c r="B22" s="65">
        <v>535</v>
      </c>
      <c r="C22" s="66" t="s">
        <v>35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3610514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3610514</v>
      </c>
      <c r="O22" s="68">
        <f t="shared" si="1"/>
        <v>34.507445283379525</v>
      </c>
      <c r="P22" s="69"/>
    </row>
    <row r="23" spans="1:16">
      <c r="A23" s="64"/>
      <c r="B23" s="65">
        <v>536</v>
      </c>
      <c r="C23" s="66" t="s">
        <v>70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56353678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56353678</v>
      </c>
      <c r="O23" s="68">
        <f t="shared" si="1"/>
        <v>538.59961770046834</v>
      </c>
      <c r="P23" s="69"/>
    </row>
    <row r="24" spans="1:16">
      <c r="A24" s="64"/>
      <c r="B24" s="65">
        <v>539</v>
      </c>
      <c r="C24" s="66" t="s">
        <v>37</v>
      </c>
      <c r="D24" s="67">
        <v>2794787</v>
      </c>
      <c r="E24" s="67">
        <v>5735060</v>
      </c>
      <c r="F24" s="67">
        <v>0</v>
      </c>
      <c r="G24" s="67">
        <v>4335995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12865842</v>
      </c>
      <c r="O24" s="68">
        <f t="shared" si="1"/>
        <v>122.96513428271051</v>
      </c>
      <c r="P24" s="69"/>
    </row>
    <row r="25" spans="1:16" ht="15.75">
      <c r="A25" s="70" t="s">
        <v>38</v>
      </c>
      <c r="B25" s="71"/>
      <c r="C25" s="72"/>
      <c r="D25" s="73">
        <f t="shared" ref="D25:M25" si="6">SUM(D26:D27)</f>
        <v>2667730</v>
      </c>
      <c r="E25" s="73">
        <f t="shared" si="6"/>
        <v>1249182</v>
      </c>
      <c r="F25" s="73">
        <f t="shared" si="6"/>
        <v>0</v>
      </c>
      <c r="G25" s="73">
        <f t="shared" si="6"/>
        <v>861267</v>
      </c>
      <c r="H25" s="73">
        <f t="shared" si="6"/>
        <v>0</v>
      </c>
      <c r="I25" s="73">
        <f t="shared" si="6"/>
        <v>11356032</v>
      </c>
      <c r="J25" s="73">
        <f t="shared" si="6"/>
        <v>0</v>
      </c>
      <c r="K25" s="73">
        <f t="shared" si="6"/>
        <v>0</v>
      </c>
      <c r="L25" s="73">
        <f t="shared" si="6"/>
        <v>0</v>
      </c>
      <c r="M25" s="73">
        <f t="shared" si="6"/>
        <v>0</v>
      </c>
      <c r="N25" s="73">
        <f t="shared" ref="N25:N31" si="7">SUM(D25:M25)</f>
        <v>16134211</v>
      </c>
      <c r="O25" s="75">
        <f t="shared" si="1"/>
        <v>154.20253273439741</v>
      </c>
      <c r="P25" s="76"/>
    </row>
    <row r="26" spans="1:16">
      <c r="A26" s="64"/>
      <c r="B26" s="65">
        <v>541</v>
      </c>
      <c r="C26" s="66" t="s">
        <v>71</v>
      </c>
      <c r="D26" s="67">
        <v>2667730</v>
      </c>
      <c r="E26" s="67">
        <v>1249182</v>
      </c>
      <c r="F26" s="67">
        <v>0</v>
      </c>
      <c r="G26" s="67">
        <v>861267</v>
      </c>
      <c r="H26" s="67">
        <v>0</v>
      </c>
      <c r="I26" s="67">
        <v>6465539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11243718</v>
      </c>
      <c r="O26" s="68">
        <f t="shared" si="1"/>
        <v>107.46170314441365</v>
      </c>
      <c r="P26" s="69"/>
    </row>
    <row r="27" spans="1:16">
      <c r="A27" s="64"/>
      <c r="B27" s="65">
        <v>545</v>
      </c>
      <c r="C27" s="66" t="s">
        <v>40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4890493</v>
      </c>
      <c r="J27" s="67">
        <v>0</v>
      </c>
      <c r="K27" s="67">
        <v>0</v>
      </c>
      <c r="L27" s="67">
        <v>0</v>
      </c>
      <c r="M27" s="67">
        <v>0</v>
      </c>
      <c r="N27" s="67">
        <f t="shared" si="7"/>
        <v>4890493</v>
      </c>
      <c r="O27" s="68">
        <f t="shared" si="1"/>
        <v>46.740829589983754</v>
      </c>
      <c r="P27" s="69"/>
    </row>
    <row r="28" spans="1:16" ht="15.75">
      <c r="A28" s="70" t="s">
        <v>41</v>
      </c>
      <c r="B28" s="71"/>
      <c r="C28" s="72"/>
      <c r="D28" s="73">
        <f t="shared" ref="D28:M28" si="8">SUM(D29:D30)</f>
        <v>482188</v>
      </c>
      <c r="E28" s="73">
        <f t="shared" si="8"/>
        <v>18162591</v>
      </c>
      <c r="F28" s="73">
        <f t="shared" si="8"/>
        <v>0</v>
      </c>
      <c r="G28" s="73">
        <f t="shared" si="8"/>
        <v>359294</v>
      </c>
      <c r="H28" s="73">
        <f t="shared" si="8"/>
        <v>0</v>
      </c>
      <c r="I28" s="73">
        <f t="shared" si="8"/>
        <v>0</v>
      </c>
      <c r="J28" s="73">
        <f t="shared" si="8"/>
        <v>0</v>
      </c>
      <c r="K28" s="73">
        <f t="shared" si="8"/>
        <v>0</v>
      </c>
      <c r="L28" s="73">
        <f t="shared" si="8"/>
        <v>0</v>
      </c>
      <c r="M28" s="73">
        <f t="shared" si="8"/>
        <v>0</v>
      </c>
      <c r="N28" s="73">
        <f t="shared" si="7"/>
        <v>19004073</v>
      </c>
      <c r="O28" s="75">
        <f t="shared" si="1"/>
        <v>181.63120519927364</v>
      </c>
      <c r="P28" s="76"/>
    </row>
    <row r="29" spans="1:16">
      <c r="A29" s="64"/>
      <c r="B29" s="65">
        <v>554</v>
      </c>
      <c r="C29" s="66" t="s">
        <v>42</v>
      </c>
      <c r="D29" s="67">
        <v>319327</v>
      </c>
      <c r="E29" s="67">
        <v>6162221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7"/>
        <v>6481548</v>
      </c>
      <c r="O29" s="68">
        <f t="shared" si="1"/>
        <v>61.947319124534076</v>
      </c>
      <c r="P29" s="69"/>
    </row>
    <row r="30" spans="1:16">
      <c r="A30" s="64"/>
      <c r="B30" s="65">
        <v>559</v>
      </c>
      <c r="C30" s="66" t="s">
        <v>43</v>
      </c>
      <c r="D30" s="67">
        <v>162861</v>
      </c>
      <c r="E30" s="67">
        <v>12000370</v>
      </c>
      <c r="F30" s="67">
        <v>0</v>
      </c>
      <c r="G30" s="67">
        <v>359294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7"/>
        <v>12522525</v>
      </c>
      <c r="O30" s="68">
        <f t="shared" si="1"/>
        <v>119.68388607473956</v>
      </c>
      <c r="P30" s="69"/>
    </row>
    <row r="31" spans="1:16" ht="15.75">
      <c r="A31" s="70" t="s">
        <v>44</v>
      </c>
      <c r="B31" s="71"/>
      <c r="C31" s="72"/>
      <c r="D31" s="73">
        <f t="shared" ref="D31:M31" si="9">SUM(D32:D32)</f>
        <v>826454</v>
      </c>
      <c r="E31" s="73">
        <f t="shared" si="9"/>
        <v>0</v>
      </c>
      <c r="F31" s="73">
        <f t="shared" si="9"/>
        <v>0</v>
      </c>
      <c r="G31" s="73">
        <f t="shared" si="9"/>
        <v>0</v>
      </c>
      <c r="H31" s="73">
        <f t="shared" si="9"/>
        <v>0</v>
      </c>
      <c r="I31" s="73">
        <f t="shared" si="9"/>
        <v>0</v>
      </c>
      <c r="J31" s="73">
        <f t="shared" si="9"/>
        <v>0</v>
      </c>
      <c r="K31" s="73">
        <f t="shared" si="9"/>
        <v>0</v>
      </c>
      <c r="L31" s="73">
        <f t="shared" si="9"/>
        <v>0</v>
      </c>
      <c r="M31" s="73">
        <f t="shared" si="9"/>
        <v>0</v>
      </c>
      <c r="N31" s="73">
        <f t="shared" si="7"/>
        <v>826454</v>
      </c>
      <c r="O31" s="75">
        <f t="shared" si="1"/>
        <v>7.8988244289400749</v>
      </c>
      <c r="P31" s="76"/>
    </row>
    <row r="32" spans="1:16">
      <c r="A32" s="64"/>
      <c r="B32" s="65">
        <v>569</v>
      </c>
      <c r="C32" s="66" t="s">
        <v>45</v>
      </c>
      <c r="D32" s="67">
        <v>826454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ref="N32:N40" si="10">SUM(D32:M32)</f>
        <v>826454</v>
      </c>
      <c r="O32" s="68">
        <f t="shared" si="1"/>
        <v>7.8988244289400749</v>
      </c>
      <c r="P32" s="69"/>
    </row>
    <row r="33" spans="1:119" ht="15.75">
      <c r="A33" s="70" t="s">
        <v>46</v>
      </c>
      <c r="B33" s="71"/>
      <c r="C33" s="72"/>
      <c r="D33" s="73">
        <f t="shared" ref="D33:M33" si="11">SUM(D34:D36)</f>
        <v>18542465</v>
      </c>
      <c r="E33" s="73">
        <f t="shared" si="11"/>
        <v>2494853</v>
      </c>
      <c r="F33" s="73">
        <f t="shared" si="11"/>
        <v>0</v>
      </c>
      <c r="G33" s="73">
        <f t="shared" si="11"/>
        <v>325926</v>
      </c>
      <c r="H33" s="73">
        <f t="shared" si="11"/>
        <v>0</v>
      </c>
      <c r="I33" s="73">
        <f t="shared" si="11"/>
        <v>1607767</v>
      </c>
      <c r="J33" s="73">
        <f t="shared" si="11"/>
        <v>0</v>
      </c>
      <c r="K33" s="73">
        <f t="shared" si="11"/>
        <v>0</v>
      </c>
      <c r="L33" s="73">
        <f t="shared" si="11"/>
        <v>0</v>
      </c>
      <c r="M33" s="73">
        <f t="shared" si="11"/>
        <v>0</v>
      </c>
      <c r="N33" s="73">
        <f t="shared" si="10"/>
        <v>22971011</v>
      </c>
      <c r="O33" s="75">
        <f t="shared" si="1"/>
        <v>219.54516868966834</v>
      </c>
      <c r="P33" s="69"/>
    </row>
    <row r="34" spans="1:119">
      <c r="A34" s="64"/>
      <c r="B34" s="65">
        <v>571</v>
      </c>
      <c r="C34" s="66" t="s">
        <v>47</v>
      </c>
      <c r="D34" s="67">
        <v>4153080</v>
      </c>
      <c r="E34" s="67">
        <v>153035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f t="shared" si="10"/>
        <v>4306115</v>
      </c>
      <c r="O34" s="68">
        <f t="shared" si="1"/>
        <v>41.155643696836471</v>
      </c>
      <c r="P34" s="69"/>
    </row>
    <row r="35" spans="1:119">
      <c r="A35" s="64"/>
      <c r="B35" s="65">
        <v>572</v>
      </c>
      <c r="C35" s="66" t="s">
        <v>72</v>
      </c>
      <c r="D35" s="67">
        <v>14073888</v>
      </c>
      <c r="E35" s="67">
        <v>743430</v>
      </c>
      <c r="F35" s="67">
        <v>0</v>
      </c>
      <c r="G35" s="67">
        <v>147476</v>
      </c>
      <c r="H35" s="67">
        <v>0</v>
      </c>
      <c r="I35" s="67">
        <v>1607767</v>
      </c>
      <c r="J35" s="67">
        <v>0</v>
      </c>
      <c r="K35" s="67">
        <v>0</v>
      </c>
      <c r="L35" s="67">
        <v>0</v>
      </c>
      <c r="M35" s="67">
        <v>0</v>
      </c>
      <c r="N35" s="67">
        <f t="shared" si="10"/>
        <v>16572561</v>
      </c>
      <c r="O35" s="68">
        <f t="shared" si="1"/>
        <v>158.39205772722929</v>
      </c>
      <c r="P35" s="69"/>
    </row>
    <row r="36" spans="1:119">
      <c r="A36" s="64"/>
      <c r="B36" s="65">
        <v>574</v>
      </c>
      <c r="C36" s="66" t="s">
        <v>49</v>
      </c>
      <c r="D36" s="67">
        <v>315497</v>
      </c>
      <c r="E36" s="67">
        <v>1598388</v>
      </c>
      <c r="F36" s="67">
        <v>0</v>
      </c>
      <c r="G36" s="67">
        <v>178450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f t="shared" si="10"/>
        <v>2092335</v>
      </c>
      <c r="O36" s="68">
        <f t="shared" si="1"/>
        <v>19.997467265602598</v>
      </c>
      <c r="P36" s="69"/>
    </row>
    <row r="37" spans="1:119" ht="15.75">
      <c r="A37" s="70" t="s">
        <v>73</v>
      </c>
      <c r="B37" s="71"/>
      <c r="C37" s="72"/>
      <c r="D37" s="73">
        <f t="shared" ref="D37:M37" si="12">SUM(D38:D39)</f>
        <v>7523087</v>
      </c>
      <c r="E37" s="73">
        <f t="shared" si="12"/>
        <v>5346990</v>
      </c>
      <c r="F37" s="73">
        <f t="shared" si="12"/>
        <v>0</v>
      </c>
      <c r="G37" s="73">
        <f t="shared" si="12"/>
        <v>0</v>
      </c>
      <c r="H37" s="73">
        <f t="shared" si="12"/>
        <v>0</v>
      </c>
      <c r="I37" s="73">
        <f t="shared" si="12"/>
        <v>9442712</v>
      </c>
      <c r="J37" s="73">
        <f t="shared" si="12"/>
        <v>48627185</v>
      </c>
      <c r="K37" s="73">
        <f t="shared" si="12"/>
        <v>0</v>
      </c>
      <c r="L37" s="73">
        <f t="shared" si="12"/>
        <v>0</v>
      </c>
      <c r="M37" s="73">
        <f t="shared" si="12"/>
        <v>0</v>
      </c>
      <c r="N37" s="73">
        <f t="shared" si="10"/>
        <v>70939974</v>
      </c>
      <c r="O37" s="75">
        <f t="shared" si="1"/>
        <v>678.00797094523557</v>
      </c>
      <c r="P37" s="69"/>
    </row>
    <row r="38" spans="1:119">
      <c r="A38" s="64"/>
      <c r="B38" s="65">
        <v>581</v>
      </c>
      <c r="C38" s="66" t="s">
        <v>74</v>
      </c>
      <c r="D38" s="67">
        <v>7523087</v>
      </c>
      <c r="E38" s="67">
        <v>5346990</v>
      </c>
      <c r="F38" s="67">
        <v>0</v>
      </c>
      <c r="G38" s="67">
        <v>0</v>
      </c>
      <c r="H38" s="67">
        <v>0</v>
      </c>
      <c r="I38" s="67">
        <v>9442712</v>
      </c>
      <c r="J38" s="67">
        <v>33100</v>
      </c>
      <c r="K38" s="67">
        <v>0</v>
      </c>
      <c r="L38" s="67">
        <v>0</v>
      </c>
      <c r="M38" s="67">
        <v>0</v>
      </c>
      <c r="N38" s="67">
        <f t="shared" si="10"/>
        <v>22345889</v>
      </c>
      <c r="O38" s="68">
        <f t="shared" si="1"/>
        <v>213.5705724935487</v>
      </c>
      <c r="P38" s="69"/>
    </row>
    <row r="39" spans="1:119" ht="15.75" thickBot="1">
      <c r="A39" s="64"/>
      <c r="B39" s="65">
        <v>590</v>
      </c>
      <c r="C39" s="66" t="s">
        <v>75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48594085</v>
      </c>
      <c r="K39" s="67">
        <v>0</v>
      </c>
      <c r="L39" s="67">
        <v>0</v>
      </c>
      <c r="M39" s="67">
        <v>0</v>
      </c>
      <c r="N39" s="67">
        <f t="shared" si="10"/>
        <v>48594085</v>
      </c>
      <c r="O39" s="68">
        <f t="shared" si="1"/>
        <v>464.43739845168687</v>
      </c>
      <c r="P39" s="69"/>
    </row>
    <row r="40" spans="1:119" ht="16.5" thickBot="1">
      <c r="A40" s="77" t="s">
        <v>10</v>
      </c>
      <c r="B40" s="78"/>
      <c r="C40" s="79"/>
      <c r="D40" s="80">
        <f t="shared" ref="D40:M40" si="13">SUM(D5,D14,D20,D25,D28,D31,D33,D37)</f>
        <v>138750497</v>
      </c>
      <c r="E40" s="80">
        <f t="shared" si="13"/>
        <v>51861786</v>
      </c>
      <c r="F40" s="80">
        <f t="shared" si="13"/>
        <v>4751170</v>
      </c>
      <c r="G40" s="80">
        <f t="shared" si="13"/>
        <v>5920596</v>
      </c>
      <c r="H40" s="80">
        <f t="shared" si="13"/>
        <v>0</v>
      </c>
      <c r="I40" s="80">
        <f t="shared" si="13"/>
        <v>86815383</v>
      </c>
      <c r="J40" s="80">
        <f t="shared" si="13"/>
        <v>48781126</v>
      </c>
      <c r="K40" s="80">
        <f t="shared" si="13"/>
        <v>35921231</v>
      </c>
      <c r="L40" s="80">
        <f t="shared" si="13"/>
        <v>0</v>
      </c>
      <c r="M40" s="80">
        <f t="shared" si="13"/>
        <v>0</v>
      </c>
      <c r="N40" s="80">
        <f t="shared" si="10"/>
        <v>372801789</v>
      </c>
      <c r="O40" s="81">
        <f t="shared" si="1"/>
        <v>3563.0487336328015</v>
      </c>
      <c r="P40" s="62"/>
      <c r="Q40" s="82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</row>
    <row r="41" spans="1:119">
      <c r="A41" s="84"/>
      <c r="B41" s="85"/>
      <c r="C41" s="85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7"/>
    </row>
    <row r="42" spans="1:119">
      <c r="A42" s="88"/>
      <c r="B42" s="89"/>
      <c r="C42" s="89"/>
      <c r="D42" s="90"/>
      <c r="E42" s="90"/>
      <c r="F42" s="90"/>
      <c r="G42" s="90"/>
      <c r="H42" s="90"/>
      <c r="I42" s="90"/>
      <c r="J42" s="90"/>
      <c r="K42" s="90"/>
      <c r="L42" s="177" t="s">
        <v>76</v>
      </c>
      <c r="M42" s="177"/>
      <c r="N42" s="177"/>
      <c r="O42" s="91">
        <v>104630</v>
      </c>
    </row>
    <row r="43" spans="1:119">
      <c r="A43" s="178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80"/>
    </row>
    <row r="44" spans="1:119" ht="15.75" customHeight="1" thickBot="1">
      <c r="A44" s="181" t="s">
        <v>58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3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11884663</v>
      </c>
      <c r="E5" s="26">
        <f t="shared" si="0"/>
        <v>9914445</v>
      </c>
      <c r="F5" s="26">
        <f t="shared" si="0"/>
        <v>4745749</v>
      </c>
      <c r="G5" s="26">
        <f t="shared" si="0"/>
        <v>0</v>
      </c>
      <c r="H5" s="26">
        <f t="shared" si="0"/>
        <v>0</v>
      </c>
      <c r="I5" s="26">
        <f t="shared" si="0"/>
        <v>4885870</v>
      </c>
      <c r="J5" s="26">
        <f t="shared" si="0"/>
        <v>116564</v>
      </c>
      <c r="K5" s="26">
        <f t="shared" si="0"/>
        <v>30528668</v>
      </c>
      <c r="L5" s="26">
        <f t="shared" si="0"/>
        <v>0</v>
      </c>
      <c r="M5" s="26">
        <f t="shared" si="0"/>
        <v>0</v>
      </c>
      <c r="N5" s="27">
        <f>SUM(D5:M5)</f>
        <v>62075959</v>
      </c>
      <c r="O5" s="32">
        <f t="shared" ref="O5:O40" si="1">(N5/O$42)</f>
        <v>602.45694792212578</v>
      </c>
      <c r="P5" s="6"/>
    </row>
    <row r="6" spans="1:133">
      <c r="A6" s="12"/>
      <c r="B6" s="44">
        <v>511</v>
      </c>
      <c r="C6" s="20" t="s">
        <v>19</v>
      </c>
      <c r="D6" s="46">
        <v>3011873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3011873</v>
      </c>
      <c r="O6" s="47">
        <f t="shared" si="1"/>
        <v>29.230701294667988</v>
      </c>
      <c r="P6" s="9"/>
    </row>
    <row r="7" spans="1:133">
      <c r="A7" s="12"/>
      <c r="B7" s="44">
        <v>512</v>
      </c>
      <c r="C7" s="20" t="s">
        <v>20</v>
      </c>
      <c r="D7" s="46">
        <v>974090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974090</v>
      </c>
      <c r="O7" s="47">
        <f t="shared" si="1"/>
        <v>9.4536966944234173</v>
      </c>
      <c r="P7" s="9"/>
    </row>
    <row r="8" spans="1:133">
      <c r="A8" s="12"/>
      <c r="B8" s="44">
        <v>513</v>
      </c>
      <c r="C8" s="20" t="s">
        <v>21</v>
      </c>
      <c r="D8" s="46">
        <v>1354673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2119000</v>
      </c>
      <c r="L8" s="46">
        <v>0</v>
      </c>
      <c r="M8" s="46">
        <v>0</v>
      </c>
      <c r="N8" s="46">
        <f t="shared" si="2"/>
        <v>3473673</v>
      </c>
      <c r="O8" s="47">
        <f t="shared" si="1"/>
        <v>33.712542945321147</v>
      </c>
      <c r="P8" s="9"/>
    </row>
    <row r="9" spans="1:133">
      <c r="A9" s="12"/>
      <c r="B9" s="44">
        <v>514</v>
      </c>
      <c r="C9" s="20" t="s">
        <v>22</v>
      </c>
      <c r="D9" s="46">
        <v>597761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574537</v>
      </c>
      <c r="L9" s="46">
        <v>0</v>
      </c>
      <c r="M9" s="46">
        <v>0</v>
      </c>
      <c r="N9" s="46">
        <f t="shared" si="2"/>
        <v>1172298</v>
      </c>
      <c r="O9" s="47">
        <f t="shared" si="1"/>
        <v>11.377336516624935</v>
      </c>
      <c r="P9" s="9"/>
    </row>
    <row r="10" spans="1:133">
      <c r="A10" s="12"/>
      <c r="B10" s="44">
        <v>515</v>
      </c>
      <c r="C10" s="20" t="s">
        <v>23</v>
      </c>
      <c r="D10" s="46">
        <v>1212655</v>
      </c>
      <c r="E10" s="46">
        <v>57911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1270566</v>
      </c>
      <c r="O10" s="47">
        <f t="shared" si="1"/>
        <v>12.331042916205671</v>
      </c>
      <c r="P10" s="9"/>
    </row>
    <row r="11" spans="1:133">
      <c r="A11" s="12"/>
      <c r="B11" s="44">
        <v>517</v>
      </c>
      <c r="C11" s="20" t="s">
        <v>24</v>
      </c>
      <c r="D11" s="46">
        <v>3525525</v>
      </c>
      <c r="E11" s="46">
        <v>9856534</v>
      </c>
      <c r="F11" s="46">
        <v>4745749</v>
      </c>
      <c r="G11" s="46">
        <v>0</v>
      </c>
      <c r="H11" s="46">
        <v>0</v>
      </c>
      <c r="I11" s="46">
        <v>4885870</v>
      </c>
      <c r="J11" s="46">
        <v>116564</v>
      </c>
      <c r="K11" s="46">
        <v>0</v>
      </c>
      <c r="L11" s="46">
        <v>0</v>
      </c>
      <c r="M11" s="46">
        <v>0</v>
      </c>
      <c r="N11" s="46">
        <f t="shared" si="2"/>
        <v>23130242</v>
      </c>
      <c r="O11" s="47">
        <f t="shared" si="1"/>
        <v>224.48263747355344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27835131</v>
      </c>
      <c r="L12" s="46">
        <v>0</v>
      </c>
      <c r="M12" s="46">
        <v>0</v>
      </c>
      <c r="N12" s="46">
        <f t="shared" si="2"/>
        <v>27835131</v>
      </c>
      <c r="O12" s="47">
        <f t="shared" si="1"/>
        <v>270.14432539451462</v>
      </c>
      <c r="P12" s="9"/>
    </row>
    <row r="13" spans="1:133">
      <c r="A13" s="12"/>
      <c r="B13" s="44">
        <v>519</v>
      </c>
      <c r="C13" s="20" t="s">
        <v>26</v>
      </c>
      <c r="D13" s="46">
        <v>1208086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1208086</v>
      </c>
      <c r="O13" s="47">
        <f t="shared" si="1"/>
        <v>11.724664686814574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79065777</v>
      </c>
      <c r="E14" s="31">
        <f t="shared" si="3"/>
        <v>5497853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84563630</v>
      </c>
      <c r="O14" s="43">
        <f t="shared" si="1"/>
        <v>820.70333275102394</v>
      </c>
      <c r="P14" s="10"/>
    </row>
    <row r="15" spans="1:133">
      <c r="A15" s="12"/>
      <c r="B15" s="44">
        <v>521</v>
      </c>
      <c r="C15" s="20" t="s">
        <v>28</v>
      </c>
      <c r="D15" s="46">
        <v>46628798</v>
      </c>
      <c r="E15" s="46">
        <v>1644987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48273785</v>
      </c>
      <c r="O15" s="47">
        <f t="shared" si="1"/>
        <v>468.50467788582853</v>
      </c>
      <c r="P15" s="9"/>
    </row>
    <row r="16" spans="1:133">
      <c r="A16" s="12"/>
      <c r="B16" s="44">
        <v>522</v>
      </c>
      <c r="C16" s="20" t="s">
        <v>29</v>
      </c>
      <c r="D16" s="46">
        <v>28733106</v>
      </c>
      <c r="E16" s="46">
        <v>112138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28845244</v>
      </c>
      <c r="O16" s="47">
        <f t="shared" si="1"/>
        <v>279.94763097109802</v>
      </c>
      <c r="P16" s="9"/>
    </row>
    <row r="17" spans="1:16">
      <c r="A17" s="12"/>
      <c r="B17" s="44">
        <v>524</v>
      </c>
      <c r="C17" s="20" t="s">
        <v>30</v>
      </c>
      <c r="D17" s="46">
        <v>623508</v>
      </c>
      <c r="E17" s="46">
        <v>3740728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4364236</v>
      </c>
      <c r="O17" s="47">
        <f t="shared" si="1"/>
        <v>42.355596964226791</v>
      </c>
      <c r="P17" s="9"/>
    </row>
    <row r="18" spans="1:16">
      <c r="A18" s="12"/>
      <c r="B18" s="44">
        <v>526</v>
      </c>
      <c r="C18" s="20" t="s">
        <v>31</v>
      </c>
      <c r="D18" s="46">
        <v>1642035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1642035</v>
      </c>
      <c r="O18" s="47">
        <f t="shared" si="1"/>
        <v>15.936208000931694</v>
      </c>
      <c r="P18" s="9"/>
    </row>
    <row r="19" spans="1:16">
      <c r="A19" s="12"/>
      <c r="B19" s="44">
        <v>529</v>
      </c>
      <c r="C19" s="20" t="s">
        <v>32</v>
      </c>
      <c r="D19" s="46">
        <v>1438330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1438330</v>
      </c>
      <c r="O19" s="47">
        <f t="shared" si="1"/>
        <v>13.959218928938839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12035423</v>
      </c>
      <c r="E20" s="31">
        <f t="shared" si="5"/>
        <v>1574808</v>
      </c>
      <c r="F20" s="31">
        <f t="shared" si="5"/>
        <v>0</v>
      </c>
      <c r="G20" s="31">
        <f t="shared" si="5"/>
        <v>2765375</v>
      </c>
      <c r="H20" s="31">
        <f t="shared" si="5"/>
        <v>0</v>
      </c>
      <c r="I20" s="31">
        <f t="shared" si="5"/>
        <v>59251987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75627593</v>
      </c>
      <c r="O20" s="43">
        <f t="shared" si="1"/>
        <v>733.97768784331993</v>
      </c>
      <c r="P20" s="10"/>
    </row>
    <row r="21" spans="1:16">
      <c r="A21" s="12"/>
      <c r="B21" s="44">
        <v>534</v>
      </c>
      <c r="C21" s="20" t="s">
        <v>34</v>
      </c>
      <c r="D21" s="46">
        <v>8966029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8966029</v>
      </c>
      <c r="O21" s="47">
        <f t="shared" si="1"/>
        <v>87.016721986063388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3590752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3590752</v>
      </c>
      <c r="O22" s="47">
        <f t="shared" si="1"/>
        <v>34.84881305925969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55661235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55661235</v>
      </c>
      <c r="O23" s="47">
        <f t="shared" si="1"/>
        <v>540.20104233389623</v>
      </c>
      <c r="P23" s="9"/>
    </row>
    <row r="24" spans="1:16">
      <c r="A24" s="12"/>
      <c r="B24" s="44">
        <v>539</v>
      </c>
      <c r="C24" s="20" t="s">
        <v>37</v>
      </c>
      <c r="D24" s="46">
        <v>3069394</v>
      </c>
      <c r="E24" s="46">
        <v>1574808</v>
      </c>
      <c r="F24" s="46">
        <v>0</v>
      </c>
      <c r="G24" s="46">
        <v>2765375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7409577</v>
      </c>
      <c r="O24" s="47">
        <f t="shared" si="1"/>
        <v>71.911110464100616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3057130</v>
      </c>
      <c r="E25" s="31">
        <f t="shared" si="6"/>
        <v>1041445</v>
      </c>
      <c r="F25" s="31">
        <f t="shared" si="6"/>
        <v>0</v>
      </c>
      <c r="G25" s="31">
        <f t="shared" si="6"/>
        <v>1931491</v>
      </c>
      <c r="H25" s="31">
        <f t="shared" si="6"/>
        <v>0</v>
      </c>
      <c r="I25" s="31">
        <f t="shared" si="6"/>
        <v>11213561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17243627</v>
      </c>
      <c r="O25" s="43">
        <f t="shared" si="1"/>
        <v>167.35211281274869</v>
      </c>
      <c r="P25" s="10"/>
    </row>
    <row r="26" spans="1:16">
      <c r="A26" s="12"/>
      <c r="B26" s="44">
        <v>541</v>
      </c>
      <c r="C26" s="20" t="s">
        <v>39</v>
      </c>
      <c r="D26" s="46">
        <v>3057130</v>
      </c>
      <c r="E26" s="46">
        <v>1041445</v>
      </c>
      <c r="F26" s="46">
        <v>0</v>
      </c>
      <c r="G26" s="46">
        <v>1931491</v>
      </c>
      <c r="H26" s="46">
        <v>0</v>
      </c>
      <c r="I26" s="46">
        <v>6749009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12779075</v>
      </c>
      <c r="O26" s="47">
        <f t="shared" si="1"/>
        <v>124.02293328674858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4464552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4464552</v>
      </c>
      <c r="O27" s="47">
        <f t="shared" si="1"/>
        <v>43.329179526000118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549025</v>
      </c>
      <c r="E28" s="31">
        <f t="shared" si="8"/>
        <v>17071878</v>
      </c>
      <c r="F28" s="31">
        <f t="shared" si="8"/>
        <v>0</v>
      </c>
      <c r="G28" s="31">
        <f t="shared" si="8"/>
        <v>1001804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18622707</v>
      </c>
      <c r="O28" s="43">
        <f t="shared" si="1"/>
        <v>180.73630117044198</v>
      </c>
      <c r="P28" s="10"/>
    </row>
    <row r="29" spans="1:16">
      <c r="A29" s="13"/>
      <c r="B29" s="45">
        <v>554</v>
      </c>
      <c r="C29" s="21" t="s">
        <v>42</v>
      </c>
      <c r="D29" s="46">
        <v>445742</v>
      </c>
      <c r="E29" s="46">
        <v>5384470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5830212</v>
      </c>
      <c r="O29" s="47">
        <f t="shared" si="1"/>
        <v>56.583124672450943</v>
      </c>
      <c r="P29" s="9"/>
    </row>
    <row r="30" spans="1:16">
      <c r="A30" s="13"/>
      <c r="B30" s="45">
        <v>559</v>
      </c>
      <c r="C30" s="21" t="s">
        <v>43</v>
      </c>
      <c r="D30" s="46">
        <v>103283</v>
      </c>
      <c r="E30" s="46">
        <v>11687408</v>
      </c>
      <c r="F30" s="46">
        <v>0</v>
      </c>
      <c r="G30" s="46">
        <v>1001804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12792495</v>
      </c>
      <c r="O30" s="47">
        <f t="shared" si="1"/>
        <v>124.15317649799103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SUM(D32:D32)</f>
        <v>494064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494064</v>
      </c>
      <c r="O31" s="43">
        <f t="shared" si="1"/>
        <v>4.7949688464450011</v>
      </c>
      <c r="P31" s="10"/>
    </row>
    <row r="32" spans="1:16">
      <c r="A32" s="12"/>
      <c r="B32" s="44">
        <v>569</v>
      </c>
      <c r="C32" s="20" t="s">
        <v>45</v>
      </c>
      <c r="D32" s="46">
        <v>494064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10">SUM(D32:M32)</f>
        <v>494064</v>
      </c>
      <c r="O32" s="47">
        <f t="shared" si="1"/>
        <v>4.7949688464450011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SUM(D34:D36)</f>
        <v>17949349</v>
      </c>
      <c r="E33" s="31">
        <f t="shared" si="11"/>
        <v>2412643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1780895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22142887</v>
      </c>
      <c r="O33" s="43">
        <f t="shared" si="1"/>
        <v>214.90020186727227</v>
      </c>
      <c r="P33" s="9"/>
    </row>
    <row r="34" spans="1:119">
      <c r="A34" s="12"/>
      <c r="B34" s="44">
        <v>571</v>
      </c>
      <c r="C34" s="20" t="s">
        <v>47</v>
      </c>
      <c r="D34" s="46">
        <v>3647541</v>
      </c>
      <c r="E34" s="46">
        <v>81626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3729167</v>
      </c>
      <c r="O34" s="47">
        <f t="shared" si="1"/>
        <v>36.192152409790566</v>
      </c>
      <c r="P34" s="9"/>
    </row>
    <row r="35" spans="1:119">
      <c r="A35" s="12"/>
      <c r="B35" s="44">
        <v>572</v>
      </c>
      <c r="C35" s="20" t="s">
        <v>48</v>
      </c>
      <c r="D35" s="46">
        <v>13599266</v>
      </c>
      <c r="E35" s="46">
        <v>863753</v>
      </c>
      <c r="F35" s="46">
        <v>0</v>
      </c>
      <c r="G35" s="46">
        <v>0</v>
      </c>
      <c r="H35" s="46">
        <v>0</v>
      </c>
      <c r="I35" s="46">
        <v>1780895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16243914</v>
      </c>
      <c r="O35" s="47">
        <f t="shared" si="1"/>
        <v>157.64974087229953</v>
      </c>
      <c r="P35" s="9"/>
    </row>
    <row r="36" spans="1:119">
      <c r="A36" s="12"/>
      <c r="B36" s="44">
        <v>574</v>
      </c>
      <c r="C36" s="20" t="s">
        <v>49</v>
      </c>
      <c r="D36" s="46">
        <v>702542</v>
      </c>
      <c r="E36" s="46">
        <v>1467264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2169806</v>
      </c>
      <c r="O36" s="47">
        <f t="shared" si="1"/>
        <v>21.058308585182164</v>
      </c>
      <c r="P36" s="9"/>
    </row>
    <row r="37" spans="1:119" ht="15.75">
      <c r="A37" s="28" t="s">
        <v>53</v>
      </c>
      <c r="B37" s="29"/>
      <c r="C37" s="30"/>
      <c r="D37" s="31">
        <f t="shared" ref="D37:M37" si="12">SUM(D38:D39)</f>
        <v>10636143</v>
      </c>
      <c r="E37" s="31">
        <f t="shared" si="12"/>
        <v>4414686</v>
      </c>
      <c r="F37" s="31">
        <f t="shared" si="12"/>
        <v>0</v>
      </c>
      <c r="G37" s="31">
        <f t="shared" si="12"/>
        <v>755760</v>
      </c>
      <c r="H37" s="31">
        <f t="shared" si="12"/>
        <v>0</v>
      </c>
      <c r="I37" s="31">
        <f t="shared" si="12"/>
        <v>13600580</v>
      </c>
      <c r="J37" s="31">
        <f t="shared" si="12"/>
        <v>48952595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0"/>
        <v>78359764</v>
      </c>
      <c r="O37" s="43">
        <f t="shared" si="1"/>
        <v>760.4938372251014</v>
      </c>
      <c r="P37" s="9"/>
    </row>
    <row r="38" spans="1:119">
      <c r="A38" s="12"/>
      <c r="B38" s="44">
        <v>581</v>
      </c>
      <c r="C38" s="20" t="s">
        <v>50</v>
      </c>
      <c r="D38" s="46">
        <v>10636143</v>
      </c>
      <c r="E38" s="46">
        <v>4414686</v>
      </c>
      <c r="F38" s="46">
        <v>0</v>
      </c>
      <c r="G38" s="46">
        <v>755760</v>
      </c>
      <c r="H38" s="46">
        <v>0</v>
      </c>
      <c r="I38" s="46">
        <v>13600580</v>
      </c>
      <c r="J38" s="46">
        <v>38858</v>
      </c>
      <c r="K38" s="46">
        <v>0</v>
      </c>
      <c r="L38" s="46">
        <v>0</v>
      </c>
      <c r="M38" s="46">
        <v>0</v>
      </c>
      <c r="N38" s="46">
        <f t="shared" si="10"/>
        <v>29446027</v>
      </c>
      <c r="O38" s="47">
        <f t="shared" si="1"/>
        <v>285.77832450164016</v>
      </c>
      <c r="P38" s="9"/>
    </row>
    <row r="39" spans="1:119" ht="15.75" thickBot="1">
      <c r="A39" s="12"/>
      <c r="B39" s="44">
        <v>590</v>
      </c>
      <c r="C39" s="20" t="s">
        <v>52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48913737</v>
      </c>
      <c r="K39" s="46">
        <v>0</v>
      </c>
      <c r="L39" s="46">
        <v>0</v>
      </c>
      <c r="M39" s="46">
        <v>0</v>
      </c>
      <c r="N39" s="46">
        <f t="shared" si="10"/>
        <v>48913737</v>
      </c>
      <c r="O39" s="47">
        <f t="shared" si="1"/>
        <v>474.71551272346125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SUM(D5,D14,D20,D25,D28,D31,D33,D37)</f>
        <v>135671574</v>
      </c>
      <c r="E40" s="15">
        <f t="shared" si="13"/>
        <v>41927758</v>
      </c>
      <c r="F40" s="15">
        <f t="shared" si="13"/>
        <v>4745749</v>
      </c>
      <c r="G40" s="15">
        <f t="shared" si="13"/>
        <v>6454430</v>
      </c>
      <c r="H40" s="15">
        <f t="shared" si="13"/>
        <v>0</v>
      </c>
      <c r="I40" s="15">
        <f t="shared" si="13"/>
        <v>90732893</v>
      </c>
      <c r="J40" s="15">
        <f t="shared" si="13"/>
        <v>49069159</v>
      </c>
      <c r="K40" s="15">
        <f t="shared" si="13"/>
        <v>30528668</v>
      </c>
      <c r="L40" s="15">
        <f t="shared" si="13"/>
        <v>0</v>
      </c>
      <c r="M40" s="15">
        <f t="shared" si="13"/>
        <v>0</v>
      </c>
      <c r="N40" s="15">
        <f t="shared" si="10"/>
        <v>359130231</v>
      </c>
      <c r="O40" s="37">
        <f t="shared" si="1"/>
        <v>3485.4153904384789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66</v>
      </c>
      <c r="M42" s="163"/>
      <c r="N42" s="163"/>
      <c r="O42" s="41">
        <v>103038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58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13187440</v>
      </c>
      <c r="E5" s="26">
        <f t="shared" si="0"/>
        <v>11060439</v>
      </c>
      <c r="F5" s="26">
        <f t="shared" si="0"/>
        <v>4752628</v>
      </c>
      <c r="G5" s="26">
        <f t="shared" si="0"/>
        <v>31898</v>
      </c>
      <c r="H5" s="26">
        <f t="shared" si="0"/>
        <v>0</v>
      </c>
      <c r="I5" s="26">
        <f t="shared" si="0"/>
        <v>5316977</v>
      </c>
      <c r="J5" s="26">
        <f t="shared" si="0"/>
        <v>123046</v>
      </c>
      <c r="K5" s="26">
        <f t="shared" si="0"/>
        <v>26282663</v>
      </c>
      <c r="L5" s="26">
        <f t="shared" si="0"/>
        <v>0</v>
      </c>
      <c r="M5" s="26">
        <f t="shared" si="0"/>
        <v>0</v>
      </c>
      <c r="N5" s="27">
        <f>SUM(D5:M5)</f>
        <v>60755091</v>
      </c>
      <c r="O5" s="32">
        <f t="shared" ref="O5:O40" si="1">(N5/O$42)</f>
        <v>597.5832218593855</v>
      </c>
      <c r="P5" s="6"/>
    </row>
    <row r="6" spans="1:133">
      <c r="A6" s="12"/>
      <c r="B6" s="44">
        <v>511</v>
      </c>
      <c r="C6" s="20" t="s">
        <v>19</v>
      </c>
      <c r="D6" s="46">
        <v>3209054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3209054</v>
      </c>
      <c r="O6" s="47">
        <f t="shared" si="1"/>
        <v>31.564051618995162</v>
      </c>
      <c r="P6" s="9"/>
    </row>
    <row r="7" spans="1:133">
      <c r="A7" s="12"/>
      <c r="B7" s="44">
        <v>512</v>
      </c>
      <c r="C7" s="20" t="s">
        <v>20</v>
      </c>
      <c r="D7" s="46">
        <v>1158128</v>
      </c>
      <c r="E7" s="46">
        <v>620661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1778789</v>
      </c>
      <c r="O7" s="47">
        <f t="shared" si="1"/>
        <v>17.496055789432269</v>
      </c>
      <c r="P7" s="9"/>
    </row>
    <row r="8" spans="1:133">
      <c r="A8" s="12"/>
      <c r="B8" s="44">
        <v>513</v>
      </c>
      <c r="C8" s="20" t="s">
        <v>21</v>
      </c>
      <c r="D8" s="46">
        <v>1844547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2017203</v>
      </c>
      <c r="L8" s="46">
        <v>0</v>
      </c>
      <c r="M8" s="46">
        <v>0</v>
      </c>
      <c r="N8" s="46">
        <f t="shared" si="2"/>
        <v>3861750</v>
      </c>
      <c r="O8" s="47">
        <f t="shared" si="1"/>
        <v>37.983928079631745</v>
      </c>
      <c r="P8" s="9"/>
    </row>
    <row r="9" spans="1:133">
      <c r="A9" s="12"/>
      <c r="B9" s="44">
        <v>514</v>
      </c>
      <c r="C9" s="20" t="s">
        <v>22</v>
      </c>
      <c r="D9" s="46">
        <v>648138</v>
      </c>
      <c r="E9" s="46">
        <v>0</v>
      </c>
      <c r="F9" s="46">
        <v>0</v>
      </c>
      <c r="G9" s="46">
        <v>6286</v>
      </c>
      <c r="H9" s="46">
        <v>0</v>
      </c>
      <c r="I9" s="46">
        <v>0</v>
      </c>
      <c r="J9" s="46">
        <v>0</v>
      </c>
      <c r="K9" s="46">
        <v>485309</v>
      </c>
      <c r="L9" s="46">
        <v>0</v>
      </c>
      <c r="M9" s="46">
        <v>0</v>
      </c>
      <c r="N9" s="46">
        <f t="shared" si="2"/>
        <v>1139733</v>
      </c>
      <c r="O9" s="47">
        <f t="shared" si="1"/>
        <v>11.210341503717984</v>
      </c>
      <c r="P9" s="9"/>
    </row>
    <row r="10" spans="1:133">
      <c r="A10" s="12"/>
      <c r="B10" s="44">
        <v>515</v>
      </c>
      <c r="C10" s="20" t="s">
        <v>23</v>
      </c>
      <c r="D10" s="46">
        <v>1683289</v>
      </c>
      <c r="E10" s="46">
        <v>40210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1723499</v>
      </c>
      <c r="O10" s="47">
        <f t="shared" si="1"/>
        <v>16.952226856041232</v>
      </c>
      <c r="P10" s="9"/>
    </row>
    <row r="11" spans="1:133">
      <c r="A11" s="12"/>
      <c r="B11" s="44">
        <v>517</v>
      </c>
      <c r="C11" s="20" t="s">
        <v>24</v>
      </c>
      <c r="D11" s="46">
        <v>3540494</v>
      </c>
      <c r="E11" s="46">
        <v>10399568</v>
      </c>
      <c r="F11" s="46">
        <v>4752628</v>
      </c>
      <c r="G11" s="46">
        <v>25612</v>
      </c>
      <c r="H11" s="46">
        <v>0</v>
      </c>
      <c r="I11" s="46">
        <v>5316977</v>
      </c>
      <c r="J11" s="46">
        <v>123046</v>
      </c>
      <c r="K11" s="46">
        <v>0</v>
      </c>
      <c r="L11" s="46">
        <v>0</v>
      </c>
      <c r="M11" s="46">
        <v>0</v>
      </c>
      <c r="N11" s="46">
        <f t="shared" si="2"/>
        <v>24158325</v>
      </c>
      <c r="O11" s="47">
        <f t="shared" si="1"/>
        <v>237.61975252783569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23780151</v>
      </c>
      <c r="L12" s="46">
        <v>0</v>
      </c>
      <c r="M12" s="46">
        <v>0</v>
      </c>
      <c r="N12" s="46">
        <f t="shared" si="2"/>
        <v>23780151</v>
      </c>
      <c r="O12" s="47">
        <f t="shared" si="1"/>
        <v>233.90005704843216</v>
      </c>
      <c r="P12" s="9"/>
    </row>
    <row r="13" spans="1:133">
      <c r="A13" s="12"/>
      <c r="B13" s="44">
        <v>519</v>
      </c>
      <c r="C13" s="20" t="s">
        <v>26</v>
      </c>
      <c r="D13" s="46">
        <v>1103790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1103790</v>
      </c>
      <c r="O13" s="47">
        <f t="shared" si="1"/>
        <v>10.856808435299209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77260213</v>
      </c>
      <c r="E14" s="31">
        <f t="shared" si="3"/>
        <v>5705108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82965321</v>
      </c>
      <c r="O14" s="43">
        <f t="shared" si="1"/>
        <v>816.04163551953422</v>
      </c>
      <c r="P14" s="10"/>
    </row>
    <row r="15" spans="1:133">
      <c r="A15" s="12"/>
      <c r="B15" s="44">
        <v>521</v>
      </c>
      <c r="C15" s="20" t="s">
        <v>28</v>
      </c>
      <c r="D15" s="46">
        <v>45433389</v>
      </c>
      <c r="E15" s="46">
        <v>2152095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47585484</v>
      </c>
      <c r="O15" s="47">
        <f t="shared" si="1"/>
        <v>468.04780265176851</v>
      </c>
      <c r="P15" s="9"/>
    </row>
    <row r="16" spans="1:133">
      <c r="A16" s="12"/>
      <c r="B16" s="44">
        <v>522</v>
      </c>
      <c r="C16" s="20" t="s">
        <v>29</v>
      </c>
      <c r="D16" s="46">
        <v>28424918</v>
      </c>
      <c r="E16" s="46">
        <v>6700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28431618</v>
      </c>
      <c r="O16" s="47">
        <f t="shared" si="1"/>
        <v>279.65159145453828</v>
      </c>
      <c r="P16" s="9"/>
    </row>
    <row r="17" spans="1:16">
      <c r="A17" s="12"/>
      <c r="B17" s="44">
        <v>524</v>
      </c>
      <c r="C17" s="20" t="s">
        <v>30</v>
      </c>
      <c r="D17" s="46">
        <v>653105</v>
      </c>
      <c r="E17" s="46">
        <v>3546313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4199418</v>
      </c>
      <c r="O17" s="47">
        <f t="shared" si="1"/>
        <v>41.305209112011646</v>
      </c>
      <c r="P17" s="9"/>
    </row>
    <row r="18" spans="1:16">
      <c r="A18" s="12"/>
      <c r="B18" s="44">
        <v>526</v>
      </c>
      <c r="C18" s="20" t="s">
        <v>31</v>
      </c>
      <c r="D18" s="46">
        <v>1492768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1492768</v>
      </c>
      <c r="O18" s="47">
        <f t="shared" si="1"/>
        <v>14.682771373490183</v>
      </c>
      <c r="P18" s="9"/>
    </row>
    <row r="19" spans="1:16">
      <c r="A19" s="12"/>
      <c r="B19" s="44">
        <v>529</v>
      </c>
      <c r="C19" s="20" t="s">
        <v>32</v>
      </c>
      <c r="D19" s="46">
        <v>1256033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1256033</v>
      </c>
      <c r="O19" s="47">
        <f t="shared" si="1"/>
        <v>12.354260927725537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11217566</v>
      </c>
      <c r="E20" s="31">
        <f t="shared" si="5"/>
        <v>3613</v>
      </c>
      <c r="F20" s="31">
        <f t="shared" si="5"/>
        <v>0</v>
      </c>
      <c r="G20" s="31">
        <f t="shared" si="5"/>
        <v>4440170</v>
      </c>
      <c r="H20" s="31">
        <f t="shared" si="5"/>
        <v>0</v>
      </c>
      <c r="I20" s="31">
        <f t="shared" si="5"/>
        <v>56935256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72596605</v>
      </c>
      <c r="O20" s="43">
        <f t="shared" si="1"/>
        <v>714.05560254947477</v>
      </c>
      <c r="P20" s="10"/>
    </row>
    <row r="21" spans="1:16">
      <c r="A21" s="12"/>
      <c r="B21" s="44">
        <v>534</v>
      </c>
      <c r="C21" s="20" t="s">
        <v>34</v>
      </c>
      <c r="D21" s="46">
        <v>8221015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8221015</v>
      </c>
      <c r="O21" s="47">
        <f t="shared" si="1"/>
        <v>80.861382145807923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3347114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3347114</v>
      </c>
      <c r="O22" s="47">
        <f t="shared" si="1"/>
        <v>32.922001022937401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53588142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53588142</v>
      </c>
      <c r="O23" s="47">
        <f t="shared" si="1"/>
        <v>527.08956603847821</v>
      </c>
      <c r="P23" s="9"/>
    </row>
    <row r="24" spans="1:16">
      <c r="A24" s="12"/>
      <c r="B24" s="44">
        <v>539</v>
      </c>
      <c r="C24" s="20" t="s">
        <v>37</v>
      </c>
      <c r="D24" s="46">
        <v>2996551</v>
      </c>
      <c r="E24" s="46">
        <v>3613</v>
      </c>
      <c r="F24" s="46">
        <v>0</v>
      </c>
      <c r="G24" s="46">
        <v>4440170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7440334</v>
      </c>
      <c r="O24" s="47">
        <f t="shared" si="1"/>
        <v>73.182653342251243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2832565</v>
      </c>
      <c r="E25" s="31">
        <f t="shared" si="6"/>
        <v>907751</v>
      </c>
      <c r="F25" s="31">
        <f t="shared" si="6"/>
        <v>0</v>
      </c>
      <c r="G25" s="31">
        <f t="shared" si="6"/>
        <v>4364925</v>
      </c>
      <c r="H25" s="31">
        <f t="shared" si="6"/>
        <v>0</v>
      </c>
      <c r="I25" s="31">
        <f t="shared" si="6"/>
        <v>10445129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18550370</v>
      </c>
      <c r="O25" s="43">
        <f t="shared" si="1"/>
        <v>182.46026281622537</v>
      </c>
      <c r="P25" s="10"/>
    </row>
    <row r="26" spans="1:16">
      <c r="A26" s="12"/>
      <c r="B26" s="44">
        <v>541</v>
      </c>
      <c r="C26" s="20" t="s">
        <v>39</v>
      </c>
      <c r="D26" s="46">
        <v>2832565</v>
      </c>
      <c r="E26" s="46">
        <v>907751</v>
      </c>
      <c r="F26" s="46">
        <v>0</v>
      </c>
      <c r="G26" s="46">
        <v>4364925</v>
      </c>
      <c r="H26" s="46">
        <v>0</v>
      </c>
      <c r="I26" s="46">
        <v>6338923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14444164</v>
      </c>
      <c r="O26" s="47">
        <f t="shared" si="1"/>
        <v>142.07188102451116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4106206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4106206</v>
      </c>
      <c r="O27" s="47">
        <f t="shared" si="1"/>
        <v>40.38838179171421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940753</v>
      </c>
      <c r="E28" s="31">
        <f t="shared" si="8"/>
        <v>16589958</v>
      </c>
      <c r="F28" s="31">
        <f t="shared" si="8"/>
        <v>0</v>
      </c>
      <c r="G28" s="31">
        <f t="shared" si="8"/>
        <v>508788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18039499</v>
      </c>
      <c r="O28" s="43">
        <f t="shared" si="1"/>
        <v>177.43536806074675</v>
      </c>
      <c r="P28" s="10"/>
    </row>
    <row r="29" spans="1:16">
      <c r="A29" s="13"/>
      <c r="B29" s="45">
        <v>554</v>
      </c>
      <c r="C29" s="21" t="s">
        <v>42</v>
      </c>
      <c r="D29" s="46">
        <v>940753</v>
      </c>
      <c r="E29" s="46">
        <v>6458609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7399362</v>
      </c>
      <c r="O29" s="47">
        <f t="shared" si="1"/>
        <v>72.779655348782313</v>
      </c>
      <c r="P29" s="9"/>
    </row>
    <row r="30" spans="1:16">
      <c r="A30" s="13"/>
      <c r="B30" s="45">
        <v>559</v>
      </c>
      <c r="C30" s="21" t="s">
        <v>43</v>
      </c>
      <c r="D30" s="46">
        <v>0</v>
      </c>
      <c r="E30" s="46">
        <v>10131349</v>
      </c>
      <c r="F30" s="46">
        <v>0</v>
      </c>
      <c r="G30" s="46">
        <v>508788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10640137</v>
      </c>
      <c r="O30" s="47">
        <f t="shared" si="1"/>
        <v>104.65571271196443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SUM(D32:D32)</f>
        <v>471214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471214</v>
      </c>
      <c r="O31" s="43">
        <f t="shared" si="1"/>
        <v>4.6348310186095922</v>
      </c>
      <c r="P31" s="10"/>
    </row>
    <row r="32" spans="1:16">
      <c r="A32" s="12"/>
      <c r="B32" s="44">
        <v>569</v>
      </c>
      <c r="C32" s="20" t="s">
        <v>45</v>
      </c>
      <c r="D32" s="46">
        <v>471214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10">SUM(D32:M32)</f>
        <v>471214</v>
      </c>
      <c r="O32" s="47">
        <f t="shared" si="1"/>
        <v>4.6348310186095922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SUM(D34:D36)</f>
        <v>17099746</v>
      </c>
      <c r="E33" s="31">
        <f t="shared" si="11"/>
        <v>1852682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1704012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20656440</v>
      </c>
      <c r="O33" s="43">
        <f t="shared" si="1"/>
        <v>203.17543376480307</v>
      </c>
      <c r="P33" s="9"/>
    </row>
    <row r="34" spans="1:119">
      <c r="A34" s="12"/>
      <c r="B34" s="44">
        <v>571</v>
      </c>
      <c r="C34" s="20" t="s">
        <v>47</v>
      </c>
      <c r="D34" s="46">
        <v>3926095</v>
      </c>
      <c r="E34" s="46">
        <v>2000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3928095</v>
      </c>
      <c r="O34" s="47">
        <f t="shared" si="1"/>
        <v>38.636493291891256</v>
      </c>
      <c r="P34" s="9"/>
    </row>
    <row r="35" spans="1:119">
      <c r="A35" s="12"/>
      <c r="B35" s="44">
        <v>572</v>
      </c>
      <c r="C35" s="20" t="s">
        <v>48</v>
      </c>
      <c r="D35" s="46">
        <v>12807677</v>
      </c>
      <c r="E35" s="46">
        <v>736305</v>
      </c>
      <c r="F35" s="46">
        <v>0</v>
      </c>
      <c r="G35" s="46">
        <v>0</v>
      </c>
      <c r="H35" s="46">
        <v>0</v>
      </c>
      <c r="I35" s="46">
        <v>1704012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15247994</v>
      </c>
      <c r="O35" s="47">
        <f t="shared" si="1"/>
        <v>149.97830192390919</v>
      </c>
      <c r="P35" s="9"/>
    </row>
    <row r="36" spans="1:119">
      <c r="A36" s="12"/>
      <c r="B36" s="44">
        <v>574</v>
      </c>
      <c r="C36" s="20" t="s">
        <v>49</v>
      </c>
      <c r="D36" s="46">
        <v>365974</v>
      </c>
      <c r="E36" s="46">
        <v>1114377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1480351</v>
      </c>
      <c r="O36" s="47">
        <f t="shared" si="1"/>
        <v>14.560638549002636</v>
      </c>
      <c r="P36" s="9"/>
    </row>
    <row r="37" spans="1:119" ht="15.75">
      <c r="A37" s="28" t="s">
        <v>53</v>
      </c>
      <c r="B37" s="29"/>
      <c r="C37" s="30"/>
      <c r="D37" s="31">
        <f t="shared" ref="D37:M37" si="12">SUM(D38:D39)</f>
        <v>19922382</v>
      </c>
      <c r="E37" s="31">
        <f t="shared" si="12"/>
        <v>5303658</v>
      </c>
      <c r="F37" s="31">
        <f t="shared" si="12"/>
        <v>0</v>
      </c>
      <c r="G37" s="31">
        <f t="shared" si="12"/>
        <v>19438</v>
      </c>
      <c r="H37" s="31">
        <f t="shared" si="12"/>
        <v>0</v>
      </c>
      <c r="I37" s="31">
        <f t="shared" si="12"/>
        <v>8434080</v>
      </c>
      <c r="J37" s="31">
        <f t="shared" si="12"/>
        <v>48743712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0"/>
        <v>82423270</v>
      </c>
      <c r="O37" s="43">
        <f t="shared" si="1"/>
        <v>810.71005626155727</v>
      </c>
      <c r="P37" s="9"/>
    </row>
    <row r="38" spans="1:119">
      <c r="A38" s="12"/>
      <c r="B38" s="44">
        <v>581</v>
      </c>
      <c r="C38" s="20" t="s">
        <v>50</v>
      </c>
      <c r="D38" s="46">
        <v>19922382</v>
      </c>
      <c r="E38" s="46">
        <v>5303658</v>
      </c>
      <c r="F38" s="46">
        <v>0</v>
      </c>
      <c r="G38" s="46">
        <v>19438</v>
      </c>
      <c r="H38" s="46">
        <v>0</v>
      </c>
      <c r="I38" s="46">
        <v>8434080</v>
      </c>
      <c r="J38" s="46">
        <v>213981</v>
      </c>
      <c r="K38" s="46">
        <v>0</v>
      </c>
      <c r="L38" s="46">
        <v>0</v>
      </c>
      <c r="M38" s="46">
        <v>0</v>
      </c>
      <c r="N38" s="46">
        <f t="shared" si="10"/>
        <v>33893539</v>
      </c>
      <c r="O38" s="47">
        <f t="shared" si="1"/>
        <v>333.37470000393438</v>
      </c>
      <c r="P38" s="9"/>
    </row>
    <row r="39" spans="1:119" ht="15.75" thickBot="1">
      <c r="A39" s="12"/>
      <c r="B39" s="44">
        <v>590</v>
      </c>
      <c r="C39" s="20" t="s">
        <v>52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48529731</v>
      </c>
      <c r="K39" s="46">
        <v>0</v>
      </c>
      <c r="L39" s="46">
        <v>0</v>
      </c>
      <c r="M39" s="46">
        <v>0</v>
      </c>
      <c r="N39" s="46">
        <f t="shared" si="10"/>
        <v>48529731</v>
      </c>
      <c r="O39" s="47">
        <f t="shared" si="1"/>
        <v>477.33535625762283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SUM(D5,D14,D20,D25,D28,D31,D33,D37)</f>
        <v>142931879</v>
      </c>
      <c r="E40" s="15">
        <f t="shared" si="13"/>
        <v>41423209</v>
      </c>
      <c r="F40" s="15">
        <f t="shared" si="13"/>
        <v>4752628</v>
      </c>
      <c r="G40" s="15">
        <f t="shared" si="13"/>
        <v>9365219</v>
      </c>
      <c r="H40" s="15">
        <f t="shared" si="13"/>
        <v>0</v>
      </c>
      <c r="I40" s="15">
        <f t="shared" si="13"/>
        <v>82835454</v>
      </c>
      <c r="J40" s="15">
        <f t="shared" si="13"/>
        <v>48866758</v>
      </c>
      <c r="K40" s="15">
        <f t="shared" si="13"/>
        <v>26282663</v>
      </c>
      <c r="L40" s="15">
        <f t="shared" si="13"/>
        <v>0</v>
      </c>
      <c r="M40" s="15">
        <f t="shared" si="13"/>
        <v>0</v>
      </c>
      <c r="N40" s="15">
        <f t="shared" si="10"/>
        <v>356457810</v>
      </c>
      <c r="O40" s="37">
        <f t="shared" si="1"/>
        <v>3506.0964118503366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62</v>
      </c>
      <c r="M42" s="163"/>
      <c r="N42" s="163"/>
      <c r="O42" s="41">
        <v>101668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58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11515947</v>
      </c>
      <c r="E5" s="26">
        <f t="shared" si="0"/>
        <v>427075</v>
      </c>
      <c r="F5" s="26">
        <f t="shared" si="0"/>
        <v>20545085</v>
      </c>
      <c r="G5" s="26">
        <f t="shared" si="0"/>
        <v>0</v>
      </c>
      <c r="H5" s="26">
        <f t="shared" si="0"/>
        <v>0</v>
      </c>
      <c r="I5" s="26">
        <f t="shared" si="0"/>
        <v>6147333</v>
      </c>
      <c r="J5" s="26">
        <f t="shared" si="0"/>
        <v>108691</v>
      </c>
      <c r="K5" s="26">
        <f t="shared" si="0"/>
        <v>25826478</v>
      </c>
      <c r="L5" s="26">
        <f t="shared" si="0"/>
        <v>0</v>
      </c>
      <c r="M5" s="26">
        <f t="shared" si="0"/>
        <v>0</v>
      </c>
      <c r="N5" s="27">
        <f>SUM(D5:M5)</f>
        <v>64570609</v>
      </c>
      <c r="O5" s="32">
        <f t="shared" ref="O5:O40" si="1">(N5/O$42)</f>
        <v>640.57508358052007</v>
      </c>
      <c r="P5" s="6"/>
    </row>
    <row r="6" spans="1:133">
      <c r="A6" s="12"/>
      <c r="B6" s="44">
        <v>511</v>
      </c>
      <c r="C6" s="20" t="s">
        <v>19</v>
      </c>
      <c r="D6" s="46">
        <v>3787940</v>
      </c>
      <c r="E6" s="46">
        <v>3126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3791066</v>
      </c>
      <c r="O6" s="47">
        <f t="shared" si="1"/>
        <v>37.609408636819076</v>
      </c>
      <c r="P6" s="9"/>
    </row>
    <row r="7" spans="1:133">
      <c r="A7" s="12"/>
      <c r="B7" s="44">
        <v>512</v>
      </c>
      <c r="C7" s="20" t="s">
        <v>20</v>
      </c>
      <c r="D7" s="46">
        <v>1209290</v>
      </c>
      <c r="E7" s="46">
        <v>153949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1363239</v>
      </c>
      <c r="O7" s="47">
        <f t="shared" si="1"/>
        <v>13.52406226128709</v>
      </c>
      <c r="P7" s="9"/>
    </row>
    <row r="8" spans="1:133">
      <c r="A8" s="12"/>
      <c r="B8" s="44">
        <v>513</v>
      </c>
      <c r="C8" s="20" t="s">
        <v>21</v>
      </c>
      <c r="D8" s="46">
        <v>2137769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1960645</v>
      </c>
      <c r="L8" s="46">
        <v>0</v>
      </c>
      <c r="M8" s="46">
        <v>0</v>
      </c>
      <c r="N8" s="46">
        <f t="shared" si="2"/>
        <v>4098414</v>
      </c>
      <c r="O8" s="47">
        <f t="shared" si="1"/>
        <v>40.658465689824503</v>
      </c>
      <c r="P8" s="9"/>
    </row>
    <row r="9" spans="1:133">
      <c r="A9" s="12"/>
      <c r="B9" s="44">
        <v>514</v>
      </c>
      <c r="C9" s="20" t="s">
        <v>22</v>
      </c>
      <c r="D9" s="46">
        <v>801873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473002</v>
      </c>
      <c r="L9" s="46">
        <v>0</v>
      </c>
      <c r="M9" s="46">
        <v>0</v>
      </c>
      <c r="N9" s="46">
        <f t="shared" si="2"/>
        <v>1274875</v>
      </c>
      <c r="O9" s="47">
        <f t="shared" si="1"/>
        <v>12.647443973770102</v>
      </c>
      <c r="P9" s="9"/>
    </row>
    <row r="10" spans="1:133">
      <c r="A10" s="12"/>
      <c r="B10" s="44">
        <v>515</v>
      </c>
      <c r="C10" s="20" t="s">
        <v>23</v>
      </c>
      <c r="D10" s="46">
        <v>1914590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1914590</v>
      </c>
      <c r="O10" s="47">
        <f t="shared" si="1"/>
        <v>18.993759982539856</v>
      </c>
      <c r="P10" s="9"/>
    </row>
    <row r="11" spans="1:133">
      <c r="A11" s="12"/>
      <c r="B11" s="44">
        <v>517</v>
      </c>
      <c r="C11" s="20" t="s">
        <v>24</v>
      </c>
      <c r="D11" s="46">
        <v>250000</v>
      </c>
      <c r="E11" s="46">
        <v>270000</v>
      </c>
      <c r="F11" s="46">
        <v>20545085</v>
      </c>
      <c r="G11" s="46">
        <v>0</v>
      </c>
      <c r="H11" s="46">
        <v>0</v>
      </c>
      <c r="I11" s="46">
        <v>6147333</v>
      </c>
      <c r="J11" s="46">
        <v>108691</v>
      </c>
      <c r="K11" s="46">
        <v>0</v>
      </c>
      <c r="L11" s="46">
        <v>0</v>
      </c>
      <c r="M11" s="46">
        <v>0</v>
      </c>
      <c r="N11" s="46">
        <f t="shared" si="2"/>
        <v>27321109</v>
      </c>
      <c r="O11" s="47">
        <f t="shared" si="1"/>
        <v>271.04005912639758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23392831</v>
      </c>
      <c r="L12" s="46">
        <v>0</v>
      </c>
      <c r="M12" s="46">
        <v>0</v>
      </c>
      <c r="N12" s="46">
        <f t="shared" si="2"/>
        <v>23392831</v>
      </c>
      <c r="O12" s="47">
        <f t="shared" si="1"/>
        <v>232.06943383498179</v>
      </c>
      <c r="P12" s="9"/>
    </row>
    <row r="13" spans="1:133">
      <c r="A13" s="12"/>
      <c r="B13" s="44">
        <v>519</v>
      </c>
      <c r="C13" s="20" t="s">
        <v>26</v>
      </c>
      <c r="D13" s="46">
        <v>1414485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1414485</v>
      </c>
      <c r="O13" s="47">
        <f t="shared" si="1"/>
        <v>14.032450074900051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77818485</v>
      </c>
      <c r="E14" s="31">
        <f t="shared" si="3"/>
        <v>6356361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84174846</v>
      </c>
      <c r="O14" s="43">
        <f t="shared" si="1"/>
        <v>835.05963234491719</v>
      </c>
      <c r="P14" s="10"/>
    </row>
    <row r="15" spans="1:133">
      <c r="A15" s="12"/>
      <c r="B15" s="44">
        <v>521</v>
      </c>
      <c r="C15" s="20" t="s">
        <v>28</v>
      </c>
      <c r="D15" s="46">
        <v>45884786</v>
      </c>
      <c r="E15" s="46">
        <v>1991761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47876547</v>
      </c>
      <c r="O15" s="47">
        <f t="shared" si="1"/>
        <v>474.96103213261773</v>
      </c>
      <c r="P15" s="9"/>
    </row>
    <row r="16" spans="1:133">
      <c r="A16" s="12"/>
      <c r="B16" s="44">
        <v>522</v>
      </c>
      <c r="C16" s="20" t="s">
        <v>29</v>
      </c>
      <c r="D16" s="46">
        <v>28353128</v>
      </c>
      <c r="E16" s="46">
        <v>697459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29050587</v>
      </c>
      <c r="O16" s="47">
        <f t="shared" si="1"/>
        <v>288.19740875586552</v>
      </c>
      <c r="P16" s="9"/>
    </row>
    <row r="17" spans="1:16">
      <c r="A17" s="12"/>
      <c r="B17" s="44">
        <v>524</v>
      </c>
      <c r="C17" s="20" t="s">
        <v>30</v>
      </c>
      <c r="D17" s="46">
        <v>391582</v>
      </c>
      <c r="E17" s="46">
        <v>3667141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4058723</v>
      </c>
      <c r="O17" s="47">
        <f t="shared" si="1"/>
        <v>40.264709675499248</v>
      </c>
      <c r="P17" s="9"/>
    </row>
    <row r="18" spans="1:16">
      <c r="A18" s="12"/>
      <c r="B18" s="44">
        <v>526</v>
      </c>
      <c r="C18" s="20" t="s">
        <v>31</v>
      </c>
      <c r="D18" s="46">
        <v>1747081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1747081</v>
      </c>
      <c r="O18" s="47">
        <f t="shared" si="1"/>
        <v>17.331980833523478</v>
      </c>
      <c r="P18" s="9"/>
    </row>
    <row r="19" spans="1:16">
      <c r="A19" s="12"/>
      <c r="B19" s="44">
        <v>529</v>
      </c>
      <c r="C19" s="20" t="s">
        <v>32</v>
      </c>
      <c r="D19" s="46">
        <v>1441908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1441908</v>
      </c>
      <c r="O19" s="47">
        <f t="shared" si="1"/>
        <v>14.304500947411237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11260440</v>
      </c>
      <c r="E20" s="31">
        <f t="shared" si="5"/>
        <v>17936</v>
      </c>
      <c r="F20" s="31">
        <f t="shared" si="5"/>
        <v>0</v>
      </c>
      <c r="G20" s="31">
        <f t="shared" si="5"/>
        <v>5004955</v>
      </c>
      <c r="H20" s="31">
        <f t="shared" si="5"/>
        <v>0</v>
      </c>
      <c r="I20" s="31">
        <f t="shared" si="5"/>
        <v>55570871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71854202</v>
      </c>
      <c r="O20" s="43">
        <f t="shared" si="1"/>
        <v>712.83223380720426</v>
      </c>
      <c r="P20" s="10"/>
    </row>
    <row r="21" spans="1:16">
      <c r="A21" s="12"/>
      <c r="B21" s="44">
        <v>534</v>
      </c>
      <c r="C21" s="20" t="s">
        <v>34</v>
      </c>
      <c r="D21" s="46">
        <v>8089040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8089040</v>
      </c>
      <c r="O21" s="47">
        <f t="shared" si="1"/>
        <v>80.247616591105242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3363974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3363974</v>
      </c>
      <c r="O22" s="47">
        <f t="shared" si="1"/>
        <v>33.372426860844634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52206897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52206897</v>
      </c>
      <c r="O23" s="47">
        <f t="shared" si="1"/>
        <v>517.9204273767125</v>
      </c>
      <c r="P23" s="9"/>
    </row>
    <row r="24" spans="1:16">
      <c r="A24" s="12"/>
      <c r="B24" s="44">
        <v>539</v>
      </c>
      <c r="C24" s="20" t="s">
        <v>37</v>
      </c>
      <c r="D24" s="46">
        <v>3171400</v>
      </c>
      <c r="E24" s="46">
        <v>17936</v>
      </c>
      <c r="F24" s="46">
        <v>0</v>
      </c>
      <c r="G24" s="46">
        <v>5004955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8194291</v>
      </c>
      <c r="O24" s="47">
        <f t="shared" si="1"/>
        <v>81.291762978541882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3450734</v>
      </c>
      <c r="E25" s="31">
        <f t="shared" si="6"/>
        <v>993808</v>
      </c>
      <c r="F25" s="31">
        <f t="shared" si="6"/>
        <v>0</v>
      </c>
      <c r="G25" s="31">
        <f t="shared" si="6"/>
        <v>8533</v>
      </c>
      <c r="H25" s="31">
        <f t="shared" si="6"/>
        <v>0</v>
      </c>
      <c r="I25" s="31">
        <f t="shared" si="6"/>
        <v>10153698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14606773</v>
      </c>
      <c r="O25" s="43">
        <f t="shared" si="1"/>
        <v>144.90702473189751</v>
      </c>
      <c r="P25" s="10"/>
    </row>
    <row r="26" spans="1:16">
      <c r="A26" s="12"/>
      <c r="B26" s="44">
        <v>541</v>
      </c>
      <c r="C26" s="20" t="s">
        <v>39</v>
      </c>
      <c r="D26" s="46">
        <v>3450734</v>
      </c>
      <c r="E26" s="46">
        <v>993808</v>
      </c>
      <c r="F26" s="46">
        <v>0</v>
      </c>
      <c r="G26" s="46">
        <v>8533</v>
      </c>
      <c r="H26" s="46">
        <v>0</v>
      </c>
      <c r="I26" s="46">
        <v>6123989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10577064</v>
      </c>
      <c r="O26" s="47">
        <f t="shared" si="1"/>
        <v>104.93014950248509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4029709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4029709</v>
      </c>
      <c r="O27" s="47">
        <f t="shared" si="1"/>
        <v>39.976875229412407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1031559</v>
      </c>
      <c r="E28" s="31">
        <f t="shared" si="8"/>
        <v>21667985</v>
      </c>
      <c r="F28" s="31">
        <f t="shared" si="8"/>
        <v>0</v>
      </c>
      <c r="G28" s="31">
        <f t="shared" si="8"/>
        <v>1236032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23935576</v>
      </c>
      <c r="O28" s="43">
        <f t="shared" si="1"/>
        <v>237.45375541909306</v>
      </c>
      <c r="P28" s="10"/>
    </row>
    <row r="29" spans="1:16">
      <c r="A29" s="13"/>
      <c r="B29" s="45">
        <v>554</v>
      </c>
      <c r="C29" s="21" t="s">
        <v>42</v>
      </c>
      <c r="D29" s="46">
        <v>1031559</v>
      </c>
      <c r="E29" s="46">
        <v>5621812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6653371</v>
      </c>
      <c r="O29" s="47">
        <f t="shared" si="1"/>
        <v>66.005009870933819</v>
      </c>
      <c r="P29" s="9"/>
    </row>
    <row r="30" spans="1:16">
      <c r="A30" s="13"/>
      <c r="B30" s="45">
        <v>559</v>
      </c>
      <c r="C30" s="21" t="s">
        <v>43</v>
      </c>
      <c r="D30" s="46">
        <v>0</v>
      </c>
      <c r="E30" s="46">
        <v>16046173</v>
      </c>
      <c r="F30" s="46">
        <v>0</v>
      </c>
      <c r="G30" s="46">
        <v>1236032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17282205</v>
      </c>
      <c r="O30" s="47">
        <f t="shared" si="1"/>
        <v>171.44874554815925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SUM(D32:D32)</f>
        <v>509665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509665</v>
      </c>
      <c r="O31" s="43">
        <f t="shared" si="1"/>
        <v>5.0561502366047959</v>
      </c>
      <c r="P31" s="10"/>
    </row>
    <row r="32" spans="1:16">
      <c r="A32" s="12"/>
      <c r="B32" s="44">
        <v>569</v>
      </c>
      <c r="C32" s="20" t="s">
        <v>45</v>
      </c>
      <c r="D32" s="46">
        <v>509665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10">SUM(D32:M32)</f>
        <v>509665</v>
      </c>
      <c r="O32" s="47">
        <f t="shared" si="1"/>
        <v>5.0561502366047959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SUM(D34:D36)</f>
        <v>18619421</v>
      </c>
      <c r="E33" s="31">
        <f t="shared" si="11"/>
        <v>1834257</v>
      </c>
      <c r="F33" s="31">
        <f t="shared" si="11"/>
        <v>0</v>
      </c>
      <c r="G33" s="31">
        <f t="shared" si="11"/>
        <v>79220</v>
      </c>
      <c r="H33" s="31">
        <f t="shared" si="11"/>
        <v>0</v>
      </c>
      <c r="I33" s="31">
        <f t="shared" si="11"/>
        <v>1910124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22443022</v>
      </c>
      <c r="O33" s="43">
        <f t="shared" si="1"/>
        <v>222.64681897997045</v>
      </c>
      <c r="P33" s="9"/>
    </row>
    <row r="34" spans="1:119">
      <c r="A34" s="12"/>
      <c r="B34" s="44">
        <v>571</v>
      </c>
      <c r="C34" s="20" t="s">
        <v>47</v>
      </c>
      <c r="D34" s="46">
        <v>4162402</v>
      </c>
      <c r="E34" s="46">
        <v>9756</v>
      </c>
      <c r="F34" s="46">
        <v>0</v>
      </c>
      <c r="G34" s="46">
        <v>79220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4251378</v>
      </c>
      <c r="O34" s="47">
        <f t="shared" si="1"/>
        <v>42.175950635410366</v>
      </c>
      <c r="P34" s="9"/>
    </row>
    <row r="35" spans="1:119">
      <c r="A35" s="12"/>
      <c r="B35" s="44">
        <v>572</v>
      </c>
      <c r="C35" s="20" t="s">
        <v>48</v>
      </c>
      <c r="D35" s="46">
        <v>14107196</v>
      </c>
      <c r="E35" s="46">
        <v>711103</v>
      </c>
      <c r="F35" s="46">
        <v>0</v>
      </c>
      <c r="G35" s="46">
        <v>0</v>
      </c>
      <c r="H35" s="46">
        <v>0</v>
      </c>
      <c r="I35" s="46">
        <v>1910124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16728423</v>
      </c>
      <c r="O35" s="47">
        <f t="shared" si="1"/>
        <v>165.95493100266862</v>
      </c>
      <c r="P35" s="9"/>
    </row>
    <row r="36" spans="1:119">
      <c r="A36" s="12"/>
      <c r="B36" s="44">
        <v>574</v>
      </c>
      <c r="C36" s="20" t="s">
        <v>49</v>
      </c>
      <c r="D36" s="46">
        <v>349823</v>
      </c>
      <c r="E36" s="46">
        <v>1113398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1463221</v>
      </c>
      <c r="O36" s="47">
        <f t="shared" si="1"/>
        <v>14.515937341891449</v>
      </c>
      <c r="P36" s="9"/>
    </row>
    <row r="37" spans="1:119" ht="15.75">
      <c r="A37" s="28" t="s">
        <v>53</v>
      </c>
      <c r="B37" s="29"/>
      <c r="C37" s="30"/>
      <c r="D37" s="31">
        <f t="shared" ref="D37:M37" si="12">SUM(D38:D39)</f>
        <v>23247446</v>
      </c>
      <c r="E37" s="31">
        <f t="shared" si="12"/>
        <v>9842150</v>
      </c>
      <c r="F37" s="31">
        <f t="shared" si="12"/>
        <v>0</v>
      </c>
      <c r="G37" s="31">
        <f t="shared" si="12"/>
        <v>7636126</v>
      </c>
      <c r="H37" s="31">
        <f t="shared" si="12"/>
        <v>0</v>
      </c>
      <c r="I37" s="31">
        <f t="shared" si="12"/>
        <v>14624168</v>
      </c>
      <c r="J37" s="31">
        <f t="shared" si="12"/>
        <v>45729833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0"/>
        <v>101079723</v>
      </c>
      <c r="O37" s="43">
        <f t="shared" si="1"/>
        <v>1002.7650816956181</v>
      </c>
      <c r="P37" s="9"/>
    </row>
    <row r="38" spans="1:119">
      <c r="A38" s="12"/>
      <c r="B38" s="44">
        <v>581</v>
      </c>
      <c r="C38" s="20" t="s">
        <v>50</v>
      </c>
      <c r="D38" s="46">
        <v>23247446</v>
      </c>
      <c r="E38" s="46">
        <v>9842150</v>
      </c>
      <c r="F38" s="46">
        <v>0</v>
      </c>
      <c r="G38" s="46">
        <v>7636126</v>
      </c>
      <c r="H38" s="46">
        <v>0</v>
      </c>
      <c r="I38" s="46">
        <v>8322373</v>
      </c>
      <c r="J38" s="46">
        <v>40407</v>
      </c>
      <c r="K38" s="46">
        <v>0</v>
      </c>
      <c r="L38" s="46">
        <v>0</v>
      </c>
      <c r="M38" s="46">
        <v>0</v>
      </c>
      <c r="N38" s="46">
        <f t="shared" si="10"/>
        <v>49088502</v>
      </c>
      <c r="O38" s="47">
        <f t="shared" si="1"/>
        <v>486.98427594964335</v>
      </c>
      <c r="P38" s="9"/>
    </row>
    <row r="39" spans="1:119" ht="15.75" thickBot="1">
      <c r="A39" s="12"/>
      <c r="B39" s="44">
        <v>590</v>
      </c>
      <c r="C39" s="20" t="s">
        <v>52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6301795</v>
      </c>
      <c r="J39" s="46">
        <v>45689426</v>
      </c>
      <c r="K39" s="46">
        <v>0</v>
      </c>
      <c r="L39" s="46">
        <v>0</v>
      </c>
      <c r="M39" s="46">
        <v>0</v>
      </c>
      <c r="N39" s="46">
        <f t="shared" si="10"/>
        <v>51991221</v>
      </c>
      <c r="O39" s="47">
        <f t="shared" si="1"/>
        <v>515.7808057459747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SUM(D5,D14,D20,D25,D28,D31,D33,D37)</f>
        <v>147453697</v>
      </c>
      <c r="E40" s="15">
        <f t="shared" si="13"/>
        <v>41139572</v>
      </c>
      <c r="F40" s="15">
        <f t="shared" si="13"/>
        <v>20545085</v>
      </c>
      <c r="G40" s="15">
        <f t="shared" si="13"/>
        <v>13964866</v>
      </c>
      <c r="H40" s="15">
        <f t="shared" si="13"/>
        <v>0</v>
      </c>
      <c r="I40" s="15">
        <f t="shared" si="13"/>
        <v>88406194</v>
      </c>
      <c r="J40" s="15">
        <f t="shared" si="13"/>
        <v>45838524</v>
      </c>
      <c r="K40" s="15">
        <f t="shared" si="13"/>
        <v>25826478</v>
      </c>
      <c r="L40" s="15">
        <f t="shared" si="13"/>
        <v>0</v>
      </c>
      <c r="M40" s="15">
        <f t="shared" si="13"/>
        <v>0</v>
      </c>
      <c r="N40" s="15">
        <f t="shared" si="10"/>
        <v>383174416</v>
      </c>
      <c r="O40" s="37">
        <f t="shared" si="1"/>
        <v>3801.2957807958255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60</v>
      </c>
      <c r="M42" s="163"/>
      <c r="N42" s="163"/>
      <c r="O42" s="41">
        <v>100801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58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28748360</v>
      </c>
      <c r="E5" s="26">
        <f t="shared" ref="E5:M5" si="0">SUM(E6:E13)</f>
        <v>1377800</v>
      </c>
      <c r="F5" s="26">
        <f t="shared" si="0"/>
        <v>32335555</v>
      </c>
      <c r="G5" s="26">
        <f t="shared" si="0"/>
        <v>365000</v>
      </c>
      <c r="H5" s="26">
        <f t="shared" si="0"/>
        <v>0</v>
      </c>
      <c r="I5" s="26">
        <f t="shared" si="0"/>
        <v>5425222</v>
      </c>
      <c r="J5" s="26">
        <f t="shared" si="0"/>
        <v>128689</v>
      </c>
      <c r="K5" s="26">
        <f t="shared" si="0"/>
        <v>20650536</v>
      </c>
      <c r="L5" s="26">
        <f t="shared" si="0"/>
        <v>0</v>
      </c>
      <c r="M5" s="26">
        <f t="shared" si="0"/>
        <v>0</v>
      </c>
      <c r="N5" s="27">
        <f>SUM(D5:M5)</f>
        <v>89031162</v>
      </c>
      <c r="O5" s="32">
        <f t="shared" ref="O5:O40" si="1">(N5/O$42)</f>
        <v>891.03335701918559</v>
      </c>
      <c r="P5" s="6"/>
    </row>
    <row r="6" spans="1:133">
      <c r="A6" s="12"/>
      <c r="B6" s="44">
        <v>511</v>
      </c>
      <c r="C6" s="20" t="s">
        <v>19</v>
      </c>
      <c r="D6" s="46">
        <v>4067620</v>
      </c>
      <c r="E6" s="46">
        <v>299554</v>
      </c>
      <c r="F6" s="46">
        <v>0</v>
      </c>
      <c r="G6" s="46">
        <v>365000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4732174</v>
      </c>
      <c r="O6" s="47">
        <f t="shared" si="1"/>
        <v>47.360101682362711</v>
      </c>
      <c r="P6" s="9"/>
    </row>
    <row r="7" spans="1:133">
      <c r="A7" s="12"/>
      <c r="B7" s="44">
        <v>512</v>
      </c>
      <c r="C7" s="20" t="s">
        <v>20</v>
      </c>
      <c r="D7" s="46">
        <v>1559867</v>
      </c>
      <c r="E7" s="46">
        <v>298079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1857946</v>
      </c>
      <c r="O7" s="47">
        <f t="shared" si="1"/>
        <v>18.594521562465598</v>
      </c>
      <c r="P7" s="9"/>
    </row>
    <row r="8" spans="1:133">
      <c r="A8" s="12"/>
      <c r="B8" s="44">
        <v>513</v>
      </c>
      <c r="C8" s="20" t="s">
        <v>21</v>
      </c>
      <c r="D8" s="46">
        <v>2805185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2805185</v>
      </c>
      <c r="O8" s="47">
        <f t="shared" si="1"/>
        <v>28.074590418238774</v>
      </c>
      <c r="P8" s="9"/>
    </row>
    <row r="9" spans="1:133">
      <c r="A9" s="12"/>
      <c r="B9" s="44">
        <v>514</v>
      </c>
      <c r="C9" s="20" t="s">
        <v>22</v>
      </c>
      <c r="D9" s="46">
        <v>1075691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533664</v>
      </c>
      <c r="L9" s="46">
        <v>0</v>
      </c>
      <c r="M9" s="46">
        <v>0</v>
      </c>
      <c r="N9" s="46">
        <f t="shared" si="2"/>
        <v>1609355</v>
      </c>
      <c r="O9" s="47">
        <f t="shared" si="1"/>
        <v>16.106596343037861</v>
      </c>
      <c r="P9" s="9"/>
    </row>
    <row r="10" spans="1:133">
      <c r="A10" s="12"/>
      <c r="B10" s="44">
        <v>515</v>
      </c>
      <c r="C10" s="20" t="s">
        <v>23</v>
      </c>
      <c r="D10" s="46">
        <v>1742614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1742614</v>
      </c>
      <c r="O10" s="47">
        <f t="shared" si="1"/>
        <v>17.440266615958926</v>
      </c>
      <c r="P10" s="9"/>
    </row>
    <row r="11" spans="1:133">
      <c r="A11" s="12"/>
      <c r="B11" s="44">
        <v>517</v>
      </c>
      <c r="C11" s="20" t="s">
        <v>24</v>
      </c>
      <c r="D11" s="46">
        <v>15814000</v>
      </c>
      <c r="E11" s="46">
        <v>780167</v>
      </c>
      <c r="F11" s="46">
        <v>32335555</v>
      </c>
      <c r="G11" s="46">
        <v>0</v>
      </c>
      <c r="H11" s="46">
        <v>0</v>
      </c>
      <c r="I11" s="46">
        <v>5425222</v>
      </c>
      <c r="J11" s="46">
        <v>128689</v>
      </c>
      <c r="K11" s="46">
        <v>0</v>
      </c>
      <c r="L11" s="46">
        <v>0</v>
      </c>
      <c r="M11" s="46">
        <v>0</v>
      </c>
      <c r="N11" s="46">
        <f t="shared" si="2"/>
        <v>54483633</v>
      </c>
      <c r="O11" s="47">
        <f t="shared" si="1"/>
        <v>545.27800518419917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20116872</v>
      </c>
      <c r="L12" s="46">
        <v>0</v>
      </c>
      <c r="M12" s="46">
        <v>0</v>
      </c>
      <c r="N12" s="46">
        <f t="shared" si="2"/>
        <v>20116872</v>
      </c>
      <c r="O12" s="47">
        <f t="shared" si="1"/>
        <v>201.33179875699315</v>
      </c>
      <c r="P12" s="9"/>
    </row>
    <row r="13" spans="1:133">
      <c r="A13" s="12"/>
      <c r="B13" s="44">
        <v>519</v>
      </c>
      <c r="C13" s="20" t="s">
        <v>26</v>
      </c>
      <c r="D13" s="46">
        <v>1683383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1683383</v>
      </c>
      <c r="O13" s="47">
        <f t="shared" si="1"/>
        <v>16.847476455929304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78432549</v>
      </c>
      <c r="E14" s="31">
        <f t="shared" si="3"/>
        <v>7042251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85474800</v>
      </c>
      <c r="O14" s="43">
        <f t="shared" si="1"/>
        <v>855.4409071347792</v>
      </c>
      <c r="P14" s="10"/>
    </row>
    <row r="15" spans="1:133">
      <c r="A15" s="12"/>
      <c r="B15" s="44">
        <v>521</v>
      </c>
      <c r="C15" s="20" t="s">
        <v>28</v>
      </c>
      <c r="D15" s="46">
        <v>47546005</v>
      </c>
      <c r="E15" s="46">
        <v>1677713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49223718</v>
      </c>
      <c r="O15" s="47">
        <f t="shared" si="1"/>
        <v>492.63621533442085</v>
      </c>
      <c r="P15" s="9"/>
    </row>
    <row r="16" spans="1:133">
      <c r="A16" s="12"/>
      <c r="B16" s="44">
        <v>522</v>
      </c>
      <c r="C16" s="20" t="s">
        <v>29</v>
      </c>
      <c r="D16" s="46">
        <v>27394452</v>
      </c>
      <c r="E16" s="46">
        <v>671027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28065479</v>
      </c>
      <c r="O16" s="47">
        <f t="shared" si="1"/>
        <v>280.8823046667801</v>
      </c>
      <c r="P16" s="9"/>
    </row>
    <row r="17" spans="1:16">
      <c r="A17" s="12"/>
      <c r="B17" s="44">
        <v>524</v>
      </c>
      <c r="C17" s="20" t="s">
        <v>30</v>
      </c>
      <c r="D17" s="46">
        <v>312565</v>
      </c>
      <c r="E17" s="46">
        <v>4693511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5006076</v>
      </c>
      <c r="O17" s="47">
        <f t="shared" si="1"/>
        <v>50.101342087090543</v>
      </c>
      <c r="P17" s="9"/>
    </row>
    <row r="18" spans="1:16">
      <c r="A18" s="12"/>
      <c r="B18" s="44">
        <v>526</v>
      </c>
      <c r="C18" s="20" t="s">
        <v>31</v>
      </c>
      <c r="D18" s="46">
        <v>1656292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1656292</v>
      </c>
      <c r="O18" s="47">
        <f t="shared" si="1"/>
        <v>16.576346840941163</v>
      </c>
      <c r="P18" s="9"/>
    </row>
    <row r="19" spans="1:16">
      <c r="A19" s="12"/>
      <c r="B19" s="44">
        <v>529</v>
      </c>
      <c r="C19" s="20" t="s">
        <v>32</v>
      </c>
      <c r="D19" s="46">
        <v>1523235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1523235</v>
      </c>
      <c r="O19" s="47">
        <f t="shared" si="1"/>
        <v>15.244698205546493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13731146</v>
      </c>
      <c r="E20" s="31">
        <f t="shared" si="5"/>
        <v>15346</v>
      </c>
      <c r="F20" s="31">
        <f t="shared" si="5"/>
        <v>0</v>
      </c>
      <c r="G20" s="31">
        <f t="shared" si="5"/>
        <v>13502003</v>
      </c>
      <c r="H20" s="31">
        <f t="shared" si="5"/>
        <v>0</v>
      </c>
      <c r="I20" s="31">
        <f t="shared" si="5"/>
        <v>53561630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80810125</v>
      </c>
      <c r="O20" s="43">
        <f t="shared" si="1"/>
        <v>808.75634263753636</v>
      </c>
      <c r="P20" s="10"/>
    </row>
    <row r="21" spans="1:16">
      <c r="A21" s="12"/>
      <c r="B21" s="44">
        <v>534</v>
      </c>
      <c r="C21" s="20" t="s">
        <v>34</v>
      </c>
      <c r="D21" s="46">
        <v>8655111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8655111</v>
      </c>
      <c r="O21" s="47">
        <f t="shared" si="1"/>
        <v>86.62127323131736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3142896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3142896</v>
      </c>
      <c r="O22" s="47">
        <f t="shared" si="1"/>
        <v>31.454438094856833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50418734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50418734</v>
      </c>
      <c r="O23" s="47">
        <f t="shared" si="1"/>
        <v>504.59606281087679</v>
      </c>
      <c r="P23" s="9"/>
    </row>
    <row r="24" spans="1:16">
      <c r="A24" s="12"/>
      <c r="B24" s="44">
        <v>539</v>
      </c>
      <c r="C24" s="20" t="s">
        <v>37</v>
      </c>
      <c r="D24" s="46">
        <v>5076035</v>
      </c>
      <c r="E24" s="46">
        <v>15346</v>
      </c>
      <c r="F24" s="46">
        <v>0</v>
      </c>
      <c r="G24" s="46">
        <v>13502003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18593384</v>
      </c>
      <c r="O24" s="47">
        <f t="shared" si="1"/>
        <v>186.0845685004854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3566534</v>
      </c>
      <c r="E25" s="31">
        <f t="shared" si="6"/>
        <v>2637968</v>
      </c>
      <c r="F25" s="31">
        <f t="shared" si="6"/>
        <v>0</v>
      </c>
      <c r="G25" s="31">
        <f t="shared" si="6"/>
        <v>1729054</v>
      </c>
      <c r="H25" s="31">
        <f t="shared" si="6"/>
        <v>0</v>
      </c>
      <c r="I25" s="31">
        <f t="shared" si="6"/>
        <v>9688501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17622057</v>
      </c>
      <c r="O25" s="43">
        <f t="shared" si="1"/>
        <v>176.36342437374273</v>
      </c>
      <c r="P25" s="10"/>
    </row>
    <row r="26" spans="1:16">
      <c r="A26" s="12"/>
      <c r="B26" s="44">
        <v>541</v>
      </c>
      <c r="C26" s="20" t="s">
        <v>39</v>
      </c>
      <c r="D26" s="46">
        <v>3566534</v>
      </c>
      <c r="E26" s="46">
        <v>2637968</v>
      </c>
      <c r="F26" s="46">
        <v>0</v>
      </c>
      <c r="G26" s="46">
        <v>1729054</v>
      </c>
      <c r="H26" s="46">
        <v>0</v>
      </c>
      <c r="I26" s="46">
        <v>5766474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13700030</v>
      </c>
      <c r="O26" s="47">
        <f t="shared" si="1"/>
        <v>137.11136020176343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3922027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3922027</v>
      </c>
      <c r="O27" s="47">
        <f t="shared" si="1"/>
        <v>39.252064171979306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1203374</v>
      </c>
      <c r="E28" s="31">
        <f t="shared" si="8"/>
        <v>19494799</v>
      </c>
      <c r="F28" s="31">
        <f t="shared" si="8"/>
        <v>0</v>
      </c>
      <c r="G28" s="31">
        <f t="shared" si="8"/>
        <v>9056601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29754774</v>
      </c>
      <c r="O28" s="43">
        <f t="shared" si="1"/>
        <v>297.78894904872948</v>
      </c>
      <c r="P28" s="10"/>
    </row>
    <row r="29" spans="1:16">
      <c r="A29" s="13"/>
      <c r="B29" s="45">
        <v>554</v>
      </c>
      <c r="C29" s="21" t="s">
        <v>42</v>
      </c>
      <c r="D29" s="46">
        <v>1203374</v>
      </c>
      <c r="E29" s="46">
        <v>6201767</v>
      </c>
      <c r="F29" s="46">
        <v>0</v>
      </c>
      <c r="G29" s="46">
        <v>200916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7606057</v>
      </c>
      <c r="O29" s="47">
        <f t="shared" si="1"/>
        <v>76.122229005494447</v>
      </c>
      <c r="P29" s="9"/>
    </row>
    <row r="30" spans="1:16">
      <c r="A30" s="13"/>
      <c r="B30" s="45">
        <v>559</v>
      </c>
      <c r="C30" s="21" t="s">
        <v>43</v>
      </c>
      <c r="D30" s="46">
        <v>0</v>
      </c>
      <c r="E30" s="46">
        <v>13293032</v>
      </c>
      <c r="F30" s="46">
        <v>0</v>
      </c>
      <c r="G30" s="46">
        <v>8855685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22148717</v>
      </c>
      <c r="O30" s="47">
        <f t="shared" si="1"/>
        <v>221.66672004323502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SUM(D32:D32)</f>
        <v>499859</v>
      </c>
      <c r="E31" s="31">
        <f t="shared" si="9"/>
        <v>0</v>
      </c>
      <c r="F31" s="31">
        <f t="shared" si="9"/>
        <v>0</v>
      </c>
      <c r="G31" s="31">
        <f t="shared" si="9"/>
        <v>3294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503153</v>
      </c>
      <c r="O31" s="43">
        <f t="shared" si="1"/>
        <v>5.0356088431629624</v>
      </c>
      <c r="P31" s="10"/>
    </row>
    <row r="32" spans="1:16">
      <c r="A32" s="12"/>
      <c r="B32" s="44">
        <v>569</v>
      </c>
      <c r="C32" s="20" t="s">
        <v>45</v>
      </c>
      <c r="D32" s="46">
        <v>499859</v>
      </c>
      <c r="E32" s="46">
        <v>0</v>
      </c>
      <c r="F32" s="46">
        <v>0</v>
      </c>
      <c r="G32" s="46">
        <v>3294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10">SUM(D32:M32)</f>
        <v>503153</v>
      </c>
      <c r="O32" s="47">
        <f t="shared" si="1"/>
        <v>5.0356088431629624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SUM(D34:D36)</f>
        <v>20873445</v>
      </c>
      <c r="E33" s="31">
        <f t="shared" si="11"/>
        <v>8930</v>
      </c>
      <c r="F33" s="31">
        <f t="shared" si="11"/>
        <v>0</v>
      </c>
      <c r="G33" s="31">
        <f t="shared" si="11"/>
        <v>30961</v>
      </c>
      <c r="H33" s="31">
        <f t="shared" si="11"/>
        <v>0</v>
      </c>
      <c r="I33" s="31">
        <f t="shared" si="11"/>
        <v>2213306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23126642</v>
      </c>
      <c r="O33" s="43">
        <f t="shared" si="1"/>
        <v>231.45389765710226</v>
      </c>
      <c r="P33" s="9"/>
    </row>
    <row r="34" spans="1:119">
      <c r="A34" s="12"/>
      <c r="B34" s="44">
        <v>571</v>
      </c>
      <c r="C34" s="20" t="s">
        <v>47</v>
      </c>
      <c r="D34" s="46">
        <v>4662724</v>
      </c>
      <c r="E34" s="46">
        <v>0</v>
      </c>
      <c r="F34" s="46">
        <v>0</v>
      </c>
      <c r="G34" s="46">
        <v>30961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4693685</v>
      </c>
      <c r="O34" s="47">
        <f t="shared" si="1"/>
        <v>46.974899668731673</v>
      </c>
      <c r="P34" s="9"/>
    </row>
    <row r="35" spans="1:119">
      <c r="A35" s="12"/>
      <c r="B35" s="44">
        <v>572</v>
      </c>
      <c r="C35" s="20" t="s">
        <v>48</v>
      </c>
      <c r="D35" s="46">
        <v>15051903</v>
      </c>
      <c r="E35" s="46">
        <v>8930</v>
      </c>
      <c r="F35" s="46">
        <v>0</v>
      </c>
      <c r="G35" s="46">
        <v>0</v>
      </c>
      <c r="H35" s="46">
        <v>0</v>
      </c>
      <c r="I35" s="46">
        <v>2213306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17274139</v>
      </c>
      <c r="O35" s="47">
        <f t="shared" si="1"/>
        <v>172.88142395340225</v>
      </c>
      <c r="P35" s="9"/>
    </row>
    <row r="36" spans="1:119">
      <c r="A36" s="12"/>
      <c r="B36" s="44">
        <v>574</v>
      </c>
      <c r="C36" s="20" t="s">
        <v>49</v>
      </c>
      <c r="D36" s="46">
        <v>1158818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1158818</v>
      </c>
      <c r="O36" s="47">
        <f t="shared" si="1"/>
        <v>11.597574034968325</v>
      </c>
      <c r="P36" s="9"/>
    </row>
    <row r="37" spans="1:119" ht="15.75">
      <c r="A37" s="28" t="s">
        <v>53</v>
      </c>
      <c r="B37" s="29"/>
      <c r="C37" s="30"/>
      <c r="D37" s="31">
        <f t="shared" ref="D37:M37" si="12">SUM(D38:D39)</f>
        <v>26961439</v>
      </c>
      <c r="E37" s="31">
        <f t="shared" si="12"/>
        <v>18639573</v>
      </c>
      <c r="F37" s="31">
        <f t="shared" si="12"/>
        <v>143188</v>
      </c>
      <c r="G37" s="31">
        <f t="shared" si="12"/>
        <v>16252</v>
      </c>
      <c r="H37" s="31">
        <f t="shared" si="12"/>
        <v>0</v>
      </c>
      <c r="I37" s="31">
        <f t="shared" si="12"/>
        <v>8371637</v>
      </c>
      <c r="J37" s="31">
        <f t="shared" si="12"/>
        <v>44034242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0"/>
        <v>98166331</v>
      </c>
      <c r="O37" s="43">
        <f t="shared" si="1"/>
        <v>982.45910187251673</v>
      </c>
      <c r="P37" s="9"/>
    </row>
    <row r="38" spans="1:119">
      <c r="A38" s="12"/>
      <c r="B38" s="44">
        <v>581</v>
      </c>
      <c r="C38" s="20" t="s">
        <v>50</v>
      </c>
      <c r="D38" s="46">
        <v>26961439</v>
      </c>
      <c r="E38" s="46">
        <v>18639573</v>
      </c>
      <c r="F38" s="46">
        <v>143188</v>
      </c>
      <c r="G38" s="46">
        <v>16252</v>
      </c>
      <c r="H38" s="46">
        <v>0</v>
      </c>
      <c r="I38" s="46">
        <v>7831734</v>
      </c>
      <c r="J38" s="46">
        <v>63183</v>
      </c>
      <c r="K38" s="46">
        <v>0</v>
      </c>
      <c r="L38" s="46">
        <v>0</v>
      </c>
      <c r="M38" s="46">
        <v>0</v>
      </c>
      <c r="N38" s="46">
        <f t="shared" si="10"/>
        <v>53655369</v>
      </c>
      <c r="O38" s="47">
        <f t="shared" si="1"/>
        <v>536.98865080715382</v>
      </c>
      <c r="P38" s="9"/>
    </row>
    <row r="39" spans="1:119" ht="15.75" thickBot="1">
      <c r="A39" s="12"/>
      <c r="B39" s="44">
        <v>590</v>
      </c>
      <c r="C39" s="20" t="s">
        <v>52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539903</v>
      </c>
      <c r="J39" s="46">
        <v>43971059</v>
      </c>
      <c r="K39" s="46">
        <v>0</v>
      </c>
      <c r="L39" s="46">
        <v>0</v>
      </c>
      <c r="M39" s="46">
        <v>0</v>
      </c>
      <c r="N39" s="46">
        <f t="shared" si="10"/>
        <v>44510962</v>
      </c>
      <c r="O39" s="47">
        <f t="shared" si="1"/>
        <v>445.47045106536297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SUM(D5,D14,D20,D25,D28,D31,D33,D37)</f>
        <v>174016706</v>
      </c>
      <c r="E40" s="15">
        <f t="shared" si="13"/>
        <v>49216667</v>
      </c>
      <c r="F40" s="15">
        <f t="shared" si="13"/>
        <v>32478743</v>
      </c>
      <c r="G40" s="15">
        <f t="shared" si="13"/>
        <v>24703165</v>
      </c>
      <c r="H40" s="15">
        <f t="shared" si="13"/>
        <v>0</v>
      </c>
      <c r="I40" s="15">
        <f t="shared" si="13"/>
        <v>79260296</v>
      </c>
      <c r="J40" s="15">
        <f t="shared" si="13"/>
        <v>44162931</v>
      </c>
      <c r="K40" s="15">
        <f t="shared" si="13"/>
        <v>20650536</v>
      </c>
      <c r="L40" s="15">
        <f t="shared" si="13"/>
        <v>0</v>
      </c>
      <c r="M40" s="15">
        <f t="shared" si="13"/>
        <v>0</v>
      </c>
      <c r="N40" s="15">
        <f t="shared" si="10"/>
        <v>424489044</v>
      </c>
      <c r="O40" s="37">
        <f t="shared" si="1"/>
        <v>4248.3315885867551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57</v>
      </c>
      <c r="M42" s="163"/>
      <c r="N42" s="163"/>
      <c r="O42" s="41">
        <v>99919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thickBot="1">
      <c r="A44" s="165" t="s">
        <v>58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13013963</v>
      </c>
      <c r="E5" s="26">
        <f t="shared" ref="E5:M5" si="0">SUM(E6:E13)</f>
        <v>10563</v>
      </c>
      <c r="F5" s="26">
        <f t="shared" si="0"/>
        <v>21053199</v>
      </c>
      <c r="G5" s="26">
        <f t="shared" si="0"/>
        <v>0</v>
      </c>
      <c r="H5" s="26">
        <f t="shared" si="0"/>
        <v>0</v>
      </c>
      <c r="I5" s="26">
        <f t="shared" si="0"/>
        <v>1523646</v>
      </c>
      <c r="J5" s="26">
        <f t="shared" si="0"/>
        <v>144325</v>
      </c>
      <c r="K5" s="26">
        <f t="shared" si="0"/>
        <v>18213010</v>
      </c>
      <c r="L5" s="26">
        <f t="shared" si="0"/>
        <v>0</v>
      </c>
      <c r="M5" s="26">
        <f t="shared" si="0"/>
        <v>0</v>
      </c>
      <c r="N5" s="27">
        <f>SUM(D5:M5)</f>
        <v>53958706</v>
      </c>
      <c r="O5" s="32">
        <f t="shared" ref="O5:O41" si="1">(N5/O$43)</f>
        <v>523.10912263693649</v>
      </c>
      <c r="P5" s="6"/>
    </row>
    <row r="6" spans="1:133">
      <c r="A6" s="12"/>
      <c r="B6" s="44">
        <v>511</v>
      </c>
      <c r="C6" s="20" t="s">
        <v>19</v>
      </c>
      <c r="D6" s="46">
        <v>3388895</v>
      </c>
      <c r="E6" s="46">
        <v>10563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3399458</v>
      </c>
      <c r="O6" s="47">
        <f t="shared" si="1"/>
        <v>32.956451769268057</v>
      </c>
      <c r="P6" s="9"/>
    </row>
    <row r="7" spans="1:133">
      <c r="A7" s="12"/>
      <c r="B7" s="44">
        <v>512</v>
      </c>
      <c r="C7" s="20" t="s">
        <v>20</v>
      </c>
      <c r="D7" s="46">
        <v>1644074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1644074</v>
      </c>
      <c r="O7" s="47">
        <f t="shared" si="1"/>
        <v>15.938671837130393</v>
      </c>
      <c r="P7" s="9"/>
    </row>
    <row r="8" spans="1:133">
      <c r="A8" s="12"/>
      <c r="B8" s="44">
        <v>513</v>
      </c>
      <c r="C8" s="20" t="s">
        <v>21</v>
      </c>
      <c r="D8" s="46">
        <v>2075947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2075947</v>
      </c>
      <c r="O8" s="47">
        <f t="shared" si="1"/>
        <v>20.125516238487638</v>
      </c>
      <c r="P8" s="9"/>
    </row>
    <row r="9" spans="1:133">
      <c r="A9" s="12"/>
      <c r="B9" s="44">
        <v>514</v>
      </c>
      <c r="C9" s="20" t="s">
        <v>22</v>
      </c>
      <c r="D9" s="46">
        <v>1335725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1335725</v>
      </c>
      <c r="O9" s="47">
        <f t="shared" si="1"/>
        <v>12.949345613184683</v>
      </c>
      <c r="P9" s="9"/>
    </row>
    <row r="10" spans="1:133">
      <c r="A10" s="12"/>
      <c r="B10" s="44">
        <v>515</v>
      </c>
      <c r="C10" s="20" t="s">
        <v>23</v>
      </c>
      <c r="D10" s="46">
        <v>2117387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2117387</v>
      </c>
      <c r="O10" s="47">
        <f t="shared" si="1"/>
        <v>20.527261269995154</v>
      </c>
      <c r="P10" s="9"/>
    </row>
    <row r="11" spans="1:133">
      <c r="A11" s="12"/>
      <c r="B11" s="44">
        <v>517</v>
      </c>
      <c r="C11" s="20" t="s">
        <v>24</v>
      </c>
      <c r="D11" s="46">
        <v>250000</v>
      </c>
      <c r="E11" s="46">
        <v>0</v>
      </c>
      <c r="F11" s="46">
        <v>21053199</v>
      </c>
      <c r="G11" s="46">
        <v>0</v>
      </c>
      <c r="H11" s="46">
        <v>0</v>
      </c>
      <c r="I11" s="46">
        <v>1523646</v>
      </c>
      <c r="J11" s="46">
        <v>144325</v>
      </c>
      <c r="K11" s="46">
        <v>0</v>
      </c>
      <c r="L11" s="46">
        <v>0</v>
      </c>
      <c r="M11" s="46">
        <v>0</v>
      </c>
      <c r="N11" s="46">
        <f t="shared" si="2"/>
        <v>22971170</v>
      </c>
      <c r="O11" s="47">
        <f t="shared" si="1"/>
        <v>222.69675230247213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16356121</v>
      </c>
      <c r="L12" s="46">
        <v>0</v>
      </c>
      <c r="M12" s="46">
        <v>0</v>
      </c>
      <c r="N12" s="46">
        <f t="shared" si="2"/>
        <v>16356121</v>
      </c>
      <c r="O12" s="47">
        <f t="shared" si="1"/>
        <v>158.56636936500243</v>
      </c>
      <c r="P12" s="9"/>
    </row>
    <row r="13" spans="1:133">
      <c r="A13" s="12"/>
      <c r="B13" s="44">
        <v>519</v>
      </c>
      <c r="C13" s="20" t="s">
        <v>26</v>
      </c>
      <c r="D13" s="46">
        <v>2201935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1856889</v>
      </c>
      <c r="L13" s="46">
        <v>0</v>
      </c>
      <c r="M13" s="46">
        <v>0</v>
      </c>
      <c r="N13" s="46">
        <f t="shared" si="2"/>
        <v>4058824</v>
      </c>
      <c r="O13" s="47">
        <f t="shared" si="1"/>
        <v>39.348754241396023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80483858</v>
      </c>
      <c r="E14" s="31">
        <f t="shared" si="3"/>
        <v>7326388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87810246</v>
      </c>
      <c r="O14" s="43">
        <f t="shared" si="1"/>
        <v>851.28692195831309</v>
      </c>
      <c r="P14" s="10"/>
    </row>
    <row r="15" spans="1:133">
      <c r="A15" s="12"/>
      <c r="B15" s="44">
        <v>521</v>
      </c>
      <c r="C15" s="20" t="s">
        <v>28</v>
      </c>
      <c r="D15" s="46">
        <v>47387027</v>
      </c>
      <c r="E15" s="46">
        <v>814816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48201843</v>
      </c>
      <c r="O15" s="47">
        <f t="shared" si="1"/>
        <v>467.2985264178381</v>
      </c>
      <c r="P15" s="9"/>
    </row>
    <row r="16" spans="1:133">
      <c r="A16" s="12"/>
      <c r="B16" s="44">
        <v>522</v>
      </c>
      <c r="C16" s="20" t="s">
        <v>29</v>
      </c>
      <c r="D16" s="46">
        <v>29831204</v>
      </c>
      <c r="E16" s="46">
        <v>369513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30200717</v>
      </c>
      <c r="O16" s="47">
        <f t="shared" si="1"/>
        <v>292.78445952496367</v>
      </c>
      <c r="P16" s="9"/>
    </row>
    <row r="17" spans="1:16">
      <c r="A17" s="12"/>
      <c r="B17" s="44">
        <v>524</v>
      </c>
      <c r="C17" s="20" t="s">
        <v>30</v>
      </c>
      <c r="D17" s="46">
        <v>169184</v>
      </c>
      <c r="E17" s="46">
        <v>6142059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6311243</v>
      </c>
      <c r="O17" s="47">
        <f t="shared" si="1"/>
        <v>61.185099369849731</v>
      </c>
      <c r="P17" s="9"/>
    </row>
    <row r="18" spans="1:16">
      <c r="A18" s="12"/>
      <c r="B18" s="44">
        <v>526</v>
      </c>
      <c r="C18" s="20" t="s">
        <v>31</v>
      </c>
      <c r="D18" s="46">
        <v>1822977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1822977</v>
      </c>
      <c r="O18" s="47">
        <f t="shared" si="1"/>
        <v>17.673068347067378</v>
      </c>
      <c r="P18" s="9"/>
    </row>
    <row r="19" spans="1:16">
      <c r="A19" s="12"/>
      <c r="B19" s="44">
        <v>529</v>
      </c>
      <c r="C19" s="20" t="s">
        <v>32</v>
      </c>
      <c r="D19" s="46">
        <v>1273466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1273466</v>
      </c>
      <c r="O19" s="47">
        <f t="shared" si="1"/>
        <v>12.34576829859428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17449863</v>
      </c>
      <c r="E20" s="31">
        <f t="shared" si="5"/>
        <v>123173</v>
      </c>
      <c r="F20" s="31">
        <f t="shared" si="5"/>
        <v>0</v>
      </c>
      <c r="G20" s="31">
        <f t="shared" si="5"/>
        <v>26809063</v>
      </c>
      <c r="H20" s="31">
        <f t="shared" si="5"/>
        <v>0</v>
      </c>
      <c r="I20" s="31">
        <f t="shared" si="5"/>
        <v>53093403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97475502</v>
      </c>
      <c r="O20" s="43">
        <f t="shared" si="1"/>
        <v>944.9879011148812</v>
      </c>
      <c r="P20" s="10"/>
    </row>
    <row r="21" spans="1:16">
      <c r="A21" s="12"/>
      <c r="B21" s="44">
        <v>534</v>
      </c>
      <c r="C21" s="20" t="s">
        <v>34</v>
      </c>
      <c r="D21" s="46">
        <v>8333352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8333352</v>
      </c>
      <c r="O21" s="47">
        <f t="shared" si="1"/>
        <v>80.788676684440134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2911747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2911747</v>
      </c>
      <c r="O22" s="47">
        <f t="shared" si="1"/>
        <v>28.228279205041201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50181656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50181656</v>
      </c>
      <c r="O23" s="47">
        <f t="shared" si="1"/>
        <v>486.49206010664079</v>
      </c>
      <c r="P23" s="9"/>
    </row>
    <row r="24" spans="1:16">
      <c r="A24" s="12"/>
      <c r="B24" s="44">
        <v>539</v>
      </c>
      <c r="C24" s="20" t="s">
        <v>37</v>
      </c>
      <c r="D24" s="46">
        <v>9116511</v>
      </c>
      <c r="E24" s="46">
        <v>123173</v>
      </c>
      <c r="F24" s="46">
        <v>0</v>
      </c>
      <c r="G24" s="46">
        <v>26809063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36048747</v>
      </c>
      <c r="O24" s="47">
        <f t="shared" si="1"/>
        <v>349.47888511875908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3561115</v>
      </c>
      <c r="E25" s="31">
        <f t="shared" si="6"/>
        <v>2831249</v>
      </c>
      <c r="F25" s="31">
        <f t="shared" si="6"/>
        <v>0</v>
      </c>
      <c r="G25" s="31">
        <f t="shared" si="6"/>
        <v>747639</v>
      </c>
      <c r="H25" s="31">
        <f t="shared" si="6"/>
        <v>0</v>
      </c>
      <c r="I25" s="31">
        <f t="shared" si="6"/>
        <v>9438486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16578489</v>
      </c>
      <c r="O25" s="43">
        <f t="shared" si="1"/>
        <v>160.72214251090645</v>
      </c>
      <c r="P25" s="10"/>
    </row>
    <row r="26" spans="1:16">
      <c r="A26" s="12"/>
      <c r="B26" s="44">
        <v>541</v>
      </c>
      <c r="C26" s="20" t="s">
        <v>39</v>
      </c>
      <c r="D26" s="46">
        <v>3561115</v>
      </c>
      <c r="E26" s="46">
        <v>2831249</v>
      </c>
      <c r="F26" s="46">
        <v>0</v>
      </c>
      <c r="G26" s="46">
        <v>747639</v>
      </c>
      <c r="H26" s="46">
        <v>0</v>
      </c>
      <c r="I26" s="46">
        <v>5520535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12660538</v>
      </c>
      <c r="O26" s="47">
        <f t="shared" si="1"/>
        <v>122.73909840038779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3917951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3917951</v>
      </c>
      <c r="O27" s="47">
        <f t="shared" si="1"/>
        <v>37.983044110518662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1483544</v>
      </c>
      <c r="E28" s="31">
        <f t="shared" si="8"/>
        <v>20390605</v>
      </c>
      <c r="F28" s="31">
        <f t="shared" si="8"/>
        <v>0</v>
      </c>
      <c r="G28" s="31">
        <f t="shared" si="8"/>
        <v>27492179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49366328</v>
      </c>
      <c r="O28" s="43">
        <f t="shared" si="1"/>
        <v>478.58776539020846</v>
      </c>
      <c r="P28" s="10"/>
    </row>
    <row r="29" spans="1:16">
      <c r="A29" s="13"/>
      <c r="B29" s="45">
        <v>554</v>
      </c>
      <c r="C29" s="21" t="s">
        <v>42</v>
      </c>
      <c r="D29" s="46">
        <v>1483544</v>
      </c>
      <c r="E29" s="46">
        <v>8203067</v>
      </c>
      <c r="F29" s="46">
        <v>0</v>
      </c>
      <c r="G29" s="46">
        <v>569050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10255661</v>
      </c>
      <c r="O29" s="47">
        <f t="shared" si="1"/>
        <v>99.424730974309256</v>
      </c>
      <c r="P29" s="9"/>
    </row>
    <row r="30" spans="1:16">
      <c r="A30" s="13"/>
      <c r="B30" s="45">
        <v>559</v>
      </c>
      <c r="C30" s="21" t="s">
        <v>43</v>
      </c>
      <c r="D30" s="46">
        <v>0</v>
      </c>
      <c r="E30" s="46">
        <v>12187538</v>
      </c>
      <c r="F30" s="46">
        <v>0</v>
      </c>
      <c r="G30" s="46">
        <v>26923129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39110667</v>
      </c>
      <c r="O30" s="47">
        <f t="shared" si="1"/>
        <v>379.16303441589918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SUM(D32:D32)</f>
        <v>555064</v>
      </c>
      <c r="E31" s="31">
        <f t="shared" si="9"/>
        <v>3894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558958</v>
      </c>
      <c r="O31" s="43">
        <f t="shared" si="1"/>
        <v>5.4188851187590883</v>
      </c>
      <c r="P31" s="10"/>
    </row>
    <row r="32" spans="1:16">
      <c r="A32" s="12"/>
      <c r="B32" s="44">
        <v>569</v>
      </c>
      <c r="C32" s="20" t="s">
        <v>45</v>
      </c>
      <c r="D32" s="46">
        <v>555064</v>
      </c>
      <c r="E32" s="46">
        <v>3894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10">SUM(D32:M32)</f>
        <v>558958</v>
      </c>
      <c r="O32" s="47">
        <f t="shared" si="1"/>
        <v>5.4188851187590883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SUM(D34:D36)</f>
        <v>17671134</v>
      </c>
      <c r="E33" s="31">
        <f t="shared" si="11"/>
        <v>7511</v>
      </c>
      <c r="F33" s="31">
        <f t="shared" si="11"/>
        <v>0</v>
      </c>
      <c r="G33" s="31">
        <f t="shared" si="11"/>
        <v>1782177</v>
      </c>
      <c r="H33" s="31">
        <f t="shared" si="11"/>
        <v>0</v>
      </c>
      <c r="I33" s="31">
        <f t="shared" si="11"/>
        <v>1642486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21103308</v>
      </c>
      <c r="O33" s="43">
        <f t="shared" si="1"/>
        <v>204.58854095976733</v>
      </c>
      <c r="P33" s="9"/>
    </row>
    <row r="34" spans="1:119">
      <c r="A34" s="12"/>
      <c r="B34" s="44">
        <v>571</v>
      </c>
      <c r="C34" s="20" t="s">
        <v>47</v>
      </c>
      <c r="D34" s="46">
        <v>4328744</v>
      </c>
      <c r="E34" s="46">
        <v>7511</v>
      </c>
      <c r="F34" s="46">
        <v>0</v>
      </c>
      <c r="G34" s="46">
        <v>1782177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6118432</v>
      </c>
      <c r="O34" s="47">
        <f t="shared" si="1"/>
        <v>59.315870092098884</v>
      </c>
      <c r="P34" s="9"/>
    </row>
    <row r="35" spans="1:119">
      <c r="A35" s="12"/>
      <c r="B35" s="44">
        <v>572</v>
      </c>
      <c r="C35" s="20" t="s">
        <v>48</v>
      </c>
      <c r="D35" s="46">
        <v>11514424</v>
      </c>
      <c r="E35" s="46">
        <v>0</v>
      </c>
      <c r="F35" s="46">
        <v>0</v>
      </c>
      <c r="G35" s="46">
        <v>0</v>
      </c>
      <c r="H35" s="46">
        <v>0</v>
      </c>
      <c r="I35" s="46">
        <v>1642486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13156910</v>
      </c>
      <c r="O35" s="47">
        <f t="shared" si="1"/>
        <v>127.55123606398449</v>
      </c>
      <c r="P35" s="9"/>
    </row>
    <row r="36" spans="1:119">
      <c r="A36" s="12"/>
      <c r="B36" s="44">
        <v>574</v>
      </c>
      <c r="C36" s="20" t="s">
        <v>49</v>
      </c>
      <c r="D36" s="46">
        <v>1827966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1827966</v>
      </c>
      <c r="O36" s="47">
        <f t="shared" si="1"/>
        <v>17.721434803683955</v>
      </c>
      <c r="P36" s="9"/>
    </row>
    <row r="37" spans="1:119" ht="15.75">
      <c r="A37" s="28" t="s">
        <v>53</v>
      </c>
      <c r="B37" s="29"/>
      <c r="C37" s="30"/>
      <c r="D37" s="31">
        <f t="shared" ref="D37:M37" si="12">SUM(D38:D40)</f>
        <v>33468915</v>
      </c>
      <c r="E37" s="31">
        <f t="shared" si="12"/>
        <v>9992058</v>
      </c>
      <c r="F37" s="31">
        <f t="shared" si="12"/>
        <v>2632</v>
      </c>
      <c r="G37" s="31">
        <f t="shared" si="12"/>
        <v>0</v>
      </c>
      <c r="H37" s="31">
        <f t="shared" si="12"/>
        <v>0</v>
      </c>
      <c r="I37" s="31">
        <f t="shared" si="12"/>
        <v>7886519</v>
      </c>
      <c r="J37" s="31">
        <f t="shared" si="12"/>
        <v>48665597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0"/>
        <v>100015721</v>
      </c>
      <c r="O37" s="43">
        <f t="shared" si="1"/>
        <v>969.61435773145899</v>
      </c>
      <c r="P37" s="9"/>
    </row>
    <row r="38" spans="1:119">
      <c r="A38" s="12"/>
      <c r="B38" s="44">
        <v>581</v>
      </c>
      <c r="C38" s="20" t="s">
        <v>50</v>
      </c>
      <c r="D38" s="46">
        <v>33468915</v>
      </c>
      <c r="E38" s="46">
        <v>9180744</v>
      </c>
      <c r="F38" s="46">
        <v>2632</v>
      </c>
      <c r="G38" s="46">
        <v>0</v>
      </c>
      <c r="H38" s="46">
        <v>0</v>
      </c>
      <c r="I38" s="46">
        <v>6938554</v>
      </c>
      <c r="J38" s="46">
        <v>63183</v>
      </c>
      <c r="K38" s="46">
        <v>0</v>
      </c>
      <c r="L38" s="46">
        <v>0</v>
      </c>
      <c r="M38" s="46">
        <v>0</v>
      </c>
      <c r="N38" s="46">
        <f t="shared" si="10"/>
        <v>49654028</v>
      </c>
      <c r="O38" s="47">
        <f t="shared" si="1"/>
        <v>481.37690741638392</v>
      </c>
      <c r="P38" s="9"/>
    </row>
    <row r="39" spans="1:119">
      <c r="A39" s="12"/>
      <c r="B39" s="44">
        <v>586</v>
      </c>
      <c r="C39" s="20" t="s">
        <v>51</v>
      </c>
      <c r="D39" s="46">
        <v>0</v>
      </c>
      <c r="E39" s="46">
        <v>811314</v>
      </c>
      <c r="F39" s="46">
        <v>0</v>
      </c>
      <c r="G39" s="46">
        <v>0</v>
      </c>
      <c r="H39" s="46">
        <v>0</v>
      </c>
      <c r="I39" s="46">
        <v>131324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942638</v>
      </c>
      <c r="O39" s="47">
        <f t="shared" si="1"/>
        <v>9.1385167232186131</v>
      </c>
      <c r="P39" s="9"/>
    </row>
    <row r="40" spans="1:119" ht="15.75" thickBot="1">
      <c r="A40" s="12"/>
      <c r="B40" s="44">
        <v>590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816641</v>
      </c>
      <c r="J40" s="46">
        <v>48602414</v>
      </c>
      <c r="K40" s="46">
        <v>0</v>
      </c>
      <c r="L40" s="46">
        <v>0</v>
      </c>
      <c r="M40" s="46">
        <v>0</v>
      </c>
      <c r="N40" s="46">
        <f t="shared" si="10"/>
        <v>49419055</v>
      </c>
      <c r="O40" s="47">
        <f t="shared" si="1"/>
        <v>479.09893359185651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SUM(D5,D14,D20,D25,D28,D31,D33,D37)</f>
        <v>167687456</v>
      </c>
      <c r="E41" s="15">
        <f t="shared" si="13"/>
        <v>40685441</v>
      </c>
      <c r="F41" s="15">
        <f t="shared" si="13"/>
        <v>21055831</v>
      </c>
      <c r="G41" s="15">
        <f t="shared" si="13"/>
        <v>56831058</v>
      </c>
      <c r="H41" s="15">
        <f t="shared" si="13"/>
        <v>0</v>
      </c>
      <c r="I41" s="15">
        <f t="shared" si="13"/>
        <v>73584540</v>
      </c>
      <c r="J41" s="15">
        <f t="shared" si="13"/>
        <v>48809922</v>
      </c>
      <c r="K41" s="15">
        <f t="shared" si="13"/>
        <v>18213010</v>
      </c>
      <c r="L41" s="15">
        <f t="shared" si="13"/>
        <v>0</v>
      </c>
      <c r="M41" s="15">
        <f t="shared" si="13"/>
        <v>0</v>
      </c>
      <c r="N41" s="15">
        <f t="shared" si="10"/>
        <v>426867258</v>
      </c>
      <c r="O41" s="37">
        <f t="shared" si="1"/>
        <v>4138.3156374212313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54</v>
      </c>
      <c r="M43" s="163"/>
      <c r="N43" s="163"/>
      <c r="O43" s="41">
        <v>103150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thickBot="1">
      <c r="A45" s="165" t="s">
        <v>58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A45:O45"/>
    <mergeCell ref="A44:O44"/>
    <mergeCell ref="L43:N4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13652384</v>
      </c>
      <c r="E5" s="26">
        <f t="shared" si="0"/>
        <v>13066</v>
      </c>
      <c r="F5" s="26">
        <f t="shared" si="0"/>
        <v>23903093</v>
      </c>
      <c r="G5" s="26">
        <f t="shared" si="0"/>
        <v>0</v>
      </c>
      <c r="H5" s="26">
        <f t="shared" si="0"/>
        <v>0</v>
      </c>
      <c r="I5" s="26">
        <f t="shared" si="0"/>
        <v>1114471</v>
      </c>
      <c r="J5" s="26">
        <f t="shared" si="0"/>
        <v>169810</v>
      </c>
      <c r="K5" s="26">
        <f t="shared" si="0"/>
        <v>20783827</v>
      </c>
      <c r="L5" s="26">
        <f t="shared" si="0"/>
        <v>0</v>
      </c>
      <c r="M5" s="26">
        <f t="shared" si="0"/>
        <v>0</v>
      </c>
      <c r="N5" s="27">
        <f>SUM(D5:M5)</f>
        <v>59636651</v>
      </c>
      <c r="O5" s="32">
        <f t="shared" ref="O5:O40" si="1">(N5/O$42)</f>
        <v>575.29350877362219</v>
      </c>
      <c r="P5" s="6"/>
    </row>
    <row r="6" spans="1:133">
      <c r="A6" s="12"/>
      <c r="B6" s="44">
        <v>511</v>
      </c>
      <c r="C6" s="20" t="s">
        <v>19</v>
      </c>
      <c r="D6" s="46">
        <v>4065423</v>
      </c>
      <c r="E6" s="46">
        <v>13066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4078489</v>
      </c>
      <c r="O6" s="47">
        <f t="shared" si="1"/>
        <v>39.343729199425063</v>
      </c>
      <c r="P6" s="9"/>
    </row>
    <row r="7" spans="1:133">
      <c r="A7" s="12"/>
      <c r="B7" s="44">
        <v>512</v>
      </c>
      <c r="C7" s="20" t="s">
        <v>20</v>
      </c>
      <c r="D7" s="46">
        <v>1317412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1317412</v>
      </c>
      <c r="O7" s="47">
        <f t="shared" si="1"/>
        <v>12.708603841293423</v>
      </c>
      <c r="P7" s="9"/>
    </row>
    <row r="8" spans="1:133">
      <c r="A8" s="12"/>
      <c r="B8" s="44">
        <v>513</v>
      </c>
      <c r="C8" s="20" t="s">
        <v>21</v>
      </c>
      <c r="D8" s="46">
        <v>2471334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2471334</v>
      </c>
      <c r="O8" s="47">
        <f t="shared" si="1"/>
        <v>23.840077944879081</v>
      </c>
      <c r="P8" s="9"/>
    </row>
    <row r="9" spans="1:133">
      <c r="A9" s="12"/>
      <c r="B9" s="44">
        <v>514</v>
      </c>
      <c r="C9" s="20" t="s">
        <v>22</v>
      </c>
      <c r="D9" s="46">
        <v>1171494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1171494</v>
      </c>
      <c r="O9" s="47">
        <f t="shared" si="1"/>
        <v>11.300984922296287</v>
      </c>
      <c r="P9" s="9"/>
    </row>
    <row r="10" spans="1:133">
      <c r="A10" s="12"/>
      <c r="B10" s="44">
        <v>515</v>
      </c>
      <c r="C10" s="20" t="s">
        <v>23</v>
      </c>
      <c r="D10" s="46">
        <v>2199719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2199719</v>
      </c>
      <c r="O10" s="47">
        <f t="shared" si="1"/>
        <v>21.21990488409558</v>
      </c>
      <c r="P10" s="9"/>
    </row>
    <row r="11" spans="1:133">
      <c r="A11" s="12"/>
      <c r="B11" s="44">
        <v>517</v>
      </c>
      <c r="C11" s="20" t="s">
        <v>24</v>
      </c>
      <c r="D11" s="46">
        <v>250000</v>
      </c>
      <c r="E11" s="46">
        <v>0</v>
      </c>
      <c r="F11" s="46">
        <v>23903093</v>
      </c>
      <c r="G11" s="46">
        <v>0</v>
      </c>
      <c r="H11" s="46">
        <v>0</v>
      </c>
      <c r="I11" s="46">
        <v>1114471</v>
      </c>
      <c r="J11" s="46">
        <v>169810</v>
      </c>
      <c r="K11" s="46">
        <v>0</v>
      </c>
      <c r="L11" s="46">
        <v>0</v>
      </c>
      <c r="M11" s="46">
        <v>0</v>
      </c>
      <c r="N11" s="46">
        <f t="shared" si="2"/>
        <v>25437374</v>
      </c>
      <c r="O11" s="47">
        <f t="shared" si="1"/>
        <v>245.38527729276598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18531391</v>
      </c>
      <c r="L12" s="46">
        <v>0</v>
      </c>
      <c r="M12" s="46">
        <v>0</v>
      </c>
      <c r="N12" s="46">
        <f t="shared" si="2"/>
        <v>18531391</v>
      </c>
      <c r="O12" s="47">
        <f t="shared" si="1"/>
        <v>178.76572161716331</v>
      </c>
      <c r="P12" s="9"/>
    </row>
    <row r="13" spans="1:133">
      <c r="A13" s="12"/>
      <c r="B13" s="44">
        <v>519</v>
      </c>
      <c r="C13" s="20" t="s">
        <v>26</v>
      </c>
      <c r="D13" s="46">
        <v>2177002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2252436</v>
      </c>
      <c r="L13" s="46">
        <v>0</v>
      </c>
      <c r="M13" s="46">
        <v>0</v>
      </c>
      <c r="N13" s="46">
        <f t="shared" si="2"/>
        <v>4429438</v>
      </c>
      <c r="O13" s="47">
        <f t="shared" si="1"/>
        <v>42.729209071703501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81014156</v>
      </c>
      <c r="E14" s="31">
        <f t="shared" si="3"/>
        <v>8767822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420121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90202099</v>
      </c>
      <c r="O14" s="43">
        <f t="shared" si="1"/>
        <v>870.1474875317133</v>
      </c>
      <c r="P14" s="10"/>
    </row>
    <row r="15" spans="1:133">
      <c r="A15" s="12"/>
      <c r="B15" s="44">
        <v>521</v>
      </c>
      <c r="C15" s="20" t="s">
        <v>28</v>
      </c>
      <c r="D15" s="46">
        <v>47977609</v>
      </c>
      <c r="E15" s="46">
        <v>1126339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49103948</v>
      </c>
      <c r="O15" s="47">
        <f t="shared" si="1"/>
        <v>473.68827836354342</v>
      </c>
      <c r="P15" s="9"/>
    </row>
    <row r="16" spans="1:133">
      <c r="A16" s="12"/>
      <c r="B16" s="44">
        <v>522</v>
      </c>
      <c r="C16" s="20" t="s">
        <v>29</v>
      </c>
      <c r="D16" s="46">
        <v>29383000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420121</v>
      </c>
      <c r="K16" s="46">
        <v>0</v>
      </c>
      <c r="L16" s="46">
        <v>0</v>
      </c>
      <c r="M16" s="46">
        <v>0</v>
      </c>
      <c r="N16" s="46">
        <f t="shared" si="4"/>
        <v>29803121</v>
      </c>
      <c r="O16" s="47">
        <f t="shared" si="1"/>
        <v>287.50008199646931</v>
      </c>
      <c r="P16" s="9"/>
    </row>
    <row r="17" spans="1:16">
      <c r="A17" s="12"/>
      <c r="B17" s="44">
        <v>524</v>
      </c>
      <c r="C17" s="20" t="s">
        <v>30</v>
      </c>
      <c r="D17" s="46">
        <v>233868</v>
      </c>
      <c r="E17" s="46">
        <v>7641483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7875351</v>
      </c>
      <c r="O17" s="47">
        <f t="shared" si="1"/>
        <v>75.970703143841106</v>
      </c>
      <c r="P17" s="9"/>
    </row>
    <row r="18" spans="1:16">
      <c r="A18" s="12"/>
      <c r="B18" s="44">
        <v>526</v>
      </c>
      <c r="C18" s="20" t="s">
        <v>31</v>
      </c>
      <c r="D18" s="46">
        <v>2063182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2063182</v>
      </c>
      <c r="O18" s="47">
        <f t="shared" si="1"/>
        <v>19.902781127306753</v>
      </c>
      <c r="P18" s="9"/>
    </row>
    <row r="19" spans="1:16">
      <c r="A19" s="12"/>
      <c r="B19" s="44">
        <v>529</v>
      </c>
      <c r="C19" s="20" t="s">
        <v>32</v>
      </c>
      <c r="D19" s="46">
        <v>1356497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1356497</v>
      </c>
      <c r="O19" s="47">
        <f t="shared" si="1"/>
        <v>13.085642900552752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17432954</v>
      </c>
      <c r="E20" s="31">
        <f t="shared" si="5"/>
        <v>0</v>
      </c>
      <c r="F20" s="31">
        <f t="shared" si="5"/>
        <v>0</v>
      </c>
      <c r="G20" s="31">
        <f t="shared" si="5"/>
        <v>25229564</v>
      </c>
      <c r="H20" s="31">
        <f t="shared" si="5"/>
        <v>0</v>
      </c>
      <c r="I20" s="31">
        <f t="shared" si="5"/>
        <v>51474865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94137383</v>
      </c>
      <c r="O20" s="43">
        <f t="shared" si="1"/>
        <v>908.10976915582228</v>
      </c>
      <c r="P20" s="10"/>
    </row>
    <row r="21" spans="1:16">
      <c r="A21" s="12"/>
      <c r="B21" s="44">
        <v>534</v>
      </c>
      <c r="C21" s="20" t="s">
        <v>34</v>
      </c>
      <c r="D21" s="46">
        <v>8586963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8586963</v>
      </c>
      <c r="O21" s="47">
        <f t="shared" si="1"/>
        <v>82.835370382875283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2896182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2896182</v>
      </c>
      <c r="O22" s="47">
        <f t="shared" si="1"/>
        <v>27.938435121499474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48578683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48578683</v>
      </c>
      <c r="O23" s="47">
        <f t="shared" si="1"/>
        <v>468.62123419156302</v>
      </c>
      <c r="P23" s="9"/>
    </row>
    <row r="24" spans="1:16">
      <c r="A24" s="12"/>
      <c r="B24" s="44">
        <v>539</v>
      </c>
      <c r="C24" s="20" t="s">
        <v>37</v>
      </c>
      <c r="D24" s="46">
        <v>8845991</v>
      </c>
      <c r="E24" s="46">
        <v>0</v>
      </c>
      <c r="F24" s="46">
        <v>0</v>
      </c>
      <c r="G24" s="46">
        <v>25229564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34075555</v>
      </c>
      <c r="O24" s="47">
        <f t="shared" si="1"/>
        <v>328.71472945988444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3904186</v>
      </c>
      <c r="E25" s="31">
        <f t="shared" si="6"/>
        <v>2605091</v>
      </c>
      <c r="F25" s="31">
        <f t="shared" si="6"/>
        <v>0</v>
      </c>
      <c r="G25" s="31">
        <f t="shared" si="6"/>
        <v>361134</v>
      </c>
      <c r="H25" s="31">
        <f t="shared" si="6"/>
        <v>0</v>
      </c>
      <c r="I25" s="31">
        <f t="shared" si="6"/>
        <v>8894160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15764571</v>
      </c>
      <c r="O25" s="43">
        <f t="shared" si="1"/>
        <v>152.07519558569595</v>
      </c>
      <c r="P25" s="10"/>
    </row>
    <row r="26" spans="1:16">
      <c r="A26" s="12"/>
      <c r="B26" s="44">
        <v>541</v>
      </c>
      <c r="C26" s="20" t="s">
        <v>39</v>
      </c>
      <c r="D26" s="46">
        <v>3904186</v>
      </c>
      <c r="E26" s="46">
        <v>2605091</v>
      </c>
      <c r="F26" s="46">
        <v>0</v>
      </c>
      <c r="G26" s="46">
        <v>361134</v>
      </c>
      <c r="H26" s="46">
        <v>0</v>
      </c>
      <c r="I26" s="46">
        <v>5247612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12118023</v>
      </c>
      <c r="O26" s="47">
        <f t="shared" si="1"/>
        <v>116.89824720488507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3646548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3646548</v>
      </c>
      <c r="O27" s="47">
        <f t="shared" si="1"/>
        <v>35.176948380810899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1286345</v>
      </c>
      <c r="E28" s="31">
        <f t="shared" si="8"/>
        <v>19952441</v>
      </c>
      <c r="F28" s="31">
        <f t="shared" si="8"/>
        <v>0</v>
      </c>
      <c r="G28" s="31">
        <f t="shared" si="8"/>
        <v>36881714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58120500</v>
      </c>
      <c r="O28" s="43">
        <f t="shared" si="1"/>
        <v>560.6677406596375</v>
      </c>
      <c r="P28" s="10"/>
    </row>
    <row r="29" spans="1:16">
      <c r="A29" s="13"/>
      <c r="B29" s="45">
        <v>554</v>
      </c>
      <c r="C29" s="21" t="s">
        <v>42</v>
      </c>
      <c r="D29" s="46">
        <v>1286345</v>
      </c>
      <c r="E29" s="46">
        <v>9391504</v>
      </c>
      <c r="F29" s="46">
        <v>0</v>
      </c>
      <c r="G29" s="46">
        <v>275896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10953745</v>
      </c>
      <c r="O29" s="47">
        <f t="shared" si="1"/>
        <v>105.66687246172694</v>
      </c>
      <c r="P29" s="9"/>
    </row>
    <row r="30" spans="1:16">
      <c r="A30" s="13"/>
      <c r="B30" s="45">
        <v>559</v>
      </c>
      <c r="C30" s="21" t="s">
        <v>43</v>
      </c>
      <c r="D30" s="46">
        <v>0</v>
      </c>
      <c r="E30" s="46">
        <v>10560937</v>
      </c>
      <c r="F30" s="46">
        <v>0</v>
      </c>
      <c r="G30" s="46">
        <v>36605818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47166755</v>
      </c>
      <c r="O30" s="47">
        <f t="shared" si="1"/>
        <v>455.00086819791056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SUM(D32:D32)</f>
        <v>528059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528059</v>
      </c>
      <c r="O31" s="43">
        <f t="shared" si="1"/>
        <v>5.0939968937808091</v>
      </c>
      <c r="P31" s="10"/>
    </row>
    <row r="32" spans="1:16">
      <c r="A32" s="12"/>
      <c r="B32" s="44">
        <v>569</v>
      </c>
      <c r="C32" s="20" t="s">
        <v>45</v>
      </c>
      <c r="D32" s="46">
        <v>528059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10">SUM(D32:M32)</f>
        <v>528059</v>
      </c>
      <c r="O32" s="47">
        <f t="shared" si="1"/>
        <v>5.0939968937808091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SUM(D34:D36)</f>
        <v>17366913</v>
      </c>
      <c r="E33" s="31">
        <f t="shared" si="11"/>
        <v>7114</v>
      </c>
      <c r="F33" s="31">
        <f t="shared" si="11"/>
        <v>0</v>
      </c>
      <c r="G33" s="31">
        <f t="shared" si="11"/>
        <v>28305</v>
      </c>
      <c r="H33" s="31">
        <f t="shared" si="11"/>
        <v>0</v>
      </c>
      <c r="I33" s="31">
        <f t="shared" si="11"/>
        <v>1944863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19347195</v>
      </c>
      <c r="O33" s="43">
        <f t="shared" si="1"/>
        <v>186.63549193058276</v>
      </c>
      <c r="P33" s="9"/>
    </row>
    <row r="34" spans="1:119">
      <c r="A34" s="12"/>
      <c r="B34" s="44">
        <v>571</v>
      </c>
      <c r="C34" s="20" t="s">
        <v>47</v>
      </c>
      <c r="D34" s="46">
        <v>3655061</v>
      </c>
      <c r="E34" s="46">
        <v>7114</v>
      </c>
      <c r="F34" s="46">
        <v>0</v>
      </c>
      <c r="G34" s="46">
        <v>28305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3690480</v>
      </c>
      <c r="O34" s="47">
        <f t="shared" si="1"/>
        <v>35.600744720874374</v>
      </c>
      <c r="P34" s="9"/>
    </row>
    <row r="35" spans="1:119">
      <c r="A35" s="12"/>
      <c r="B35" s="44">
        <v>572</v>
      </c>
      <c r="C35" s="20" t="s">
        <v>48</v>
      </c>
      <c r="D35" s="46">
        <v>11905082</v>
      </c>
      <c r="E35" s="46">
        <v>0</v>
      </c>
      <c r="F35" s="46">
        <v>0</v>
      </c>
      <c r="G35" s="46">
        <v>0</v>
      </c>
      <c r="H35" s="46">
        <v>0</v>
      </c>
      <c r="I35" s="46">
        <v>1944863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13849945</v>
      </c>
      <c r="O35" s="47">
        <f t="shared" si="1"/>
        <v>133.60548122280852</v>
      </c>
      <c r="P35" s="9"/>
    </row>
    <row r="36" spans="1:119">
      <c r="A36" s="12"/>
      <c r="B36" s="44">
        <v>574</v>
      </c>
      <c r="C36" s="20" t="s">
        <v>49</v>
      </c>
      <c r="D36" s="46">
        <v>1806770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1806770</v>
      </c>
      <c r="O36" s="47">
        <f t="shared" si="1"/>
        <v>17.429265986899857</v>
      </c>
      <c r="P36" s="9"/>
    </row>
    <row r="37" spans="1:119" ht="15.75">
      <c r="A37" s="28" t="s">
        <v>53</v>
      </c>
      <c r="B37" s="29"/>
      <c r="C37" s="30"/>
      <c r="D37" s="31">
        <f t="shared" ref="D37:M37" si="12">SUM(D38:D39)</f>
        <v>40161031</v>
      </c>
      <c r="E37" s="31">
        <f t="shared" si="12"/>
        <v>13471059</v>
      </c>
      <c r="F37" s="31">
        <f t="shared" si="12"/>
        <v>50000</v>
      </c>
      <c r="G37" s="31">
        <f t="shared" si="12"/>
        <v>757974</v>
      </c>
      <c r="H37" s="31">
        <f t="shared" si="12"/>
        <v>0</v>
      </c>
      <c r="I37" s="31">
        <f t="shared" si="12"/>
        <v>5810733</v>
      </c>
      <c r="J37" s="31">
        <f t="shared" si="12"/>
        <v>49729139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0"/>
        <v>109979936</v>
      </c>
      <c r="O37" s="43">
        <f t="shared" si="1"/>
        <v>1060.9372292910682</v>
      </c>
      <c r="P37" s="9"/>
    </row>
    <row r="38" spans="1:119">
      <c r="A38" s="12"/>
      <c r="B38" s="44">
        <v>581</v>
      </c>
      <c r="C38" s="20" t="s">
        <v>50</v>
      </c>
      <c r="D38" s="46">
        <v>40161031</v>
      </c>
      <c r="E38" s="46">
        <v>13471059</v>
      </c>
      <c r="F38" s="46">
        <v>50000</v>
      </c>
      <c r="G38" s="46">
        <v>27360</v>
      </c>
      <c r="H38" s="46">
        <v>0</v>
      </c>
      <c r="I38" s="46">
        <v>5071676</v>
      </c>
      <c r="J38" s="46">
        <v>63183</v>
      </c>
      <c r="K38" s="46">
        <v>0</v>
      </c>
      <c r="L38" s="46">
        <v>0</v>
      </c>
      <c r="M38" s="46">
        <v>0</v>
      </c>
      <c r="N38" s="46">
        <f t="shared" si="10"/>
        <v>58844309</v>
      </c>
      <c r="O38" s="47">
        <f t="shared" si="1"/>
        <v>567.65006800883634</v>
      </c>
      <c r="P38" s="9"/>
    </row>
    <row r="39" spans="1:119" ht="15.75" thickBot="1">
      <c r="A39" s="12"/>
      <c r="B39" s="44">
        <v>590</v>
      </c>
      <c r="C39" s="20" t="s">
        <v>52</v>
      </c>
      <c r="D39" s="46">
        <v>0</v>
      </c>
      <c r="E39" s="46">
        <v>0</v>
      </c>
      <c r="F39" s="46">
        <v>0</v>
      </c>
      <c r="G39" s="46">
        <v>730614</v>
      </c>
      <c r="H39" s="46">
        <v>0</v>
      </c>
      <c r="I39" s="46">
        <v>739057</v>
      </c>
      <c r="J39" s="46">
        <v>49665956</v>
      </c>
      <c r="K39" s="46">
        <v>0</v>
      </c>
      <c r="L39" s="46">
        <v>0</v>
      </c>
      <c r="M39" s="46">
        <v>0</v>
      </c>
      <c r="N39" s="46">
        <f t="shared" si="10"/>
        <v>51135627</v>
      </c>
      <c r="O39" s="47">
        <f t="shared" si="1"/>
        <v>493.28716128223186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SUM(D5,D14,D20,D25,D28,D31,D33,D37)</f>
        <v>175346028</v>
      </c>
      <c r="E40" s="15">
        <f t="shared" si="13"/>
        <v>44816593</v>
      </c>
      <c r="F40" s="15">
        <f t="shared" si="13"/>
        <v>23953093</v>
      </c>
      <c r="G40" s="15">
        <f t="shared" si="13"/>
        <v>63258691</v>
      </c>
      <c r="H40" s="15">
        <f t="shared" si="13"/>
        <v>0</v>
      </c>
      <c r="I40" s="15">
        <f t="shared" si="13"/>
        <v>69239092</v>
      </c>
      <c r="J40" s="15">
        <f t="shared" si="13"/>
        <v>50319070</v>
      </c>
      <c r="K40" s="15">
        <f t="shared" si="13"/>
        <v>20783827</v>
      </c>
      <c r="L40" s="15">
        <f t="shared" si="13"/>
        <v>0</v>
      </c>
      <c r="M40" s="15">
        <f t="shared" si="13"/>
        <v>0</v>
      </c>
      <c r="N40" s="15">
        <f t="shared" si="10"/>
        <v>447716394</v>
      </c>
      <c r="O40" s="37">
        <f t="shared" si="1"/>
        <v>4318.9604198219231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64</v>
      </c>
      <c r="M42" s="163"/>
      <c r="N42" s="163"/>
      <c r="O42" s="41">
        <v>103663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58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15329683</v>
      </c>
      <c r="E5" s="26">
        <f t="shared" si="0"/>
        <v>50140</v>
      </c>
      <c r="F5" s="26">
        <f t="shared" si="0"/>
        <v>23883042</v>
      </c>
      <c r="G5" s="26">
        <f t="shared" si="0"/>
        <v>0</v>
      </c>
      <c r="H5" s="26">
        <f t="shared" si="0"/>
        <v>0</v>
      </c>
      <c r="I5" s="26">
        <f t="shared" si="0"/>
        <v>1215328</v>
      </c>
      <c r="J5" s="26">
        <f t="shared" si="0"/>
        <v>1781021</v>
      </c>
      <c r="K5" s="26">
        <f t="shared" si="0"/>
        <v>15593897</v>
      </c>
      <c r="L5" s="26">
        <f t="shared" si="0"/>
        <v>0</v>
      </c>
      <c r="M5" s="26">
        <f t="shared" si="0"/>
        <v>0</v>
      </c>
      <c r="N5" s="27">
        <f>SUM(D5:M5)</f>
        <v>57853111</v>
      </c>
      <c r="O5" s="32">
        <f t="shared" ref="O5:O41" si="1">(N5/O$43)</f>
        <v>550.62541401758858</v>
      </c>
      <c r="P5" s="6"/>
    </row>
    <row r="6" spans="1:133">
      <c r="A6" s="12"/>
      <c r="B6" s="44">
        <v>511</v>
      </c>
      <c r="C6" s="20" t="s">
        <v>19</v>
      </c>
      <c r="D6" s="46">
        <v>2770076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2770076</v>
      </c>
      <c r="O6" s="47">
        <f t="shared" si="1"/>
        <v>26.364601972056192</v>
      </c>
      <c r="P6" s="9"/>
    </row>
    <row r="7" spans="1:133">
      <c r="A7" s="12"/>
      <c r="B7" s="44">
        <v>512</v>
      </c>
      <c r="C7" s="20" t="s">
        <v>20</v>
      </c>
      <c r="D7" s="46">
        <v>1620396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1620396</v>
      </c>
      <c r="O7" s="47">
        <f t="shared" si="1"/>
        <v>15.422355046255758</v>
      </c>
      <c r="P7" s="9"/>
    </row>
    <row r="8" spans="1:133">
      <c r="A8" s="12"/>
      <c r="B8" s="44">
        <v>513</v>
      </c>
      <c r="C8" s="20" t="s">
        <v>21</v>
      </c>
      <c r="D8" s="46">
        <v>4769114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4769114</v>
      </c>
      <c r="O8" s="47">
        <f t="shared" si="1"/>
        <v>45.390737427190011</v>
      </c>
      <c r="P8" s="9"/>
    </row>
    <row r="9" spans="1:133">
      <c r="A9" s="12"/>
      <c r="B9" s="44">
        <v>514</v>
      </c>
      <c r="C9" s="20" t="s">
        <v>22</v>
      </c>
      <c r="D9" s="46">
        <v>1891672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1891672</v>
      </c>
      <c r="O9" s="47">
        <f t="shared" si="1"/>
        <v>18.004263905280389</v>
      </c>
      <c r="P9" s="9"/>
    </row>
    <row r="10" spans="1:133">
      <c r="A10" s="12"/>
      <c r="B10" s="44">
        <v>515</v>
      </c>
      <c r="C10" s="20" t="s">
        <v>23</v>
      </c>
      <c r="D10" s="46">
        <v>2187302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2187302</v>
      </c>
      <c r="O10" s="47">
        <f t="shared" si="1"/>
        <v>20.817965508051927</v>
      </c>
      <c r="P10" s="9"/>
    </row>
    <row r="11" spans="1:133">
      <c r="A11" s="12"/>
      <c r="B11" s="44">
        <v>517</v>
      </c>
      <c r="C11" s="20" t="s">
        <v>24</v>
      </c>
      <c r="D11" s="46">
        <v>250000</v>
      </c>
      <c r="E11" s="46">
        <v>0</v>
      </c>
      <c r="F11" s="46">
        <v>23883042</v>
      </c>
      <c r="G11" s="46">
        <v>0</v>
      </c>
      <c r="H11" s="46">
        <v>0</v>
      </c>
      <c r="I11" s="46">
        <v>1215328</v>
      </c>
      <c r="J11" s="46">
        <v>1781021</v>
      </c>
      <c r="K11" s="46">
        <v>0</v>
      </c>
      <c r="L11" s="46">
        <v>0</v>
      </c>
      <c r="M11" s="46">
        <v>0</v>
      </c>
      <c r="N11" s="46">
        <f t="shared" si="2"/>
        <v>27129391</v>
      </c>
      <c r="O11" s="47">
        <f t="shared" si="1"/>
        <v>258.20793200593903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13489076</v>
      </c>
      <c r="L12" s="46">
        <v>0</v>
      </c>
      <c r="M12" s="46">
        <v>0</v>
      </c>
      <c r="N12" s="46">
        <f t="shared" si="2"/>
        <v>13489076</v>
      </c>
      <c r="O12" s="47">
        <f t="shared" si="1"/>
        <v>128.38424639281229</v>
      </c>
      <c r="P12" s="9"/>
    </row>
    <row r="13" spans="1:133">
      <c r="A13" s="12"/>
      <c r="B13" s="44">
        <v>519</v>
      </c>
      <c r="C13" s="20" t="s">
        <v>26</v>
      </c>
      <c r="D13" s="46">
        <v>1841123</v>
      </c>
      <c r="E13" s="46">
        <v>50140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2104821</v>
      </c>
      <c r="L13" s="46">
        <v>0</v>
      </c>
      <c r="M13" s="46">
        <v>0</v>
      </c>
      <c r="N13" s="46">
        <f t="shared" si="2"/>
        <v>3996084</v>
      </c>
      <c r="O13" s="47">
        <f t="shared" si="1"/>
        <v>38.033311760003045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76244968</v>
      </c>
      <c r="E14" s="31">
        <f t="shared" si="3"/>
        <v>9916850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458213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86620031</v>
      </c>
      <c r="O14" s="43">
        <f t="shared" si="1"/>
        <v>824.41876689382116</v>
      </c>
      <c r="P14" s="10"/>
    </row>
    <row r="15" spans="1:133">
      <c r="A15" s="12"/>
      <c r="B15" s="44">
        <v>521</v>
      </c>
      <c r="C15" s="20" t="s">
        <v>28</v>
      </c>
      <c r="D15" s="46">
        <v>45822880</v>
      </c>
      <c r="E15" s="46">
        <v>1034759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46857639</v>
      </c>
      <c r="O15" s="47">
        <f t="shared" si="1"/>
        <v>445.97440705067197</v>
      </c>
      <c r="P15" s="9"/>
    </row>
    <row r="16" spans="1:133">
      <c r="A16" s="12"/>
      <c r="B16" s="44">
        <v>522</v>
      </c>
      <c r="C16" s="20" t="s">
        <v>29</v>
      </c>
      <c r="D16" s="46">
        <v>26653045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458213</v>
      </c>
      <c r="K16" s="46">
        <v>0</v>
      </c>
      <c r="L16" s="46">
        <v>0</v>
      </c>
      <c r="M16" s="46">
        <v>0</v>
      </c>
      <c r="N16" s="46">
        <f t="shared" si="4"/>
        <v>27111258</v>
      </c>
      <c r="O16" s="47">
        <f t="shared" si="1"/>
        <v>258.03534853618606</v>
      </c>
      <c r="P16" s="9"/>
    </row>
    <row r="17" spans="1:16">
      <c r="A17" s="12"/>
      <c r="B17" s="44">
        <v>524</v>
      </c>
      <c r="C17" s="20" t="s">
        <v>30</v>
      </c>
      <c r="D17" s="46">
        <v>215474</v>
      </c>
      <c r="E17" s="46">
        <v>8882091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9097565</v>
      </c>
      <c r="O17" s="47">
        <f t="shared" si="1"/>
        <v>86.587400540602275</v>
      </c>
      <c r="P17" s="9"/>
    </row>
    <row r="18" spans="1:16">
      <c r="A18" s="12"/>
      <c r="B18" s="44">
        <v>526</v>
      </c>
      <c r="C18" s="20" t="s">
        <v>31</v>
      </c>
      <c r="D18" s="46">
        <v>2249636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2249636</v>
      </c>
      <c r="O18" s="47">
        <f t="shared" si="1"/>
        <v>21.411238436060454</v>
      </c>
      <c r="P18" s="9"/>
    </row>
    <row r="19" spans="1:16">
      <c r="A19" s="12"/>
      <c r="B19" s="44">
        <v>529</v>
      </c>
      <c r="C19" s="20" t="s">
        <v>32</v>
      </c>
      <c r="D19" s="46">
        <v>1303933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1303933</v>
      </c>
      <c r="O19" s="47">
        <f t="shared" si="1"/>
        <v>12.410372330300376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18204515</v>
      </c>
      <c r="E20" s="31">
        <f t="shared" si="5"/>
        <v>1745974</v>
      </c>
      <c r="F20" s="31">
        <f t="shared" si="5"/>
        <v>0</v>
      </c>
      <c r="G20" s="31">
        <f t="shared" si="5"/>
        <v>22436004</v>
      </c>
      <c r="H20" s="31">
        <f t="shared" si="5"/>
        <v>0</v>
      </c>
      <c r="I20" s="31">
        <f t="shared" si="5"/>
        <v>46424362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88810855</v>
      </c>
      <c r="O20" s="43">
        <f t="shared" si="1"/>
        <v>845.27025355008186</v>
      </c>
      <c r="P20" s="10"/>
    </row>
    <row r="21" spans="1:16">
      <c r="A21" s="12"/>
      <c r="B21" s="44">
        <v>534</v>
      </c>
      <c r="C21" s="20" t="s">
        <v>34</v>
      </c>
      <c r="D21" s="46">
        <v>8781885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8781885</v>
      </c>
      <c r="O21" s="47">
        <f t="shared" si="1"/>
        <v>83.582870141241855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2430329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2430329</v>
      </c>
      <c r="O22" s="47">
        <f t="shared" si="1"/>
        <v>23.131010393269122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43994033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43994033</v>
      </c>
      <c r="O23" s="47">
        <f t="shared" si="1"/>
        <v>418.71961967487721</v>
      </c>
      <c r="P23" s="9"/>
    </row>
    <row r="24" spans="1:16">
      <c r="A24" s="12"/>
      <c r="B24" s="44">
        <v>539</v>
      </c>
      <c r="C24" s="20" t="s">
        <v>37</v>
      </c>
      <c r="D24" s="46">
        <v>9422630</v>
      </c>
      <c r="E24" s="46">
        <v>1745974</v>
      </c>
      <c r="F24" s="46">
        <v>0</v>
      </c>
      <c r="G24" s="46">
        <v>22436004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33604608</v>
      </c>
      <c r="O24" s="47">
        <f t="shared" si="1"/>
        <v>319.83675334069363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3848699</v>
      </c>
      <c r="E25" s="31">
        <f t="shared" si="6"/>
        <v>4741790</v>
      </c>
      <c r="F25" s="31">
        <f t="shared" si="6"/>
        <v>0</v>
      </c>
      <c r="G25" s="31">
        <f t="shared" si="6"/>
        <v>267885</v>
      </c>
      <c r="H25" s="31">
        <f t="shared" si="6"/>
        <v>0</v>
      </c>
      <c r="I25" s="31">
        <f t="shared" si="6"/>
        <v>8252476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17110850</v>
      </c>
      <c r="O25" s="43">
        <f t="shared" si="1"/>
        <v>162.85500818517531</v>
      </c>
      <c r="P25" s="10"/>
    </row>
    <row r="26" spans="1:16">
      <c r="A26" s="12"/>
      <c r="B26" s="44">
        <v>541</v>
      </c>
      <c r="C26" s="20" t="s">
        <v>39</v>
      </c>
      <c r="D26" s="46">
        <v>3848699</v>
      </c>
      <c r="E26" s="46">
        <v>4741790</v>
      </c>
      <c r="F26" s="46">
        <v>0</v>
      </c>
      <c r="G26" s="46">
        <v>267885</v>
      </c>
      <c r="H26" s="46">
        <v>0</v>
      </c>
      <c r="I26" s="46">
        <v>4691564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13549938</v>
      </c>
      <c r="O26" s="47">
        <f t="shared" si="1"/>
        <v>128.9635093463281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3560912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3560912</v>
      </c>
      <c r="O27" s="47">
        <f t="shared" si="1"/>
        <v>33.89149883884722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1436473</v>
      </c>
      <c r="E28" s="31">
        <f t="shared" si="8"/>
        <v>17748911</v>
      </c>
      <c r="F28" s="31">
        <f t="shared" si="8"/>
        <v>0</v>
      </c>
      <c r="G28" s="31">
        <f t="shared" si="8"/>
        <v>31499105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50684489</v>
      </c>
      <c r="O28" s="43">
        <f t="shared" si="1"/>
        <v>482.39700955571629</v>
      </c>
      <c r="P28" s="10"/>
    </row>
    <row r="29" spans="1:16">
      <c r="A29" s="13"/>
      <c r="B29" s="45">
        <v>554</v>
      </c>
      <c r="C29" s="21" t="s">
        <v>42</v>
      </c>
      <c r="D29" s="46">
        <v>1436473</v>
      </c>
      <c r="E29" s="46">
        <v>6690711</v>
      </c>
      <c r="F29" s="46">
        <v>0</v>
      </c>
      <c r="G29" s="46">
        <v>959762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9086946</v>
      </c>
      <c r="O29" s="47">
        <f t="shared" si="1"/>
        <v>86.486332660753035</v>
      </c>
      <c r="P29" s="9"/>
    </row>
    <row r="30" spans="1:16">
      <c r="A30" s="13"/>
      <c r="B30" s="45">
        <v>559</v>
      </c>
      <c r="C30" s="21" t="s">
        <v>43</v>
      </c>
      <c r="D30" s="46">
        <v>0</v>
      </c>
      <c r="E30" s="46">
        <v>11058200</v>
      </c>
      <c r="F30" s="46">
        <v>0</v>
      </c>
      <c r="G30" s="46">
        <v>30539343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41597543</v>
      </c>
      <c r="O30" s="47">
        <f t="shared" si="1"/>
        <v>395.91067689496327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SUM(D32:D32)</f>
        <v>500115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500115</v>
      </c>
      <c r="O31" s="43">
        <f t="shared" si="1"/>
        <v>4.7599173868351921</v>
      </c>
      <c r="P31" s="10"/>
    </row>
    <row r="32" spans="1:16">
      <c r="A32" s="12"/>
      <c r="B32" s="44">
        <v>569</v>
      </c>
      <c r="C32" s="20" t="s">
        <v>45</v>
      </c>
      <c r="D32" s="46">
        <v>500115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10">SUM(D32:M32)</f>
        <v>500115</v>
      </c>
      <c r="O32" s="47">
        <f t="shared" si="1"/>
        <v>4.7599173868351921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SUM(D34:D36)</f>
        <v>17663821</v>
      </c>
      <c r="E33" s="31">
        <f t="shared" si="11"/>
        <v>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1836717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19500538</v>
      </c>
      <c r="O33" s="43">
        <f t="shared" si="1"/>
        <v>185.59921193893479</v>
      </c>
      <c r="P33" s="9"/>
    </row>
    <row r="34" spans="1:119">
      <c r="A34" s="12"/>
      <c r="B34" s="44">
        <v>571</v>
      </c>
      <c r="C34" s="20" t="s">
        <v>47</v>
      </c>
      <c r="D34" s="46">
        <v>3713276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3713276</v>
      </c>
      <c r="O34" s="47">
        <f t="shared" si="1"/>
        <v>35.341645410591234</v>
      </c>
      <c r="P34" s="9"/>
    </row>
    <row r="35" spans="1:119">
      <c r="A35" s="12"/>
      <c r="B35" s="44">
        <v>572</v>
      </c>
      <c r="C35" s="20" t="s">
        <v>48</v>
      </c>
      <c r="D35" s="46">
        <v>11797155</v>
      </c>
      <c r="E35" s="46">
        <v>0</v>
      </c>
      <c r="F35" s="46">
        <v>0</v>
      </c>
      <c r="G35" s="46">
        <v>0</v>
      </c>
      <c r="H35" s="46">
        <v>0</v>
      </c>
      <c r="I35" s="46">
        <v>1836717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13633872</v>
      </c>
      <c r="O35" s="47">
        <f t="shared" si="1"/>
        <v>129.76236342178399</v>
      </c>
      <c r="P35" s="9"/>
    </row>
    <row r="36" spans="1:119">
      <c r="A36" s="12"/>
      <c r="B36" s="44">
        <v>574</v>
      </c>
      <c r="C36" s="20" t="s">
        <v>49</v>
      </c>
      <c r="D36" s="46">
        <v>2153390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2153390</v>
      </c>
      <c r="O36" s="47">
        <f t="shared" si="1"/>
        <v>20.495203106559561</v>
      </c>
      <c r="P36" s="9"/>
    </row>
    <row r="37" spans="1:119" ht="15.75">
      <c r="A37" s="28" t="s">
        <v>53</v>
      </c>
      <c r="B37" s="29"/>
      <c r="C37" s="30"/>
      <c r="D37" s="31">
        <f t="shared" ref="D37:M37" si="12">SUM(D38:D40)</f>
        <v>39507537</v>
      </c>
      <c r="E37" s="31">
        <f t="shared" si="12"/>
        <v>10661165</v>
      </c>
      <c r="F37" s="31">
        <f t="shared" si="12"/>
        <v>0</v>
      </c>
      <c r="G37" s="31">
        <f t="shared" si="12"/>
        <v>7003602</v>
      </c>
      <c r="H37" s="31">
        <f t="shared" si="12"/>
        <v>0</v>
      </c>
      <c r="I37" s="31">
        <f t="shared" si="12"/>
        <v>5789165</v>
      </c>
      <c r="J37" s="31">
        <f t="shared" si="12"/>
        <v>44206780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0"/>
        <v>107168249</v>
      </c>
      <c r="O37" s="43">
        <f t="shared" si="1"/>
        <v>1019.9894258956105</v>
      </c>
      <c r="P37" s="9"/>
    </row>
    <row r="38" spans="1:119">
      <c r="A38" s="12"/>
      <c r="B38" s="44">
        <v>581</v>
      </c>
      <c r="C38" s="20" t="s">
        <v>50</v>
      </c>
      <c r="D38" s="46">
        <v>39507537</v>
      </c>
      <c r="E38" s="46">
        <v>9456670</v>
      </c>
      <c r="F38" s="46">
        <v>0</v>
      </c>
      <c r="G38" s="46">
        <v>7003602</v>
      </c>
      <c r="H38" s="46">
        <v>0</v>
      </c>
      <c r="I38" s="46">
        <v>4779509</v>
      </c>
      <c r="J38" s="46">
        <v>180291</v>
      </c>
      <c r="K38" s="46">
        <v>0</v>
      </c>
      <c r="L38" s="46">
        <v>0</v>
      </c>
      <c r="M38" s="46">
        <v>0</v>
      </c>
      <c r="N38" s="46">
        <f t="shared" si="10"/>
        <v>60927609</v>
      </c>
      <c r="O38" s="47">
        <f t="shared" si="1"/>
        <v>579.88739673354394</v>
      </c>
      <c r="P38" s="9"/>
    </row>
    <row r="39" spans="1:119">
      <c r="A39" s="12"/>
      <c r="B39" s="44">
        <v>586</v>
      </c>
      <c r="C39" s="20" t="s">
        <v>51</v>
      </c>
      <c r="D39" s="46">
        <v>0</v>
      </c>
      <c r="E39" s="46">
        <v>1204495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1204495</v>
      </c>
      <c r="O39" s="47">
        <f t="shared" si="1"/>
        <v>11.463956675676705</v>
      </c>
      <c r="P39" s="9"/>
    </row>
    <row r="40" spans="1:119" ht="15.75" thickBot="1">
      <c r="A40" s="12"/>
      <c r="B40" s="44">
        <v>590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1009656</v>
      </c>
      <c r="J40" s="46">
        <v>44026489</v>
      </c>
      <c r="K40" s="46">
        <v>0</v>
      </c>
      <c r="L40" s="46">
        <v>0</v>
      </c>
      <c r="M40" s="46">
        <v>0</v>
      </c>
      <c r="N40" s="46">
        <f t="shared" si="10"/>
        <v>45036145</v>
      </c>
      <c r="O40" s="47">
        <f t="shared" si="1"/>
        <v>428.63807248638977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SUM(D5,D14,D20,D25,D28,D31,D33,D37)</f>
        <v>172735811</v>
      </c>
      <c r="E41" s="15">
        <f t="shared" si="13"/>
        <v>44864830</v>
      </c>
      <c r="F41" s="15">
        <f t="shared" si="13"/>
        <v>23883042</v>
      </c>
      <c r="G41" s="15">
        <f t="shared" si="13"/>
        <v>61206596</v>
      </c>
      <c r="H41" s="15">
        <f t="shared" si="13"/>
        <v>0</v>
      </c>
      <c r="I41" s="15">
        <f t="shared" si="13"/>
        <v>63518048</v>
      </c>
      <c r="J41" s="15">
        <f t="shared" si="13"/>
        <v>46446014</v>
      </c>
      <c r="K41" s="15">
        <f t="shared" si="13"/>
        <v>15593897</v>
      </c>
      <c r="L41" s="15">
        <f t="shared" si="13"/>
        <v>0</v>
      </c>
      <c r="M41" s="15">
        <f t="shared" si="13"/>
        <v>0</v>
      </c>
      <c r="N41" s="15">
        <f t="shared" si="10"/>
        <v>428248238</v>
      </c>
      <c r="O41" s="37">
        <f t="shared" si="1"/>
        <v>4075.9150074237637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78</v>
      </c>
      <c r="M43" s="163"/>
      <c r="N43" s="163"/>
      <c r="O43" s="41">
        <v>105068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58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95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96</v>
      </c>
      <c r="N4" s="34" t="s">
        <v>5</v>
      </c>
      <c r="O4" s="34" t="s">
        <v>97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26036858</v>
      </c>
      <c r="E5" s="26">
        <f t="shared" si="0"/>
        <v>6811583</v>
      </c>
      <c r="F5" s="26">
        <f t="shared" si="0"/>
        <v>11826637</v>
      </c>
      <c r="G5" s="26">
        <f t="shared" si="0"/>
        <v>0</v>
      </c>
      <c r="H5" s="26">
        <f t="shared" si="0"/>
        <v>0</v>
      </c>
      <c r="I5" s="26">
        <f t="shared" si="0"/>
        <v>9372142</v>
      </c>
      <c r="J5" s="26">
        <f t="shared" si="0"/>
        <v>58077</v>
      </c>
      <c r="K5" s="26">
        <f t="shared" si="0"/>
        <v>5240519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59345816</v>
      </c>
      <c r="P5" s="32">
        <f t="shared" ref="P5:P40" si="1">(O5/P$42)</f>
        <v>494.66801143609706</v>
      </c>
      <c r="Q5" s="6"/>
    </row>
    <row r="6" spans="1:134">
      <c r="A6" s="12"/>
      <c r="B6" s="44">
        <v>511</v>
      </c>
      <c r="C6" s="20" t="s">
        <v>19</v>
      </c>
      <c r="D6" s="46">
        <v>6030378</v>
      </c>
      <c r="E6" s="46">
        <v>987425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7017803</v>
      </c>
      <c r="P6" s="47">
        <f t="shared" si="1"/>
        <v>58.495828158471632</v>
      </c>
      <c r="Q6" s="9"/>
    </row>
    <row r="7" spans="1:134">
      <c r="A7" s="12"/>
      <c r="B7" s="44">
        <v>512</v>
      </c>
      <c r="C7" s="20" t="s">
        <v>20</v>
      </c>
      <c r="D7" s="46">
        <v>2577907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2577907</v>
      </c>
      <c r="P7" s="47">
        <f t="shared" si="1"/>
        <v>21.487751206541581</v>
      </c>
      <c r="Q7" s="9"/>
    </row>
    <row r="8" spans="1:134">
      <c r="A8" s="12"/>
      <c r="B8" s="44">
        <v>513</v>
      </c>
      <c r="C8" s="20" t="s">
        <v>21</v>
      </c>
      <c r="D8" s="46">
        <v>1858059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1858059</v>
      </c>
      <c r="P8" s="47">
        <f t="shared" si="1"/>
        <v>15.487567828891983</v>
      </c>
      <c r="Q8" s="9"/>
    </row>
    <row r="9" spans="1:134">
      <c r="A9" s="12"/>
      <c r="B9" s="44">
        <v>514</v>
      </c>
      <c r="C9" s="20" t="s">
        <v>22</v>
      </c>
      <c r="D9" s="46">
        <v>1065775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1065775</v>
      </c>
      <c r="P9" s="47">
        <f t="shared" si="1"/>
        <v>8.8836052045911096</v>
      </c>
      <c r="Q9" s="9"/>
    </row>
    <row r="10" spans="1:134">
      <c r="A10" s="12"/>
      <c r="B10" s="44">
        <v>515</v>
      </c>
      <c r="C10" s="20" t="s">
        <v>23</v>
      </c>
      <c r="D10" s="46">
        <v>1810737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1810737</v>
      </c>
      <c r="P10" s="47">
        <f t="shared" si="1"/>
        <v>15.093122504605279</v>
      </c>
      <c r="Q10" s="9"/>
    </row>
    <row r="11" spans="1:134">
      <c r="A11" s="12"/>
      <c r="B11" s="44">
        <v>517</v>
      </c>
      <c r="C11" s="20" t="s">
        <v>24</v>
      </c>
      <c r="D11" s="46">
        <v>12137857</v>
      </c>
      <c r="E11" s="46">
        <v>5824158</v>
      </c>
      <c r="F11" s="46">
        <v>11826637</v>
      </c>
      <c r="G11" s="46">
        <v>0</v>
      </c>
      <c r="H11" s="46">
        <v>0</v>
      </c>
      <c r="I11" s="46">
        <v>9372142</v>
      </c>
      <c r="J11" s="46">
        <v>58077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39218871</v>
      </c>
      <c r="P11" s="47">
        <f t="shared" si="1"/>
        <v>326.90292654058067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5240519</v>
      </c>
      <c r="L12" s="46">
        <v>0</v>
      </c>
      <c r="M12" s="46">
        <v>0</v>
      </c>
      <c r="N12" s="46">
        <v>0</v>
      </c>
      <c r="O12" s="46">
        <f t="shared" si="2"/>
        <v>5240519</v>
      </c>
      <c r="P12" s="47">
        <f t="shared" si="1"/>
        <v>43.681548040776519</v>
      </c>
      <c r="Q12" s="9"/>
    </row>
    <row r="13" spans="1:134">
      <c r="A13" s="12"/>
      <c r="B13" s="44">
        <v>519</v>
      </c>
      <c r="C13" s="20" t="s">
        <v>26</v>
      </c>
      <c r="D13" s="46">
        <v>556145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556145</v>
      </c>
      <c r="P13" s="47">
        <f t="shared" si="1"/>
        <v>4.6356619516383128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SUM(D15:D19)</f>
        <v>112102843</v>
      </c>
      <c r="E14" s="31">
        <f t="shared" si="3"/>
        <v>18951801</v>
      </c>
      <c r="F14" s="31">
        <f t="shared" si="3"/>
        <v>0</v>
      </c>
      <c r="G14" s="31">
        <f t="shared" si="3"/>
        <v>2466939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133521583</v>
      </c>
      <c r="P14" s="43">
        <f t="shared" si="1"/>
        <v>1112.9488209650665</v>
      </c>
      <c r="Q14" s="10"/>
    </row>
    <row r="15" spans="1:134">
      <c r="A15" s="12"/>
      <c r="B15" s="44">
        <v>521</v>
      </c>
      <c r="C15" s="20" t="s">
        <v>28</v>
      </c>
      <c r="D15" s="46">
        <v>65969680</v>
      </c>
      <c r="E15" s="46">
        <v>2589625</v>
      </c>
      <c r="F15" s="46">
        <v>0</v>
      </c>
      <c r="G15" s="46">
        <v>23441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68582746</v>
      </c>
      <c r="P15" s="47">
        <f t="shared" si="1"/>
        <v>571.66103475006457</v>
      </c>
      <c r="Q15" s="9"/>
    </row>
    <row r="16" spans="1:134">
      <c r="A16" s="12"/>
      <c r="B16" s="44">
        <v>522</v>
      </c>
      <c r="C16" s="20" t="s">
        <v>29</v>
      </c>
      <c r="D16" s="46">
        <v>40928845</v>
      </c>
      <c r="E16" s="46">
        <v>6535154</v>
      </c>
      <c r="F16" s="46">
        <v>0</v>
      </c>
      <c r="G16" s="46">
        <v>443668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9" si="4">SUM(D16:N16)</f>
        <v>47907667</v>
      </c>
      <c r="P16" s="47">
        <f t="shared" si="1"/>
        <v>399.32706237340693</v>
      </c>
      <c r="Q16" s="9"/>
    </row>
    <row r="17" spans="1:17">
      <c r="A17" s="12"/>
      <c r="B17" s="44">
        <v>524</v>
      </c>
      <c r="C17" s="20" t="s">
        <v>30</v>
      </c>
      <c r="D17" s="46">
        <v>2274746</v>
      </c>
      <c r="E17" s="46">
        <v>9816069</v>
      </c>
      <c r="F17" s="46">
        <v>0</v>
      </c>
      <c r="G17" s="46">
        <v>1999830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14090645</v>
      </c>
      <c r="P17" s="47">
        <f t="shared" si="1"/>
        <v>117.45042551950054</v>
      </c>
      <c r="Q17" s="9"/>
    </row>
    <row r="18" spans="1:17">
      <c r="A18" s="12"/>
      <c r="B18" s="44">
        <v>526</v>
      </c>
      <c r="C18" s="20" t="s">
        <v>31</v>
      </c>
      <c r="D18" s="46">
        <v>2814540</v>
      </c>
      <c r="E18" s="46">
        <v>10953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2825493</v>
      </c>
      <c r="P18" s="47">
        <f t="shared" si="1"/>
        <v>23.551466604429404</v>
      </c>
      <c r="Q18" s="9"/>
    </row>
    <row r="19" spans="1:17">
      <c r="A19" s="12"/>
      <c r="B19" s="44">
        <v>529</v>
      </c>
      <c r="C19" s="20" t="s">
        <v>32</v>
      </c>
      <c r="D19" s="46">
        <v>115032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115032</v>
      </c>
      <c r="P19" s="47">
        <f t="shared" si="1"/>
        <v>0.95883171766510245</v>
      </c>
      <c r="Q19" s="9"/>
    </row>
    <row r="20" spans="1:17" ht="15.75">
      <c r="A20" s="28" t="s">
        <v>33</v>
      </c>
      <c r="B20" s="29"/>
      <c r="C20" s="30"/>
      <c r="D20" s="31">
        <f t="shared" ref="D20:N20" si="5">SUM(D21:D24)</f>
        <v>15712008</v>
      </c>
      <c r="E20" s="31">
        <f t="shared" si="5"/>
        <v>0</v>
      </c>
      <c r="F20" s="31">
        <f t="shared" si="5"/>
        <v>0</v>
      </c>
      <c r="G20" s="31">
        <f t="shared" si="5"/>
        <v>871731</v>
      </c>
      <c r="H20" s="31">
        <f t="shared" si="5"/>
        <v>0</v>
      </c>
      <c r="I20" s="31">
        <f t="shared" si="5"/>
        <v>82256958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>SUM(D20:N20)</f>
        <v>98840697</v>
      </c>
      <c r="P20" s="43">
        <f t="shared" si="1"/>
        <v>823.87157729784701</v>
      </c>
      <c r="Q20" s="10"/>
    </row>
    <row r="21" spans="1:17">
      <c r="A21" s="12"/>
      <c r="B21" s="44">
        <v>534</v>
      </c>
      <c r="C21" s="20" t="s">
        <v>34</v>
      </c>
      <c r="D21" s="46">
        <v>12593446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36" si="6">SUM(D21:N21)</f>
        <v>12593446</v>
      </c>
      <c r="P21" s="47">
        <f t="shared" si="1"/>
        <v>104.97075126488902</v>
      </c>
      <c r="Q21" s="9"/>
    </row>
    <row r="22" spans="1:17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3799345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3799345</v>
      </c>
      <c r="P22" s="47">
        <f t="shared" si="1"/>
        <v>31.668861641563378</v>
      </c>
      <c r="Q22" s="9"/>
    </row>
    <row r="23" spans="1:17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78457613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78457613</v>
      </c>
      <c r="P23" s="47">
        <f t="shared" si="1"/>
        <v>653.9714847754874</v>
      </c>
      <c r="Q23" s="9"/>
    </row>
    <row r="24" spans="1:17">
      <c r="A24" s="12"/>
      <c r="B24" s="44">
        <v>539</v>
      </c>
      <c r="C24" s="20" t="s">
        <v>37</v>
      </c>
      <c r="D24" s="46">
        <v>3118562</v>
      </c>
      <c r="E24" s="46">
        <v>0</v>
      </c>
      <c r="F24" s="46">
        <v>0</v>
      </c>
      <c r="G24" s="46">
        <v>871731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3990293</v>
      </c>
      <c r="P24" s="47">
        <f t="shared" si="1"/>
        <v>33.26047961590718</v>
      </c>
      <c r="Q24" s="9"/>
    </row>
    <row r="25" spans="1:17" ht="15.75">
      <c r="A25" s="28" t="s">
        <v>38</v>
      </c>
      <c r="B25" s="29"/>
      <c r="C25" s="30"/>
      <c r="D25" s="31">
        <f t="shared" ref="D25:N25" si="7">SUM(D26:D27)</f>
        <v>3529174</v>
      </c>
      <c r="E25" s="31">
        <f t="shared" si="7"/>
        <v>1646849</v>
      </c>
      <c r="F25" s="31">
        <f t="shared" si="7"/>
        <v>0</v>
      </c>
      <c r="G25" s="31">
        <f t="shared" si="7"/>
        <v>2217152</v>
      </c>
      <c r="H25" s="31">
        <f t="shared" si="7"/>
        <v>0</v>
      </c>
      <c r="I25" s="31">
        <f t="shared" si="7"/>
        <v>14846074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6"/>
        <v>22239249</v>
      </c>
      <c r="P25" s="43">
        <f t="shared" si="1"/>
        <v>185.37187320269064</v>
      </c>
      <c r="Q25" s="10"/>
    </row>
    <row r="26" spans="1:17">
      <c r="A26" s="12"/>
      <c r="B26" s="44">
        <v>541</v>
      </c>
      <c r="C26" s="20" t="s">
        <v>39</v>
      </c>
      <c r="D26" s="46">
        <v>3529174</v>
      </c>
      <c r="E26" s="46">
        <v>1646849</v>
      </c>
      <c r="F26" s="46">
        <v>0</v>
      </c>
      <c r="G26" s="46">
        <v>2217152</v>
      </c>
      <c r="H26" s="46">
        <v>0</v>
      </c>
      <c r="I26" s="46">
        <v>8507648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15900823</v>
      </c>
      <c r="P26" s="47">
        <f t="shared" si="1"/>
        <v>132.53888856473648</v>
      </c>
      <c r="Q26" s="9"/>
    </row>
    <row r="27" spans="1:17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6338426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6338426</v>
      </c>
      <c r="P27" s="47">
        <f t="shared" si="1"/>
        <v>52.832984637954169</v>
      </c>
      <c r="Q27" s="9"/>
    </row>
    <row r="28" spans="1:17" ht="15.75">
      <c r="A28" s="28" t="s">
        <v>41</v>
      </c>
      <c r="B28" s="29"/>
      <c r="C28" s="30"/>
      <c r="D28" s="31">
        <f t="shared" ref="D28:N28" si="8">SUM(D29:D30)</f>
        <v>3033668</v>
      </c>
      <c r="E28" s="31">
        <f t="shared" si="8"/>
        <v>24646990</v>
      </c>
      <c r="F28" s="31">
        <f t="shared" si="8"/>
        <v>0</v>
      </c>
      <c r="G28" s="31">
        <f t="shared" si="8"/>
        <v>9696020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6"/>
        <v>37376678</v>
      </c>
      <c r="P28" s="43">
        <f t="shared" si="1"/>
        <v>311.54760733844012</v>
      </c>
      <c r="Q28" s="10"/>
    </row>
    <row r="29" spans="1:17">
      <c r="A29" s="13"/>
      <c r="B29" s="45">
        <v>554</v>
      </c>
      <c r="C29" s="21" t="s">
        <v>42</v>
      </c>
      <c r="D29" s="46">
        <v>2585752</v>
      </c>
      <c r="E29" s="46">
        <v>4190696</v>
      </c>
      <c r="F29" s="46">
        <v>0</v>
      </c>
      <c r="G29" s="46">
        <v>2158441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8934889</v>
      </c>
      <c r="P29" s="47">
        <f t="shared" si="1"/>
        <v>74.475406556584502</v>
      </c>
      <c r="Q29" s="9"/>
    </row>
    <row r="30" spans="1:17">
      <c r="A30" s="13"/>
      <c r="B30" s="45">
        <v>559</v>
      </c>
      <c r="C30" s="21" t="s">
        <v>43</v>
      </c>
      <c r="D30" s="46">
        <v>447916</v>
      </c>
      <c r="E30" s="46">
        <v>20456294</v>
      </c>
      <c r="F30" s="46">
        <v>0</v>
      </c>
      <c r="G30" s="46">
        <v>7537579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28441789</v>
      </c>
      <c r="P30" s="47">
        <f t="shared" si="1"/>
        <v>237.07220078185563</v>
      </c>
      <c r="Q30" s="9"/>
    </row>
    <row r="31" spans="1:17" ht="15.75">
      <c r="A31" s="28" t="s">
        <v>44</v>
      </c>
      <c r="B31" s="29"/>
      <c r="C31" s="30"/>
      <c r="D31" s="31">
        <f t="shared" ref="D31:N31" si="9">SUM(D32:D32)</f>
        <v>37412</v>
      </c>
      <c r="E31" s="31">
        <f t="shared" si="9"/>
        <v>15613278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si="6"/>
        <v>15650690</v>
      </c>
      <c r="P31" s="43">
        <f t="shared" si="1"/>
        <v>130.45394303623377</v>
      </c>
      <c r="Q31" s="10"/>
    </row>
    <row r="32" spans="1:17">
      <c r="A32" s="12"/>
      <c r="B32" s="44">
        <v>569</v>
      </c>
      <c r="C32" s="20" t="s">
        <v>45</v>
      </c>
      <c r="D32" s="46">
        <v>37412</v>
      </c>
      <c r="E32" s="46">
        <v>15613278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15650690</v>
      </c>
      <c r="P32" s="47">
        <f t="shared" si="1"/>
        <v>130.45394303623377</v>
      </c>
      <c r="Q32" s="9"/>
    </row>
    <row r="33" spans="1:120" ht="15.75">
      <c r="A33" s="28" t="s">
        <v>46</v>
      </c>
      <c r="B33" s="29"/>
      <c r="C33" s="30"/>
      <c r="D33" s="31">
        <f t="shared" ref="D33:N33" si="10">SUM(D34:D36)</f>
        <v>22556547</v>
      </c>
      <c r="E33" s="31">
        <f t="shared" si="10"/>
        <v>4539204</v>
      </c>
      <c r="F33" s="31">
        <f t="shared" si="10"/>
        <v>0</v>
      </c>
      <c r="G33" s="31">
        <f t="shared" si="10"/>
        <v>3214845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10"/>
        <v>0</v>
      </c>
      <c r="O33" s="31">
        <f>SUM(D33:N33)</f>
        <v>30310596</v>
      </c>
      <c r="P33" s="43">
        <f t="shared" si="1"/>
        <v>252.64935692792426</v>
      </c>
      <c r="Q33" s="9"/>
    </row>
    <row r="34" spans="1:120">
      <c r="A34" s="12"/>
      <c r="B34" s="44">
        <v>571</v>
      </c>
      <c r="C34" s="20" t="s">
        <v>47</v>
      </c>
      <c r="D34" s="46">
        <v>4701369</v>
      </c>
      <c r="E34" s="46">
        <v>1035289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5736658</v>
      </c>
      <c r="P34" s="47">
        <f t="shared" si="1"/>
        <v>47.817039117786798</v>
      </c>
      <c r="Q34" s="9"/>
    </row>
    <row r="35" spans="1:120">
      <c r="A35" s="12"/>
      <c r="B35" s="44">
        <v>572</v>
      </c>
      <c r="C35" s="20" t="s">
        <v>48</v>
      </c>
      <c r="D35" s="46">
        <v>17355621</v>
      </c>
      <c r="E35" s="46">
        <v>1206099</v>
      </c>
      <c r="F35" s="46">
        <v>0</v>
      </c>
      <c r="G35" s="46">
        <v>3214845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21776565</v>
      </c>
      <c r="P35" s="47">
        <f t="shared" si="1"/>
        <v>181.51524118328595</v>
      </c>
      <c r="Q35" s="9"/>
    </row>
    <row r="36" spans="1:120">
      <c r="A36" s="12"/>
      <c r="B36" s="44">
        <v>574</v>
      </c>
      <c r="C36" s="20" t="s">
        <v>49</v>
      </c>
      <c r="D36" s="46">
        <v>499557</v>
      </c>
      <c r="E36" s="46">
        <v>2297816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2797373</v>
      </c>
      <c r="P36" s="47">
        <f t="shared" si="1"/>
        <v>23.317076626851488</v>
      </c>
      <c r="Q36" s="9"/>
    </row>
    <row r="37" spans="1:120" ht="15.75">
      <c r="A37" s="28" t="s">
        <v>53</v>
      </c>
      <c r="B37" s="29"/>
      <c r="C37" s="30"/>
      <c r="D37" s="31">
        <f t="shared" ref="D37:N37" si="11">SUM(D38:D39)</f>
        <v>8328392</v>
      </c>
      <c r="E37" s="31">
        <f t="shared" si="11"/>
        <v>14229898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11438367</v>
      </c>
      <c r="J37" s="31">
        <f t="shared" si="11"/>
        <v>63910527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si="11"/>
        <v>0</v>
      </c>
      <c r="O37" s="31">
        <f>SUM(D37:N37)</f>
        <v>97907184</v>
      </c>
      <c r="P37" s="43">
        <f t="shared" si="1"/>
        <v>816.09042185194755</v>
      </c>
      <c r="Q37" s="9"/>
    </row>
    <row r="38" spans="1:120">
      <c r="A38" s="12"/>
      <c r="B38" s="44">
        <v>581</v>
      </c>
      <c r="C38" s="20" t="s">
        <v>98</v>
      </c>
      <c r="D38" s="46">
        <v>8328392</v>
      </c>
      <c r="E38" s="46">
        <v>14229898</v>
      </c>
      <c r="F38" s="46">
        <v>0</v>
      </c>
      <c r="G38" s="46">
        <v>0</v>
      </c>
      <c r="H38" s="46">
        <v>0</v>
      </c>
      <c r="I38" s="46">
        <v>11438367</v>
      </c>
      <c r="J38" s="46">
        <v>75684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34072341</v>
      </c>
      <c r="P38" s="47">
        <f t="shared" si="1"/>
        <v>284.00480949562814</v>
      </c>
      <c r="Q38" s="9"/>
    </row>
    <row r="39" spans="1:120" ht="15.75" thickBot="1">
      <c r="A39" s="12"/>
      <c r="B39" s="44">
        <v>590</v>
      </c>
      <c r="C39" s="20" t="s">
        <v>52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63834843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" si="12">SUM(D39:N39)</f>
        <v>63834843</v>
      </c>
      <c r="P39" s="47">
        <f t="shared" si="1"/>
        <v>532.08561235631942</v>
      </c>
      <c r="Q39" s="9"/>
    </row>
    <row r="40" spans="1:120" ht="16.5" thickBot="1">
      <c r="A40" s="14" t="s">
        <v>10</v>
      </c>
      <c r="B40" s="23"/>
      <c r="C40" s="22"/>
      <c r="D40" s="15">
        <f>SUM(D5,D14,D20,D25,D28,D31,D33,D37)</f>
        <v>191336902</v>
      </c>
      <c r="E40" s="15">
        <f t="shared" ref="E40:N40" si="13">SUM(E5,E14,E20,E25,E28,E31,E33,E37)</f>
        <v>86439603</v>
      </c>
      <c r="F40" s="15">
        <f t="shared" si="13"/>
        <v>11826637</v>
      </c>
      <c r="G40" s="15">
        <f t="shared" si="13"/>
        <v>18466687</v>
      </c>
      <c r="H40" s="15">
        <f t="shared" si="13"/>
        <v>0</v>
      </c>
      <c r="I40" s="15">
        <f t="shared" si="13"/>
        <v>117913541</v>
      </c>
      <c r="J40" s="15">
        <f t="shared" si="13"/>
        <v>63968604</v>
      </c>
      <c r="K40" s="15">
        <f t="shared" si="13"/>
        <v>5240519</v>
      </c>
      <c r="L40" s="15">
        <f t="shared" si="13"/>
        <v>0</v>
      </c>
      <c r="M40" s="15">
        <f t="shared" si="13"/>
        <v>0</v>
      </c>
      <c r="N40" s="15">
        <f t="shared" si="13"/>
        <v>0</v>
      </c>
      <c r="O40" s="15">
        <f>SUM(D40:N40)</f>
        <v>495192493</v>
      </c>
      <c r="P40" s="37">
        <f t="shared" si="1"/>
        <v>4127.6016120562472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163" t="s">
        <v>101</v>
      </c>
      <c r="N42" s="163"/>
      <c r="O42" s="163"/>
      <c r="P42" s="41">
        <v>119971</v>
      </c>
    </row>
    <row r="43" spans="1:120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1:120" ht="15.75" customHeight="1" thickBot="1">
      <c r="A44" s="165" t="s">
        <v>58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95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96</v>
      </c>
      <c r="N4" s="34" t="s">
        <v>5</v>
      </c>
      <c r="O4" s="34" t="s">
        <v>97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28567148</v>
      </c>
      <c r="E5" s="26">
        <f t="shared" si="0"/>
        <v>7147323</v>
      </c>
      <c r="F5" s="26">
        <f t="shared" si="0"/>
        <v>11268400</v>
      </c>
      <c r="G5" s="26">
        <f t="shared" si="0"/>
        <v>28497</v>
      </c>
      <c r="H5" s="26">
        <f t="shared" si="0"/>
        <v>0</v>
      </c>
      <c r="I5" s="26">
        <f t="shared" si="0"/>
        <v>10107896</v>
      </c>
      <c r="J5" s="26">
        <f t="shared" si="0"/>
        <v>81743</v>
      </c>
      <c r="K5" s="26">
        <f t="shared" si="0"/>
        <v>5213080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62414087</v>
      </c>
      <c r="P5" s="32">
        <f t="shared" ref="P5:P40" si="1">(O5/P$42)</f>
        <v>523.3666261372689</v>
      </c>
      <c r="Q5" s="6"/>
    </row>
    <row r="6" spans="1:134">
      <c r="A6" s="12"/>
      <c r="B6" s="44">
        <v>511</v>
      </c>
      <c r="C6" s="20" t="s">
        <v>19</v>
      </c>
      <c r="D6" s="46">
        <v>9248791</v>
      </c>
      <c r="E6" s="46">
        <v>0</v>
      </c>
      <c r="F6" s="46">
        <v>0</v>
      </c>
      <c r="G6" s="46">
        <v>28497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9277288</v>
      </c>
      <c r="P6" s="47">
        <f t="shared" si="1"/>
        <v>77.793702570122846</v>
      </c>
      <c r="Q6" s="9"/>
    </row>
    <row r="7" spans="1:134">
      <c r="A7" s="12"/>
      <c r="B7" s="44">
        <v>512</v>
      </c>
      <c r="C7" s="20" t="s">
        <v>20</v>
      </c>
      <c r="D7" s="46">
        <v>1575325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1575325</v>
      </c>
      <c r="P7" s="47">
        <f t="shared" si="1"/>
        <v>13.209718670076727</v>
      </c>
      <c r="Q7" s="9"/>
    </row>
    <row r="8" spans="1:134">
      <c r="A8" s="12"/>
      <c r="B8" s="44">
        <v>513</v>
      </c>
      <c r="C8" s="20" t="s">
        <v>21</v>
      </c>
      <c r="D8" s="46">
        <v>2547666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5111532</v>
      </c>
      <c r="L8" s="46">
        <v>0</v>
      </c>
      <c r="M8" s="46">
        <v>0</v>
      </c>
      <c r="N8" s="46">
        <v>0</v>
      </c>
      <c r="O8" s="46">
        <f t="shared" si="2"/>
        <v>7659198</v>
      </c>
      <c r="P8" s="47">
        <f t="shared" si="1"/>
        <v>64.225382583539471</v>
      </c>
      <c r="Q8" s="9"/>
    </row>
    <row r="9" spans="1:134">
      <c r="A9" s="12"/>
      <c r="B9" s="44">
        <v>514</v>
      </c>
      <c r="C9" s="20" t="s">
        <v>22</v>
      </c>
      <c r="D9" s="46">
        <v>1040980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1040980</v>
      </c>
      <c r="P9" s="47">
        <f t="shared" si="1"/>
        <v>8.7290260366441661</v>
      </c>
      <c r="Q9" s="9"/>
    </row>
    <row r="10" spans="1:134">
      <c r="A10" s="12"/>
      <c r="B10" s="44">
        <v>515</v>
      </c>
      <c r="C10" s="20" t="s">
        <v>23</v>
      </c>
      <c r="D10" s="46">
        <v>2158813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2158813</v>
      </c>
      <c r="P10" s="47">
        <f t="shared" si="1"/>
        <v>18.102494654312189</v>
      </c>
      <c r="Q10" s="9"/>
    </row>
    <row r="11" spans="1:134">
      <c r="A11" s="12"/>
      <c r="B11" s="44">
        <v>517</v>
      </c>
      <c r="C11" s="20" t="s">
        <v>24</v>
      </c>
      <c r="D11" s="46">
        <v>11879858</v>
      </c>
      <c r="E11" s="46">
        <v>7147323</v>
      </c>
      <c r="F11" s="46">
        <v>11268400</v>
      </c>
      <c r="G11" s="46">
        <v>0</v>
      </c>
      <c r="H11" s="46">
        <v>0</v>
      </c>
      <c r="I11" s="46">
        <v>10107896</v>
      </c>
      <c r="J11" s="46">
        <v>81743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40485220</v>
      </c>
      <c r="P11" s="47">
        <f t="shared" si="1"/>
        <v>339.48446606012328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101548</v>
      </c>
      <c r="L12" s="46">
        <v>0</v>
      </c>
      <c r="M12" s="46">
        <v>0</v>
      </c>
      <c r="N12" s="46">
        <v>0</v>
      </c>
      <c r="O12" s="46">
        <f t="shared" si="2"/>
        <v>101548</v>
      </c>
      <c r="P12" s="47">
        <f t="shared" si="1"/>
        <v>0.85151985241708938</v>
      </c>
      <c r="Q12" s="9"/>
    </row>
    <row r="13" spans="1:134">
      <c r="A13" s="12"/>
      <c r="B13" s="44">
        <v>519</v>
      </c>
      <c r="C13" s="20" t="s">
        <v>26</v>
      </c>
      <c r="D13" s="46">
        <v>115715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115715</v>
      </c>
      <c r="P13" s="47">
        <f t="shared" si="1"/>
        <v>0.97031571003312234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SUM(D15:D19)</f>
        <v>108485402</v>
      </c>
      <c r="E14" s="31">
        <f t="shared" si="3"/>
        <v>17057179</v>
      </c>
      <c r="F14" s="31">
        <f t="shared" si="3"/>
        <v>0</v>
      </c>
      <c r="G14" s="31">
        <f t="shared" si="3"/>
        <v>6041889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4" si="4">SUM(D14:N14)</f>
        <v>131584470</v>
      </c>
      <c r="P14" s="43">
        <f t="shared" si="1"/>
        <v>1103.387447067209</v>
      </c>
      <c r="Q14" s="10"/>
    </row>
    <row r="15" spans="1:134">
      <c r="A15" s="12"/>
      <c r="B15" s="44">
        <v>521</v>
      </c>
      <c r="C15" s="20" t="s">
        <v>28</v>
      </c>
      <c r="D15" s="46">
        <v>61465517</v>
      </c>
      <c r="E15" s="46">
        <v>1287256</v>
      </c>
      <c r="F15" s="46">
        <v>0</v>
      </c>
      <c r="G15" s="46">
        <v>361470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63114243</v>
      </c>
      <c r="P15" s="47">
        <f t="shared" si="1"/>
        <v>529.23770911072916</v>
      </c>
      <c r="Q15" s="9"/>
    </row>
    <row r="16" spans="1:134">
      <c r="A16" s="12"/>
      <c r="B16" s="44">
        <v>522</v>
      </c>
      <c r="C16" s="20" t="s">
        <v>29</v>
      </c>
      <c r="D16" s="46">
        <v>41859132</v>
      </c>
      <c r="E16" s="46">
        <v>5786148</v>
      </c>
      <c r="F16" s="46">
        <v>0</v>
      </c>
      <c r="G16" s="46">
        <v>2273207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49918487</v>
      </c>
      <c r="P16" s="47">
        <f t="shared" si="1"/>
        <v>418.58611378977821</v>
      </c>
      <c r="Q16" s="9"/>
    </row>
    <row r="17" spans="1:17">
      <c r="A17" s="12"/>
      <c r="B17" s="44">
        <v>524</v>
      </c>
      <c r="C17" s="20" t="s">
        <v>30</v>
      </c>
      <c r="D17" s="46">
        <v>2144719</v>
      </c>
      <c r="E17" s="46">
        <v>9983775</v>
      </c>
      <c r="F17" s="46">
        <v>0</v>
      </c>
      <c r="G17" s="46">
        <v>2062470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14190964</v>
      </c>
      <c r="P17" s="47">
        <f t="shared" si="1"/>
        <v>118.99680516540187</v>
      </c>
      <c r="Q17" s="9"/>
    </row>
    <row r="18" spans="1:17">
      <c r="A18" s="12"/>
      <c r="B18" s="44">
        <v>526</v>
      </c>
      <c r="C18" s="20" t="s">
        <v>31</v>
      </c>
      <c r="D18" s="46">
        <v>2899937</v>
      </c>
      <c r="E18" s="46">
        <v>0</v>
      </c>
      <c r="F18" s="46">
        <v>0</v>
      </c>
      <c r="G18" s="46">
        <v>1344742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4244679</v>
      </c>
      <c r="P18" s="47">
        <f t="shared" si="1"/>
        <v>35.593300071275834</v>
      </c>
      <c r="Q18" s="9"/>
    </row>
    <row r="19" spans="1:17">
      <c r="A19" s="12"/>
      <c r="B19" s="44">
        <v>529</v>
      </c>
      <c r="C19" s="20" t="s">
        <v>32</v>
      </c>
      <c r="D19" s="46">
        <v>116097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116097</v>
      </c>
      <c r="P19" s="47">
        <f t="shared" si="1"/>
        <v>0.97351893002389833</v>
      </c>
      <c r="Q19" s="9"/>
    </row>
    <row r="20" spans="1:17" ht="15.75">
      <c r="A20" s="28" t="s">
        <v>33</v>
      </c>
      <c r="B20" s="29"/>
      <c r="C20" s="30"/>
      <c r="D20" s="31">
        <f t="shared" ref="D20:N20" si="5">SUM(D21:D24)</f>
        <v>15185579</v>
      </c>
      <c r="E20" s="31">
        <f t="shared" si="5"/>
        <v>2476449</v>
      </c>
      <c r="F20" s="31">
        <f t="shared" si="5"/>
        <v>0</v>
      </c>
      <c r="G20" s="31">
        <f t="shared" si="5"/>
        <v>1342466</v>
      </c>
      <c r="H20" s="31">
        <f t="shared" si="5"/>
        <v>0</v>
      </c>
      <c r="I20" s="31">
        <f t="shared" si="5"/>
        <v>82155779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 t="shared" si="4"/>
        <v>101160273</v>
      </c>
      <c r="P20" s="43">
        <f t="shared" si="1"/>
        <v>848.26860928262965</v>
      </c>
      <c r="Q20" s="10"/>
    </row>
    <row r="21" spans="1:17">
      <c r="A21" s="12"/>
      <c r="B21" s="44">
        <v>534</v>
      </c>
      <c r="C21" s="20" t="s">
        <v>34</v>
      </c>
      <c r="D21" s="46">
        <v>11431440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11431440</v>
      </c>
      <c r="P21" s="47">
        <f t="shared" si="1"/>
        <v>95.857112909311979</v>
      </c>
      <c r="Q21" s="9"/>
    </row>
    <row r="22" spans="1:17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4367241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4367241</v>
      </c>
      <c r="P22" s="47">
        <f t="shared" si="1"/>
        <v>36.621030564756197</v>
      </c>
      <c r="Q22" s="9"/>
    </row>
    <row r="23" spans="1:17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77788538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77788538</v>
      </c>
      <c r="P23" s="47">
        <f t="shared" si="1"/>
        <v>652.28743448911996</v>
      </c>
      <c r="Q23" s="9"/>
    </row>
    <row r="24" spans="1:17">
      <c r="A24" s="12"/>
      <c r="B24" s="44">
        <v>539</v>
      </c>
      <c r="C24" s="20" t="s">
        <v>37</v>
      </c>
      <c r="D24" s="46">
        <v>3754139</v>
      </c>
      <c r="E24" s="46">
        <v>2476449</v>
      </c>
      <c r="F24" s="46">
        <v>0</v>
      </c>
      <c r="G24" s="46">
        <v>1342466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7573054</v>
      </c>
      <c r="P24" s="47">
        <f t="shared" si="1"/>
        <v>63.503031319441533</v>
      </c>
      <c r="Q24" s="9"/>
    </row>
    <row r="25" spans="1:17" ht="15.75">
      <c r="A25" s="28" t="s">
        <v>38</v>
      </c>
      <c r="B25" s="29"/>
      <c r="C25" s="30"/>
      <c r="D25" s="31">
        <f t="shared" ref="D25:N25" si="6">SUM(D26:D27)</f>
        <v>3241901</v>
      </c>
      <c r="E25" s="31">
        <f t="shared" si="6"/>
        <v>831970</v>
      </c>
      <c r="F25" s="31">
        <f t="shared" si="6"/>
        <v>0</v>
      </c>
      <c r="G25" s="31">
        <f t="shared" si="6"/>
        <v>5258274</v>
      </c>
      <c r="H25" s="31">
        <f t="shared" si="6"/>
        <v>0</v>
      </c>
      <c r="I25" s="31">
        <f t="shared" si="6"/>
        <v>13774256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6"/>
        <v>0</v>
      </c>
      <c r="O25" s="31">
        <f t="shared" ref="O25:O31" si="7">SUM(D25:N25)</f>
        <v>23106401</v>
      </c>
      <c r="P25" s="43">
        <f t="shared" si="1"/>
        <v>193.75624502117313</v>
      </c>
      <c r="Q25" s="10"/>
    </row>
    <row r="26" spans="1:17">
      <c r="A26" s="12"/>
      <c r="B26" s="44">
        <v>541</v>
      </c>
      <c r="C26" s="20" t="s">
        <v>39</v>
      </c>
      <c r="D26" s="46">
        <v>3241901</v>
      </c>
      <c r="E26" s="46">
        <v>831970</v>
      </c>
      <c r="F26" s="46">
        <v>0</v>
      </c>
      <c r="G26" s="46">
        <v>5258274</v>
      </c>
      <c r="H26" s="46">
        <v>0</v>
      </c>
      <c r="I26" s="46">
        <v>8609242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17941387</v>
      </c>
      <c r="P26" s="47">
        <f t="shared" si="1"/>
        <v>150.44557460903107</v>
      </c>
      <c r="Q26" s="9"/>
    </row>
    <row r="27" spans="1:17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5165014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5165014</v>
      </c>
      <c r="P27" s="47">
        <f t="shared" si="1"/>
        <v>43.310670412142052</v>
      </c>
      <c r="Q27" s="9"/>
    </row>
    <row r="28" spans="1:17" ht="15.75">
      <c r="A28" s="28" t="s">
        <v>41</v>
      </c>
      <c r="B28" s="29"/>
      <c r="C28" s="30"/>
      <c r="D28" s="31">
        <f t="shared" ref="D28:N28" si="8">SUM(D29:D30)</f>
        <v>2640102</v>
      </c>
      <c r="E28" s="31">
        <f t="shared" si="8"/>
        <v>41242065</v>
      </c>
      <c r="F28" s="31">
        <f t="shared" si="8"/>
        <v>0</v>
      </c>
      <c r="G28" s="31">
        <f t="shared" si="8"/>
        <v>15708068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7"/>
        <v>59590235</v>
      </c>
      <c r="P28" s="43">
        <f t="shared" si="1"/>
        <v>499.68751834304641</v>
      </c>
      <c r="Q28" s="10"/>
    </row>
    <row r="29" spans="1:17">
      <c r="A29" s="13"/>
      <c r="B29" s="45">
        <v>554</v>
      </c>
      <c r="C29" s="21" t="s">
        <v>42</v>
      </c>
      <c r="D29" s="46">
        <v>2523999</v>
      </c>
      <c r="E29" s="46">
        <v>5495085</v>
      </c>
      <c r="F29" s="46">
        <v>0</v>
      </c>
      <c r="G29" s="46">
        <v>821126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8840210</v>
      </c>
      <c r="P29" s="47">
        <f t="shared" si="1"/>
        <v>74.128631923189801</v>
      </c>
      <c r="Q29" s="9"/>
    </row>
    <row r="30" spans="1:17">
      <c r="A30" s="13"/>
      <c r="B30" s="45">
        <v>559</v>
      </c>
      <c r="C30" s="21" t="s">
        <v>43</v>
      </c>
      <c r="D30" s="46">
        <v>116103</v>
      </c>
      <c r="E30" s="46">
        <v>35746980</v>
      </c>
      <c r="F30" s="46">
        <v>0</v>
      </c>
      <c r="G30" s="46">
        <v>14886942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50750025</v>
      </c>
      <c r="P30" s="47">
        <f t="shared" si="1"/>
        <v>425.55888641985661</v>
      </c>
      <c r="Q30" s="9"/>
    </row>
    <row r="31" spans="1:17" ht="15.75">
      <c r="A31" s="28" t="s">
        <v>44</v>
      </c>
      <c r="B31" s="29"/>
      <c r="C31" s="30"/>
      <c r="D31" s="31">
        <f t="shared" ref="D31:N31" si="9">SUM(D32:D32)</f>
        <v>61899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si="7"/>
        <v>61899</v>
      </c>
      <c r="P31" s="43">
        <f t="shared" si="1"/>
        <v>0.51904741939541321</v>
      </c>
      <c r="Q31" s="10"/>
    </row>
    <row r="32" spans="1:17">
      <c r="A32" s="12"/>
      <c r="B32" s="44">
        <v>569</v>
      </c>
      <c r="C32" s="20" t="s">
        <v>45</v>
      </c>
      <c r="D32" s="46">
        <v>61899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40" si="10">SUM(D32:N32)</f>
        <v>61899</v>
      </c>
      <c r="P32" s="47">
        <f t="shared" si="1"/>
        <v>0.51904741939541321</v>
      </c>
      <c r="Q32" s="9"/>
    </row>
    <row r="33" spans="1:120" ht="15.75">
      <c r="A33" s="28" t="s">
        <v>46</v>
      </c>
      <c r="B33" s="29"/>
      <c r="C33" s="30"/>
      <c r="D33" s="31">
        <f t="shared" ref="D33:N33" si="11">SUM(D34:D36)</f>
        <v>21648344</v>
      </c>
      <c r="E33" s="31">
        <f t="shared" si="11"/>
        <v>3685674</v>
      </c>
      <c r="F33" s="31">
        <f t="shared" si="11"/>
        <v>0</v>
      </c>
      <c r="G33" s="31">
        <f t="shared" si="11"/>
        <v>4839412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1"/>
        <v>0</v>
      </c>
      <c r="O33" s="31">
        <f t="shared" si="10"/>
        <v>30173430</v>
      </c>
      <c r="P33" s="43">
        <f t="shared" si="1"/>
        <v>253.01605802691711</v>
      </c>
      <c r="Q33" s="9"/>
    </row>
    <row r="34" spans="1:120">
      <c r="A34" s="12"/>
      <c r="B34" s="44">
        <v>571</v>
      </c>
      <c r="C34" s="20" t="s">
        <v>47</v>
      </c>
      <c r="D34" s="46">
        <v>4427145</v>
      </c>
      <c r="E34" s="46">
        <v>454076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0"/>
        <v>4881221</v>
      </c>
      <c r="P34" s="47">
        <f t="shared" si="1"/>
        <v>40.930954676952751</v>
      </c>
      <c r="Q34" s="9"/>
    </row>
    <row r="35" spans="1:120">
      <c r="A35" s="12"/>
      <c r="B35" s="44">
        <v>572</v>
      </c>
      <c r="C35" s="20" t="s">
        <v>48</v>
      </c>
      <c r="D35" s="46">
        <v>16669820</v>
      </c>
      <c r="E35" s="46">
        <v>1174718</v>
      </c>
      <c r="F35" s="46">
        <v>0</v>
      </c>
      <c r="G35" s="46">
        <v>4220915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22065453</v>
      </c>
      <c r="P35" s="47">
        <f t="shared" si="1"/>
        <v>185.02748731709363</v>
      </c>
      <c r="Q35" s="9"/>
    </row>
    <row r="36" spans="1:120">
      <c r="A36" s="12"/>
      <c r="B36" s="44">
        <v>574</v>
      </c>
      <c r="C36" s="20" t="s">
        <v>49</v>
      </c>
      <c r="D36" s="46">
        <v>551379</v>
      </c>
      <c r="E36" s="46">
        <v>2056880</v>
      </c>
      <c r="F36" s="46">
        <v>0</v>
      </c>
      <c r="G36" s="46">
        <v>618497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3226756</v>
      </c>
      <c r="P36" s="47">
        <f t="shared" si="1"/>
        <v>27.05761603287074</v>
      </c>
      <c r="Q36" s="9"/>
    </row>
    <row r="37" spans="1:120" ht="15.75">
      <c r="A37" s="28" t="s">
        <v>53</v>
      </c>
      <c r="B37" s="29"/>
      <c r="C37" s="30"/>
      <c r="D37" s="31">
        <f t="shared" ref="D37:N37" si="12">SUM(D38:D39)</f>
        <v>2070416</v>
      </c>
      <c r="E37" s="31">
        <f t="shared" si="12"/>
        <v>14806322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11445949</v>
      </c>
      <c r="J37" s="31">
        <f t="shared" si="12"/>
        <v>68623696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2"/>
        <v>0</v>
      </c>
      <c r="O37" s="31">
        <f t="shared" si="10"/>
        <v>96946383</v>
      </c>
      <c r="P37" s="43">
        <f t="shared" si="1"/>
        <v>812.93348706553184</v>
      </c>
      <c r="Q37" s="9"/>
    </row>
    <row r="38" spans="1:120">
      <c r="A38" s="12"/>
      <c r="B38" s="44">
        <v>581</v>
      </c>
      <c r="C38" s="20" t="s">
        <v>98</v>
      </c>
      <c r="D38" s="46">
        <v>2070416</v>
      </c>
      <c r="E38" s="46">
        <v>14806322</v>
      </c>
      <c r="F38" s="46">
        <v>0</v>
      </c>
      <c r="G38" s="46">
        <v>0</v>
      </c>
      <c r="H38" s="46">
        <v>0</v>
      </c>
      <c r="I38" s="46">
        <v>11445949</v>
      </c>
      <c r="J38" s="46">
        <v>75684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28398371</v>
      </c>
      <c r="P38" s="47">
        <f t="shared" si="1"/>
        <v>238.13149134208209</v>
      </c>
      <c r="Q38" s="9"/>
    </row>
    <row r="39" spans="1:120" ht="15.75" thickBot="1">
      <c r="A39" s="12"/>
      <c r="B39" s="44">
        <v>590</v>
      </c>
      <c r="C39" s="20" t="s">
        <v>52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68548012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68548012</v>
      </c>
      <c r="P39" s="47">
        <f t="shared" si="1"/>
        <v>574.80199572344975</v>
      </c>
      <c r="Q39" s="9"/>
    </row>
    <row r="40" spans="1:120" ht="16.5" thickBot="1">
      <c r="A40" s="14" t="s">
        <v>10</v>
      </c>
      <c r="B40" s="23"/>
      <c r="C40" s="22"/>
      <c r="D40" s="15">
        <f>SUM(D5,D14,D20,D25,D28,D31,D33,D37)</f>
        <v>181900791</v>
      </c>
      <c r="E40" s="15">
        <f t="shared" ref="E40:N40" si="13">SUM(E5,E14,E20,E25,E28,E31,E33,E37)</f>
        <v>87246982</v>
      </c>
      <c r="F40" s="15">
        <f t="shared" si="13"/>
        <v>11268400</v>
      </c>
      <c r="G40" s="15">
        <f t="shared" si="13"/>
        <v>33218606</v>
      </c>
      <c r="H40" s="15">
        <f t="shared" si="13"/>
        <v>0</v>
      </c>
      <c r="I40" s="15">
        <f t="shared" si="13"/>
        <v>117483880</v>
      </c>
      <c r="J40" s="15">
        <f t="shared" si="13"/>
        <v>68705439</v>
      </c>
      <c r="K40" s="15">
        <f t="shared" si="13"/>
        <v>5213080</v>
      </c>
      <c r="L40" s="15">
        <f t="shared" si="13"/>
        <v>0</v>
      </c>
      <c r="M40" s="15">
        <f t="shared" si="13"/>
        <v>0</v>
      </c>
      <c r="N40" s="15">
        <f t="shared" si="13"/>
        <v>0</v>
      </c>
      <c r="O40" s="15">
        <f t="shared" si="10"/>
        <v>505037178</v>
      </c>
      <c r="P40" s="37">
        <f t="shared" si="1"/>
        <v>4234.9350383631718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163" t="s">
        <v>99</v>
      </c>
      <c r="N42" s="163"/>
      <c r="O42" s="163"/>
      <c r="P42" s="41">
        <v>119255</v>
      </c>
    </row>
    <row r="43" spans="1:120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1:120" ht="15.75" customHeight="1" thickBot="1">
      <c r="A44" s="165" t="s">
        <v>58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3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26168289</v>
      </c>
      <c r="E5" s="26">
        <f t="shared" si="0"/>
        <v>6996556</v>
      </c>
      <c r="F5" s="26">
        <f t="shared" si="0"/>
        <v>10312903</v>
      </c>
      <c r="G5" s="26">
        <f t="shared" si="0"/>
        <v>846729</v>
      </c>
      <c r="H5" s="26">
        <f t="shared" si="0"/>
        <v>0</v>
      </c>
      <c r="I5" s="26">
        <f t="shared" si="0"/>
        <v>10243777</v>
      </c>
      <c r="J5" s="26">
        <f t="shared" si="0"/>
        <v>131941</v>
      </c>
      <c r="K5" s="26">
        <f t="shared" si="0"/>
        <v>42920501</v>
      </c>
      <c r="L5" s="26">
        <f t="shared" si="0"/>
        <v>0</v>
      </c>
      <c r="M5" s="26">
        <f t="shared" si="0"/>
        <v>0</v>
      </c>
      <c r="N5" s="27">
        <f>SUM(D5:M5)</f>
        <v>97620696</v>
      </c>
      <c r="O5" s="32">
        <f t="shared" ref="O5:O39" si="1">(N5/O$41)</f>
        <v>835.9296118375421</v>
      </c>
      <c r="P5" s="6"/>
    </row>
    <row r="6" spans="1:133">
      <c r="A6" s="12"/>
      <c r="B6" s="44">
        <v>511</v>
      </c>
      <c r="C6" s="20" t="s">
        <v>19</v>
      </c>
      <c r="D6" s="46">
        <v>6130203</v>
      </c>
      <c r="E6" s="46">
        <v>93470</v>
      </c>
      <c r="F6" s="46">
        <v>0</v>
      </c>
      <c r="G6" s="46">
        <v>567813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6791486</v>
      </c>
      <c r="O6" s="47">
        <f t="shared" si="1"/>
        <v>58.155744513234175</v>
      </c>
      <c r="P6" s="9"/>
    </row>
    <row r="7" spans="1:133">
      <c r="A7" s="12"/>
      <c r="B7" s="44">
        <v>512</v>
      </c>
      <c r="C7" s="20" t="s">
        <v>20</v>
      </c>
      <c r="D7" s="46">
        <v>1428384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1428384</v>
      </c>
      <c r="O7" s="47">
        <f t="shared" si="1"/>
        <v>12.231304749916511</v>
      </c>
      <c r="P7" s="9"/>
    </row>
    <row r="8" spans="1:133">
      <c r="A8" s="12"/>
      <c r="B8" s="44">
        <v>513</v>
      </c>
      <c r="C8" s="20" t="s">
        <v>21</v>
      </c>
      <c r="D8" s="46">
        <v>1678509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2722059</v>
      </c>
      <c r="L8" s="46">
        <v>0</v>
      </c>
      <c r="M8" s="46">
        <v>0</v>
      </c>
      <c r="N8" s="46">
        <f t="shared" si="2"/>
        <v>4400568</v>
      </c>
      <c r="O8" s="47">
        <f t="shared" si="1"/>
        <v>37.682225704523852</v>
      </c>
      <c r="P8" s="9"/>
    </row>
    <row r="9" spans="1:133">
      <c r="A9" s="12"/>
      <c r="B9" s="44">
        <v>514</v>
      </c>
      <c r="C9" s="20" t="s">
        <v>22</v>
      </c>
      <c r="D9" s="46">
        <v>1144694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1144694</v>
      </c>
      <c r="O9" s="47">
        <f t="shared" si="1"/>
        <v>9.8020568414382474</v>
      </c>
      <c r="P9" s="9"/>
    </row>
    <row r="10" spans="1:133">
      <c r="A10" s="12"/>
      <c r="B10" s="44">
        <v>515</v>
      </c>
      <c r="C10" s="20" t="s">
        <v>23</v>
      </c>
      <c r="D10" s="46">
        <v>1478119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1478119</v>
      </c>
      <c r="O10" s="47">
        <f t="shared" si="1"/>
        <v>12.657187384934193</v>
      </c>
      <c r="P10" s="9"/>
    </row>
    <row r="11" spans="1:133">
      <c r="A11" s="12"/>
      <c r="B11" s="44">
        <v>517</v>
      </c>
      <c r="C11" s="20" t="s">
        <v>24</v>
      </c>
      <c r="D11" s="46">
        <v>11169496</v>
      </c>
      <c r="E11" s="46">
        <v>6903086</v>
      </c>
      <c r="F11" s="46">
        <v>10312903</v>
      </c>
      <c r="G11" s="46">
        <v>274564</v>
      </c>
      <c r="H11" s="46">
        <v>0</v>
      </c>
      <c r="I11" s="46">
        <v>10243777</v>
      </c>
      <c r="J11" s="46">
        <v>131941</v>
      </c>
      <c r="K11" s="46">
        <v>0</v>
      </c>
      <c r="L11" s="46">
        <v>0</v>
      </c>
      <c r="M11" s="46">
        <v>0</v>
      </c>
      <c r="N11" s="46">
        <f t="shared" si="2"/>
        <v>39035767</v>
      </c>
      <c r="O11" s="47">
        <f t="shared" si="1"/>
        <v>334.26470915645524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40198442</v>
      </c>
      <c r="L12" s="46">
        <v>0</v>
      </c>
      <c r="M12" s="46">
        <v>0</v>
      </c>
      <c r="N12" s="46">
        <f t="shared" si="2"/>
        <v>40198442</v>
      </c>
      <c r="O12" s="47">
        <f t="shared" si="1"/>
        <v>344.22073796251101</v>
      </c>
      <c r="P12" s="9"/>
    </row>
    <row r="13" spans="1:133">
      <c r="A13" s="12"/>
      <c r="B13" s="44">
        <v>519</v>
      </c>
      <c r="C13" s="20" t="s">
        <v>68</v>
      </c>
      <c r="D13" s="46">
        <v>3138884</v>
      </c>
      <c r="E13" s="46">
        <v>0</v>
      </c>
      <c r="F13" s="46">
        <v>0</v>
      </c>
      <c r="G13" s="46">
        <v>4352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3143236</v>
      </c>
      <c r="O13" s="47">
        <f t="shared" si="1"/>
        <v>26.91564552452882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108060651</v>
      </c>
      <c r="E14" s="31">
        <f t="shared" si="3"/>
        <v>13940796</v>
      </c>
      <c r="F14" s="31">
        <f t="shared" si="3"/>
        <v>0</v>
      </c>
      <c r="G14" s="31">
        <f t="shared" si="3"/>
        <v>3597047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125598494</v>
      </c>
      <c r="O14" s="43">
        <f t="shared" si="1"/>
        <v>1075.5045255649463</v>
      </c>
      <c r="P14" s="10"/>
    </row>
    <row r="15" spans="1:133">
      <c r="A15" s="12"/>
      <c r="B15" s="44">
        <v>521</v>
      </c>
      <c r="C15" s="20" t="s">
        <v>28</v>
      </c>
      <c r="D15" s="46">
        <v>60329551</v>
      </c>
      <c r="E15" s="46">
        <v>843609</v>
      </c>
      <c r="F15" s="46">
        <v>0</v>
      </c>
      <c r="G15" s="46">
        <v>860608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62033768</v>
      </c>
      <c r="O15" s="47">
        <f t="shared" si="1"/>
        <v>531.19743793939085</v>
      </c>
      <c r="P15" s="9"/>
    </row>
    <row r="16" spans="1:133">
      <c r="A16" s="12"/>
      <c r="B16" s="44">
        <v>522</v>
      </c>
      <c r="C16" s="20" t="s">
        <v>29</v>
      </c>
      <c r="D16" s="46">
        <v>45141136</v>
      </c>
      <c r="E16" s="46">
        <v>3807045</v>
      </c>
      <c r="F16" s="46">
        <v>0</v>
      </c>
      <c r="G16" s="46">
        <v>1116099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50064280</v>
      </c>
      <c r="O16" s="47">
        <f t="shared" si="1"/>
        <v>428.70227177366183</v>
      </c>
      <c r="P16" s="9"/>
    </row>
    <row r="17" spans="1:16">
      <c r="A17" s="12"/>
      <c r="B17" s="44">
        <v>524</v>
      </c>
      <c r="C17" s="20" t="s">
        <v>30</v>
      </c>
      <c r="D17" s="46">
        <v>546961</v>
      </c>
      <c r="E17" s="46">
        <v>9290142</v>
      </c>
      <c r="F17" s="46">
        <v>0</v>
      </c>
      <c r="G17" s="46">
        <v>1620340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11457443</v>
      </c>
      <c r="O17" s="47">
        <f t="shared" si="1"/>
        <v>98.110505989844242</v>
      </c>
      <c r="P17" s="9"/>
    </row>
    <row r="18" spans="1:16">
      <c r="A18" s="12"/>
      <c r="B18" s="44">
        <v>526</v>
      </c>
      <c r="C18" s="20" t="s">
        <v>31</v>
      </c>
      <c r="D18" s="46">
        <v>10995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10995</v>
      </c>
      <c r="O18" s="47">
        <f t="shared" si="1"/>
        <v>9.4150589565083362E-2</v>
      </c>
      <c r="P18" s="9"/>
    </row>
    <row r="19" spans="1:16">
      <c r="A19" s="12"/>
      <c r="B19" s="44">
        <v>529</v>
      </c>
      <c r="C19" s="20" t="s">
        <v>32</v>
      </c>
      <c r="D19" s="46">
        <v>2032008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2032008</v>
      </c>
      <c r="O19" s="47">
        <f t="shared" si="1"/>
        <v>17.400159272484395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SUM(D21:D23)</f>
        <v>14292116</v>
      </c>
      <c r="E20" s="31">
        <f t="shared" si="5"/>
        <v>0</v>
      </c>
      <c r="F20" s="31">
        <f t="shared" si="5"/>
        <v>0</v>
      </c>
      <c r="G20" s="31">
        <f t="shared" si="5"/>
        <v>2813874</v>
      </c>
      <c r="H20" s="31">
        <f t="shared" si="5"/>
        <v>0</v>
      </c>
      <c r="I20" s="31">
        <f t="shared" si="5"/>
        <v>78029083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95135073</v>
      </c>
      <c r="O20" s="43">
        <f t="shared" si="1"/>
        <v>814.64513062912636</v>
      </c>
      <c r="P20" s="10"/>
    </row>
    <row r="21" spans="1:16">
      <c r="A21" s="12"/>
      <c r="B21" s="44">
        <v>534</v>
      </c>
      <c r="C21" s="20" t="s">
        <v>69</v>
      </c>
      <c r="D21" s="46">
        <v>10613564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10613564</v>
      </c>
      <c r="O21" s="47">
        <f t="shared" si="1"/>
        <v>90.884339062004955</v>
      </c>
      <c r="P21" s="9"/>
    </row>
    <row r="22" spans="1:16">
      <c r="A22" s="12"/>
      <c r="B22" s="44">
        <v>536</v>
      </c>
      <c r="C22" s="20" t="s">
        <v>70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78029083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78029083</v>
      </c>
      <c r="O22" s="47">
        <f t="shared" si="1"/>
        <v>668.16590883791025</v>
      </c>
      <c r="P22" s="9"/>
    </row>
    <row r="23" spans="1:16">
      <c r="A23" s="12"/>
      <c r="B23" s="44">
        <v>539</v>
      </c>
      <c r="C23" s="20" t="s">
        <v>37</v>
      </c>
      <c r="D23" s="46">
        <v>3678552</v>
      </c>
      <c r="E23" s="46">
        <v>0</v>
      </c>
      <c r="F23" s="46">
        <v>0</v>
      </c>
      <c r="G23" s="46">
        <v>2813874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6492426</v>
      </c>
      <c r="O23" s="47">
        <f t="shared" si="1"/>
        <v>55.594882729211086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3633820</v>
      </c>
      <c r="E24" s="31">
        <f t="shared" si="6"/>
        <v>4738466</v>
      </c>
      <c r="F24" s="31">
        <f t="shared" si="6"/>
        <v>0</v>
      </c>
      <c r="G24" s="31">
        <f t="shared" si="6"/>
        <v>4485459</v>
      </c>
      <c r="H24" s="31">
        <f t="shared" si="6"/>
        <v>0</v>
      </c>
      <c r="I24" s="31">
        <f t="shared" si="6"/>
        <v>13424362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26282107</v>
      </c>
      <c r="O24" s="43">
        <f t="shared" si="1"/>
        <v>225.05464930082803</v>
      </c>
      <c r="P24" s="10"/>
    </row>
    <row r="25" spans="1:16">
      <c r="A25" s="12"/>
      <c r="B25" s="44">
        <v>541</v>
      </c>
      <c r="C25" s="20" t="s">
        <v>71</v>
      </c>
      <c r="D25" s="46">
        <v>3633820</v>
      </c>
      <c r="E25" s="46">
        <v>4738466</v>
      </c>
      <c r="F25" s="46">
        <v>0</v>
      </c>
      <c r="G25" s="46">
        <v>4485459</v>
      </c>
      <c r="H25" s="46">
        <v>0</v>
      </c>
      <c r="I25" s="46">
        <v>8548513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21406258</v>
      </c>
      <c r="O25" s="47">
        <f t="shared" si="1"/>
        <v>183.30257490516436</v>
      </c>
      <c r="P25" s="9"/>
    </row>
    <row r="26" spans="1:16">
      <c r="A26" s="12"/>
      <c r="B26" s="44">
        <v>545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4875849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4875849</v>
      </c>
      <c r="O26" s="47">
        <f t="shared" si="1"/>
        <v>41.752074395663676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SUM(D28:D29)</f>
        <v>1604961</v>
      </c>
      <c r="E27" s="31">
        <f t="shared" si="8"/>
        <v>30939768</v>
      </c>
      <c r="F27" s="31">
        <f t="shared" si="8"/>
        <v>0</v>
      </c>
      <c r="G27" s="31">
        <f t="shared" si="8"/>
        <v>19455703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52000432</v>
      </c>
      <c r="O27" s="43">
        <f t="shared" si="1"/>
        <v>445.2816125910893</v>
      </c>
      <c r="P27" s="10"/>
    </row>
    <row r="28" spans="1:16">
      <c r="A28" s="13"/>
      <c r="B28" s="45">
        <v>554</v>
      </c>
      <c r="C28" s="21" t="s">
        <v>42</v>
      </c>
      <c r="D28" s="46">
        <v>1001187</v>
      </c>
      <c r="E28" s="46">
        <v>4479212</v>
      </c>
      <c r="F28" s="46">
        <v>0</v>
      </c>
      <c r="G28" s="46">
        <v>438507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5918906</v>
      </c>
      <c r="O28" s="47">
        <f t="shared" si="1"/>
        <v>50.683809866330996</v>
      </c>
      <c r="P28" s="9"/>
    </row>
    <row r="29" spans="1:16">
      <c r="A29" s="13"/>
      <c r="B29" s="45">
        <v>559</v>
      </c>
      <c r="C29" s="21" t="s">
        <v>43</v>
      </c>
      <c r="D29" s="46">
        <v>603774</v>
      </c>
      <c r="E29" s="46">
        <v>26460556</v>
      </c>
      <c r="F29" s="46">
        <v>0</v>
      </c>
      <c r="G29" s="46">
        <v>19017196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46081526</v>
      </c>
      <c r="O29" s="47">
        <f t="shared" si="1"/>
        <v>394.59780272475831</v>
      </c>
      <c r="P29" s="9"/>
    </row>
    <row r="30" spans="1:16" ht="15.75">
      <c r="A30" s="28" t="s">
        <v>44</v>
      </c>
      <c r="B30" s="29"/>
      <c r="C30" s="30"/>
      <c r="D30" s="31">
        <f t="shared" ref="D30:M30" si="9">SUM(D31:D31)</f>
        <v>415367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415367</v>
      </c>
      <c r="O30" s="43">
        <f t="shared" si="1"/>
        <v>3.556802904582081</v>
      </c>
      <c r="P30" s="10"/>
    </row>
    <row r="31" spans="1:16">
      <c r="A31" s="12"/>
      <c r="B31" s="44">
        <v>569</v>
      </c>
      <c r="C31" s="20" t="s">
        <v>45</v>
      </c>
      <c r="D31" s="46">
        <v>415367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10">SUM(D31:M31)</f>
        <v>415367</v>
      </c>
      <c r="O31" s="47">
        <f t="shared" si="1"/>
        <v>3.556802904582081</v>
      </c>
      <c r="P31" s="9"/>
    </row>
    <row r="32" spans="1:16" ht="15.75">
      <c r="A32" s="28" t="s">
        <v>46</v>
      </c>
      <c r="B32" s="29"/>
      <c r="C32" s="30"/>
      <c r="D32" s="31">
        <f t="shared" ref="D32:M32" si="11">SUM(D33:D35)</f>
        <v>23071547</v>
      </c>
      <c r="E32" s="31">
        <f t="shared" si="11"/>
        <v>3848568</v>
      </c>
      <c r="F32" s="31">
        <f t="shared" si="11"/>
        <v>0</v>
      </c>
      <c r="G32" s="31">
        <f t="shared" si="11"/>
        <v>2193863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29113978</v>
      </c>
      <c r="O32" s="43">
        <f t="shared" si="1"/>
        <v>249.30406487356677</v>
      </c>
      <c r="P32" s="9"/>
    </row>
    <row r="33" spans="1:119">
      <c r="A33" s="12"/>
      <c r="B33" s="44">
        <v>571</v>
      </c>
      <c r="C33" s="20" t="s">
        <v>47</v>
      </c>
      <c r="D33" s="46">
        <v>4696852</v>
      </c>
      <c r="E33" s="46">
        <v>417359</v>
      </c>
      <c r="F33" s="46">
        <v>0</v>
      </c>
      <c r="G33" s="46">
        <v>41570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5155781</v>
      </c>
      <c r="O33" s="47">
        <f t="shared" si="1"/>
        <v>44.149142411864943</v>
      </c>
      <c r="P33" s="9"/>
    </row>
    <row r="34" spans="1:119">
      <c r="A34" s="12"/>
      <c r="B34" s="44">
        <v>572</v>
      </c>
      <c r="C34" s="20" t="s">
        <v>72</v>
      </c>
      <c r="D34" s="46">
        <v>17841057</v>
      </c>
      <c r="E34" s="46">
        <v>1206515</v>
      </c>
      <c r="F34" s="46">
        <v>0</v>
      </c>
      <c r="G34" s="46">
        <v>2152293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21199865</v>
      </c>
      <c r="O34" s="47">
        <f t="shared" si="1"/>
        <v>181.53522405185774</v>
      </c>
      <c r="P34" s="9"/>
    </row>
    <row r="35" spans="1:119">
      <c r="A35" s="12"/>
      <c r="B35" s="44">
        <v>574</v>
      </c>
      <c r="C35" s="20" t="s">
        <v>49</v>
      </c>
      <c r="D35" s="46">
        <v>533638</v>
      </c>
      <c r="E35" s="46">
        <v>2224694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2758332</v>
      </c>
      <c r="O35" s="47">
        <f t="shared" si="1"/>
        <v>23.619698409844066</v>
      </c>
      <c r="P35" s="9"/>
    </row>
    <row r="36" spans="1:119" ht="15.75">
      <c r="A36" s="28" t="s">
        <v>73</v>
      </c>
      <c r="B36" s="29"/>
      <c r="C36" s="30"/>
      <c r="D36" s="31">
        <f t="shared" ref="D36:M36" si="12">SUM(D37:D38)</f>
        <v>483416</v>
      </c>
      <c r="E36" s="31">
        <f t="shared" si="12"/>
        <v>20257567</v>
      </c>
      <c r="F36" s="31">
        <f t="shared" si="12"/>
        <v>0</v>
      </c>
      <c r="G36" s="31">
        <f t="shared" si="12"/>
        <v>1958451</v>
      </c>
      <c r="H36" s="31">
        <f t="shared" si="12"/>
        <v>0</v>
      </c>
      <c r="I36" s="31">
        <f t="shared" si="12"/>
        <v>11314148</v>
      </c>
      <c r="J36" s="31">
        <f t="shared" si="12"/>
        <v>62981951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0"/>
        <v>96995533</v>
      </c>
      <c r="O36" s="43">
        <f t="shared" si="1"/>
        <v>830.57631806543873</v>
      </c>
      <c r="P36" s="9"/>
    </row>
    <row r="37" spans="1:119">
      <c r="A37" s="12"/>
      <c r="B37" s="44">
        <v>581</v>
      </c>
      <c r="C37" s="20" t="s">
        <v>74</v>
      </c>
      <c r="D37" s="46">
        <v>483416</v>
      </c>
      <c r="E37" s="46">
        <v>20257567</v>
      </c>
      <c r="F37" s="46">
        <v>0</v>
      </c>
      <c r="G37" s="46">
        <v>1958451</v>
      </c>
      <c r="H37" s="46">
        <v>0</v>
      </c>
      <c r="I37" s="46">
        <v>11314148</v>
      </c>
      <c r="J37" s="46">
        <v>75684</v>
      </c>
      <c r="K37" s="46">
        <v>0</v>
      </c>
      <c r="L37" s="46">
        <v>0</v>
      </c>
      <c r="M37" s="46">
        <v>0</v>
      </c>
      <c r="N37" s="46">
        <f t="shared" si="10"/>
        <v>34089266</v>
      </c>
      <c r="O37" s="47">
        <f t="shared" si="1"/>
        <v>291.90763908512514</v>
      </c>
      <c r="P37" s="9"/>
    </row>
    <row r="38" spans="1:119" ht="15.75" thickBot="1">
      <c r="A38" s="12"/>
      <c r="B38" s="44">
        <v>590</v>
      </c>
      <c r="C38" s="20" t="s">
        <v>75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62906267</v>
      </c>
      <c r="K38" s="46">
        <v>0</v>
      </c>
      <c r="L38" s="46">
        <v>0</v>
      </c>
      <c r="M38" s="46">
        <v>0</v>
      </c>
      <c r="N38" s="46">
        <f t="shared" si="10"/>
        <v>62906267</v>
      </c>
      <c r="O38" s="47">
        <f t="shared" si="1"/>
        <v>538.66867898031353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SUM(D5,D14,D20,D24,D27,D30,D32,D36)</f>
        <v>177730167</v>
      </c>
      <c r="E39" s="15">
        <f t="shared" si="13"/>
        <v>80721721</v>
      </c>
      <c r="F39" s="15">
        <f t="shared" si="13"/>
        <v>10312903</v>
      </c>
      <c r="G39" s="15">
        <f t="shared" si="13"/>
        <v>35351126</v>
      </c>
      <c r="H39" s="15">
        <f t="shared" si="13"/>
        <v>0</v>
      </c>
      <c r="I39" s="15">
        <f t="shared" si="13"/>
        <v>113011370</v>
      </c>
      <c r="J39" s="15">
        <f t="shared" si="13"/>
        <v>63113892</v>
      </c>
      <c r="K39" s="15">
        <f t="shared" si="13"/>
        <v>42920501</v>
      </c>
      <c r="L39" s="15">
        <f t="shared" si="13"/>
        <v>0</v>
      </c>
      <c r="M39" s="15">
        <f t="shared" si="13"/>
        <v>0</v>
      </c>
      <c r="N39" s="15">
        <f t="shared" si="10"/>
        <v>523161680</v>
      </c>
      <c r="O39" s="37">
        <f t="shared" si="1"/>
        <v>4479.8527157671197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93</v>
      </c>
      <c r="M41" s="163"/>
      <c r="N41" s="163"/>
      <c r="O41" s="41">
        <v>116781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58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24698628</v>
      </c>
      <c r="E5" s="26">
        <f t="shared" si="0"/>
        <v>8320036</v>
      </c>
      <c r="F5" s="26">
        <f t="shared" si="0"/>
        <v>5009365</v>
      </c>
      <c r="G5" s="26">
        <f t="shared" si="0"/>
        <v>807046</v>
      </c>
      <c r="H5" s="26">
        <f t="shared" si="0"/>
        <v>0</v>
      </c>
      <c r="I5" s="26">
        <f t="shared" si="0"/>
        <v>10186738</v>
      </c>
      <c r="J5" s="26">
        <f t="shared" si="0"/>
        <v>181007</v>
      </c>
      <c r="K5" s="26">
        <f t="shared" si="0"/>
        <v>41982454</v>
      </c>
      <c r="L5" s="26">
        <f t="shared" si="0"/>
        <v>0</v>
      </c>
      <c r="M5" s="26">
        <f t="shared" si="0"/>
        <v>0</v>
      </c>
      <c r="N5" s="27">
        <f>SUM(D5:M5)</f>
        <v>91185274</v>
      </c>
      <c r="O5" s="32">
        <f t="shared" ref="O5:O43" si="1">(N5/O$45)</f>
        <v>791.70377509203308</v>
      </c>
      <c r="P5" s="6"/>
    </row>
    <row r="6" spans="1:133">
      <c r="A6" s="12"/>
      <c r="B6" s="44">
        <v>511</v>
      </c>
      <c r="C6" s="20" t="s">
        <v>19</v>
      </c>
      <c r="D6" s="46">
        <v>5657555</v>
      </c>
      <c r="E6" s="46">
        <v>120000</v>
      </c>
      <c r="F6" s="46">
        <v>0</v>
      </c>
      <c r="G6" s="46">
        <v>360826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6138381</v>
      </c>
      <c r="O6" s="47">
        <f t="shared" si="1"/>
        <v>53.295660554282144</v>
      </c>
      <c r="P6" s="9"/>
    </row>
    <row r="7" spans="1:133">
      <c r="A7" s="12"/>
      <c r="B7" s="44">
        <v>512</v>
      </c>
      <c r="C7" s="20" t="s">
        <v>20</v>
      </c>
      <c r="D7" s="46">
        <v>1821877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1821877</v>
      </c>
      <c r="O7" s="47">
        <f t="shared" si="1"/>
        <v>15.818199972216433</v>
      </c>
      <c r="P7" s="9"/>
    </row>
    <row r="8" spans="1:133">
      <c r="A8" s="12"/>
      <c r="B8" s="44">
        <v>513</v>
      </c>
      <c r="C8" s="20" t="s">
        <v>21</v>
      </c>
      <c r="D8" s="46">
        <v>2623526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2658660</v>
      </c>
      <c r="L8" s="46">
        <v>0</v>
      </c>
      <c r="M8" s="46">
        <v>0</v>
      </c>
      <c r="N8" s="46">
        <f t="shared" si="2"/>
        <v>5282186</v>
      </c>
      <c r="O8" s="47">
        <f t="shared" si="1"/>
        <v>45.861863582690837</v>
      </c>
      <c r="P8" s="9"/>
    </row>
    <row r="9" spans="1:133">
      <c r="A9" s="12"/>
      <c r="B9" s="44">
        <v>514</v>
      </c>
      <c r="C9" s="20" t="s">
        <v>22</v>
      </c>
      <c r="D9" s="46">
        <v>1118845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1118845</v>
      </c>
      <c r="O9" s="47">
        <f t="shared" si="1"/>
        <v>9.7142199763839692</v>
      </c>
      <c r="P9" s="9"/>
    </row>
    <row r="10" spans="1:133">
      <c r="A10" s="12"/>
      <c r="B10" s="44">
        <v>515</v>
      </c>
      <c r="C10" s="20" t="s">
        <v>23</v>
      </c>
      <c r="D10" s="46">
        <v>1621956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1621956</v>
      </c>
      <c r="O10" s="47">
        <f t="shared" si="1"/>
        <v>14.082413002708897</v>
      </c>
      <c r="P10" s="9"/>
    </row>
    <row r="11" spans="1:133">
      <c r="A11" s="12"/>
      <c r="B11" s="44">
        <v>517</v>
      </c>
      <c r="C11" s="20" t="s">
        <v>24</v>
      </c>
      <c r="D11" s="46">
        <v>10953762</v>
      </c>
      <c r="E11" s="46">
        <v>8200036</v>
      </c>
      <c r="F11" s="46">
        <v>5009365</v>
      </c>
      <c r="G11" s="46">
        <v>379248</v>
      </c>
      <c r="H11" s="46">
        <v>0</v>
      </c>
      <c r="I11" s="46">
        <v>10186738</v>
      </c>
      <c r="J11" s="46">
        <v>181007</v>
      </c>
      <c r="K11" s="46">
        <v>0</v>
      </c>
      <c r="L11" s="46">
        <v>0</v>
      </c>
      <c r="M11" s="46">
        <v>0</v>
      </c>
      <c r="N11" s="46">
        <f t="shared" si="2"/>
        <v>34910156</v>
      </c>
      <c r="O11" s="47">
        <f t="shared" si="1"/>
        <v>303.10269500590402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39323794</v>
      </c>
      <c r="L12" s="46">
        <v>0</v>
      </c>
      <c r="M12" s="46">
        <v>0</v>
      </c>
      <c r="N12" s="46">
        <f t="shared" si="2"/>
        <v>39323794</v>
      </c>
      <c r="O12" s="47">
        <f t="shared" si="1"/>
        <v>341.42350836979926</v>
      </c>
      <c r="P12" s="9"/>
    </row>
    <row r="13" spans="1:133">
      <c r="A13" s="12"/>
      <c r="B13" s="44">
        <v>519</v>
      </c>
      <c r="C13" s="20" t="s">
        <v>68</v>
      </c>
      <c r="D13" s="46">
        <v>901107</v>
      </c>
      <c r="E13" s="46">
        <v>0</v>
      </c>
      <c r="F13" s="46">
        <v>0</v>
      </c>
      <c r="G13" s="46">
        <v>66972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968079</v>
      </c>
      <c r="O13" s="47">
        <f t="shared" si="1"/>
        <v>8.40521462804751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106139937</v>
      </c>
      <c r="E14" s="31">
        <f t="shared" si="3"/>
        <v>12015723</v>
      </c>
      <c r="F14" s="31">
        <f t="shared" si="3"/>
        <v>0</v>
      </c>
      <c r="G14" s="31">
        <f t="shared" si="3"/>
        <v>8018718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126174378</v>
      </c>
      <c r="O14" s="43">
        <f t="shared" si="1"/>
        <v>1095.4919254011252</v>
      </c>
      <c r="P14" s="10"/>
    </row>
    <row r="15" spans="1:133">
      <c r="A15" s="12"/>
      <c r="B15" s="44">
        <v>521</v>
      </c>
      <c r="C15" s="20" t="s">
        <v>28</v>
      </c>
      <c r="D15" s="46">
        <v>59787446</v>
      </c>
      <c r="E15" s="46">
        <v>841825</v>
      </c>
      <c r="F15" s="46">
        <v>0</v>
      </c>
      <c r="G15" s="46">
        <v>2264071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62893342</v>
      </c>
      <c r="O15" s="47">
        <f t="shared" si="1"/>
        <v>546.06291241230815</v>
      </c>
      <c r="P15" s="9"/>
    </row>
    <row r="16" spans="1:133">
      <c r="A16" s="12"/>
      <c r="B16" s="44">
        <v>522</v>
      </c>
      <c r="C16" s="20" t="s">
        <v>29</v>
      </c>
      <c r="D16" s="46">
        <v>40633586</v>
      </c>
      <c r="E16" s="46">
        <v>2712407</v>
      </c>
      <c r="F16" s="46">
        <v>0</v>
      </c>
      <c r="G16" s="46">
        <v>4768150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48114143</v>
      </c>
      <c r="O16" s="47">
        <f t="shared" si="1"/>
        <v>417.7445214280753</v>
      </c>
      <c r="P16" s="9"/>
    </row>
    <row r="17" spans="1:16">
      <c r="A17" s="12"/>
      <c r="B17" s="44">
        <v>524</v>
      </c>
      <c r="C17" s="20" t="s">
        <v>30</v>
      </c>
      <c r="D17" s="46">
        <v>622359</v>
      </c>
      <c r="E17" s="46">
        <v>8461491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9083850</v>
      </c>
      <c r="O17" s="47">
        <f t="shared" si="1"/>
        <v>78.869295686601376</v>
      </c>
      <c r="P17" s="9"/>
    </row>
    <row r="18" spans="1:16">
      <c r="A18" s="12"/>
      <c r="B18" s="44">
        <v>526</v>
      </c>
      <c r="C18" s="20" t="s">
        <v>31</v>
      </c>
      <c r="D18" s="46">
        <v>2855945</v>
      </c>
      <c r="E18" s="46">
        <v>0</v>
      </c>
      <c r="F18" s="46">
        <v>0</v>
      </c>
      <c r="G18" s="46">
        <v>986497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3842442</v>
      </c>
      <c r="O18" s="47">
        <f t="shared" si="1"/>
        <v>33.361481558658056</v>
      </c>
      <c r="P18" s="9"/>
    </row>
    <row r="19" spans="1:16">
      <c r="A19" s="12"/>
      <c r="B19" s="44">
        <v>529</v>
      </c>
      <c r="C19" s="20" t="s">
        <v>32</v>
      </c>
      <c r="D19" s="46">
        <v>2240601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2240601</v>
      </c>
      <c r="O19" s="47">
        <f t="shared" si="1"/>
        <v>19.453714315482394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14935827</v>
      </c>
      <c r="E20" s="31">
        <f t="shared" si="5"/>
        <v>53103</v>
      </c>
      <c r="F20" s="31">
        <f t="shared" si="5"/>
        <v>0</v>
      </c>
      <c r="G20" s="31">
        <f t="shared" si="5"/>
        <v>3971901</v>
      </c>
      <c r="H20" s="31">
        <f t="shared" si="5"/>
        <v>0</v>
      </c>
      <c r="I20" s="31">
        <f t="shared" si="5"/>
        <v>74867514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93828345</v>
      </c>
      <c r="O20" s="43">
        <f t="shared" si="1"/>
        <v>814.65188060012508</v>
      </c>
      <c r="P20" s="10"/>
    </row>
    <row r="21" spans="1:16">
      <c r="A21" s="12"/>
      <c r="B21" s="44">
        <v>534</v>
      </c>
      <c r="C21" s="20" t="s">
        <v>69</v>
      </c>
      <c r="D21" s="46">
        <v>10992455</v>
      </c>
      <c r="E21" s="46">
        <v>0</v>
      </c>
      <c r="F21" s="46">
        <v>0</v>
      </c>
      <c r="G21" s="46">
        <v>1437298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12429753</v>
      </c>
      <c r="O21" s="47">
        <f t="shared" si="1"/>
        <v>107.9196447176495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3756295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3756295</v>
      </c>
      <c r="O22" s="47">
        <f t="shared" si="1"/>
        <v>32.613521914287702</v>
      </c>
      <c r="P22" s="9"/>
    </row>
    <row r="23" spans="1:16">
      <c r="A23" s="12"/>
      <c r="B23" s="44">
        <v>536</v>
      </c>
      <c r="C23" s="20" t="s">
        <v>70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71111219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71111219</v>
      </c>
      <c r="O23" s="47">
        <f t="shared" si="1"/>
        <v>617.41351496839616</v>
      </c>
      <c r="P23" s="9"/>
    </row>
    <row r="24" spans="1:16">
      <c r="A24" s="12"/>
      <c r="B24" s="44">
        <v>539</v>
      </c>
      <c r="C24" s="20" t="s">
        <v>37</v>
      </c>
      <c r="D24" s="46">
        <v>3943372</v>
      </c>
      <c r="E24" s="46">
        <v>53103</v>
      </c>
      <c r="F24" s="46">
        <v>0</v>
      </c>
      <c r="G24" s="46">
        <v>2534603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6531078</v>
      </c>
      <c r="O24" s="47">
        <f t="shared" si="1"/>
        <v>56.705198999791627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3764310</v>
      </c>
      <c r="E25" s="31">
        <f t="shared" si="6"/>
        <v>5320715</v>
      </c>
      <c r="F25" s="31">
        <f t="shared" si="6"/>
        <v>0</v>
      </c>
      <c r="G25" s="31">
        <f t="shared" si="6"/>
        <v>5097621</v>
      </c>
      <c r="H25" s="31">
        <f t="shared" si="6"/>
        <v>0</v>
      </c>
      <c r="I25" s="31">
        <f t="shared" si="6"/>
        <v>15188510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29371156</v>
      </c>
      <c r="O25" s="43">
        <f t="shared" si="1"/>
        <v>255.01107869695076</v>
      </c>
      <c r="P25" s="10"/>
    </row>
    <row r="26" spans="1:16">
      <c r="A26" s="12"/>
      <c r="B26" s="44">
        <v>541</v>
      </c>
      <c r="C26" s="20" t="s">
        <v>71</v>
      </c>
      <c r="D26" s="46">
        <v>3764310</v>
      </c>
      <c r="E26" s="46">
        <v>5320715</v>
      </c>
      <c r="F26" s="46">
        <v>0</v>
      </c>
      <c r="G26" s="46">
        <v>5097621</v>
      </c>
      <c r="H26" s="46">
        <v>0</v>
      </c>
      <c r="I26" s="46">
        <v>8831608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23014254</v>
      </c>
      <c r="O26" s="47">
        <f t="shared" si="1"/>
        <v>199.81813919566576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6356902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6356902</v>
      </c>
      <c r="O27" s="47">
        <f t="shared" si="1"/>
        <v>55.192939501284989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2132135</v>
      </c>
      <c r="E28" s="31">
        <f t="shared" si="8"/>
        <v>31826700</v>
      </c>
      <c r="F28" s="31">
        <f t="shared" si="8"/>
        <v>0</v>
      </c>
      <c r="G28" s="31">
        <f t="shared" si="8"/>
        <v>11128596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45087431</v>
      </c>
      <c r="O28" s="43">
        <f t="shared" si="1"/>
        <v>391.46550496631244</v>
      </c>
      <c r="P28" s="10"/>
    </row>
    <row r="29" spans="1:16">
      <c r="A29" s="13"/>
      <c r="B29" s="45">
        <v>554</v>
      </c>
      <c r="C29" s="21" t="s">
        <v>42</v>
      </c>
      <c r="D29" s="46">
        <v>884228</v>
      </c>
      <c r="E29" s="46">
        <v>7159538</v>
      </c>
      <c r="F29" s="46">
        <v>0</v>
      </c>
      <c r="G29" s="46">
        <v>388435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8432201</v>
      </c>
      <c r="O29" s="47">
        <f t="shared" si="1"/>
        <v>73.211441619781894</v>
      </c>
      <c r="P29" s="9"/>
    </row>
    <row r="30" spans="1:16">
      <c r="A30" s="13"/>
      <c r="B30" s="45">
        <v>559</v>
      </c>
      <c r="C30" s="21" t="s">
        <v>43</v>
      </c>
      <c r="D30" s="46">
        <v>1247907</v>
      </c>
      <c r="E30" s="46">
        <v>24667162</v>
      </c>
      <c r="F30" s="46">
        <v>0</v>
      </c>
      <c r="G30" s="46">
        <v>10740161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36655230</v>
      </c>
      <c r="O30" s="47">
        <f t="shared" si="1"/>
        <v>318.25406334653053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SUM(D32:D32)</f>
        <v>419347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419347</v>
      </c>
      <c r="O31" s="43">
        <f t="shared" si="1"/>
        <v>3.6409234562756128</v>
      </c>
      <c r="P31" s="10"/>
    </row>
    <row r="32" spans="1:16">
      <c r="A32" s="12"/>
      <c r="B32" s="44">
        <v>569</v>
      </c>
      <c r="C32" s="20" t="s">
        <v>45</v>
      </c>
      <c r="D32" s="46">
        <v>419347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419347</v>
      </c>
      <c r="O32" s="47">
        <f t="shared" si="1"/>
        <v>3.6409234562756128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SUM(D34:D37)</f>
        <v>22909803</v>
      </c>
      <c r="E33" s="31">
        <f t="shared" si="11"/>
        <v>4392594</v>
      </c>
      <c r="F33" s="31">
        <f t="shared" si="11"/>
        <v>0</v>
      </c>
      <c r="G33" s="31">
        <f t="shared" si="11"/>
        <v>2662004</v>
      </c>
      <c r="H33" s="31">
        <f t="shared" si="11"/>
        <v>0</v>
      </c>
      <c r="I33" s="31">
        <f t="shared" si="11"/>
        <v>204038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30168439</v>
      </c>
      <c r="O33" s="43">
        <f t="shared" si="1"/>
        <v>261.93338021810098</v>
      </c>
      <c r="P33" s="9"/>
    </row>
    <row r="34" spans="1:119">
      <c r="A34" s="12"/>
      <c r="B34" s="44">
        <v>571</v>
      </c>
      <c r="C34" s="20" t="s">
        <v>47</v>
      </c>
      <c r="D34" s="46">
        <v>4635028</v>
      </c>
      <c r="E34" s="46">
        <v>504631</v>
      </c>
      <c r="F34" s="46">
        <v>0</v>
      </c>
      <c r="G34" s="46">
        <v>105430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5245089</v>
      </c>
      <c r="O34" s="47">
        <f t="shared" si="1"/>
        <v>45.539773911231507</v>
      </c>
      <c r="P34" s="9"/>
    </row>
    <row r="35" spans="1:119">
      <c r="A35" s="12"/>
      <c r="B35" s="44">
        <v>572</v>
      </c>
      <c r="C35" s="20" t="s">
        <v>72</v>
      </c>
      <c r="D35" s="46">
        <v>17623403</v>
      </c>
      <c r="E35" s="46">
        <v>1326790</v>
      </c>
      <c r="F35" s="46">
        <v>0</v>
      </c>
      <c r="G35" s="46">
        <v>2456031</v>
      </c>
      <c r="H35" s="46">
        <v>0</v>
      </c>
      <c r="I35" s="46">
        <v>204038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21610262</v>
      </c>
      <c r="O35" s="47">
        <f t="shared" si="1"/>
        <v>187.62816906299923</v>
      </c>
      <c r="P35" s="9"/>
    </row>
    <row r="36" spans="1:119">
      <c r="A36" s="12"/>
      <c r="B36" s="44">
        <v>574</v>
      </c>
      <c r="C36" s="20" t="s">
        <v>49</v>
      </c>
      <c r="D36" s="46">
        <v>651372</v>
      </c>
      <c r="E36" s="46">
        <v>2561173</v>
      </c>
      <c r="F36" s="46">
        <v>0</v>
      </c>
      <c r="G36" s="46">
        <v>99293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3311838</v>
      </c>
      <c r="O36" s="47">
        <f t="shared" si="1"/>
        <v>28.754584288393417</v>
      </c>
      <c r="P36" s="9"/>
    </row>
    <row r="37" spans="1:119">
      <c r="A37" s="12"/>
      <c r="B37" s="44">
        <v>579</v>
      </c>
      <c r="C37" s="20" t="s">
        <v>80</v>
      </c>
      <c r="D37" s="46">
        <v>0</v>
      </c>
      <c r="E37" s="46">
        <v>0</v>
      </c>
      <c r="F37" s="46">
        <v>0</v>
      </c>
      <c r="G37" s="46">
        <v>1250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1250</v>
      </c>
      <c r="O37" s="47">
        <f t="shared" si="1"/>
        <v>1.0852955476835452E-2</v>
      </c>
      <c r="P37" s="9"/>
    </row>
    <row r="38" spans="1:119" ht="15.75">
      <c r="A38" s="28" t="s">
        <v>73</v>
      </c>
      <c r="B38" s="29"/>
      <c r="C38" s="30"/>
      <c r="D38" s="31">
        <f t="shared" ref="D38:M38" si="12">SUM(D39:D42)</f>
        <v>9243796</v>
      </c>
      <c r="E38" s="31">
        <f t="shared" si="12"/>
        <v>9967758</v>
      </c>
      <c r="F38" s="31">
        <f t="shared" si="12"/>
        <v>24265000</v>
      </c>
      <c r="G38" s="31">
        <f t="shared" si="12"/>
        <v>31899137</v>
      </c>
      <c r="H38" s="31">
        <f t="shared" si="12"/>
        <v>0</v>
      </c>
      <c r="I38" s="31">
        <f t="shared" si="12"/>
        <v>11366930</v>
      </c>
      <c r="J38" s="31">
        <f t="shared" si="12"/>
        <v>54848478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ref="N38:N43" si="13">SUM(D38:M38)</f>
        <v>141591099</v>
      </c>
      <c r="O38" s="43">
        <f t="shared" si="1"/>
        <v>1229.3455146905605</v>
      </c>
      <c r="P38" s="9"/>
    </row>
    <row r="39" spans="1:119">
      <c r="A39" s="12"/>
      <c r="B39" s="44">
        <v>581</v>
      </c>
      <c r="C39" s="20" t="s">
        <v>74</v>
      </c>
      <c r="D39" s="46">
        <v>8842401</v>
      </c>
      <c r="E39" s="46">
        <v>9967758</v>
      </c>
      <c r="F39" s="46">
        <v>0</v>
      </c>
      <c r="G39" s="46">
        <v>31899137</v>
      </c>
      <c r="H39" s="46">
        <v>0</v>
      </c>
      <c r="I39" s="46">
        <v>11366930</v>
      </c>
      <c r="J39" s="46">
        <v>170214</v>
      </c>
      <c r="K39" s="46">
        <v>0</v>
      </c>
      <c r="L39" s="46">
        <v>0</v>
      </c>
      <c r="M39" s="46">
        <v>0</v>
      </c>
      <c r="N39" s="46">
        <f t="shared" si="13"/>
        <v>62246440</v>
      </c>
      <c r="O39" s="47">
        <f t="shared" si="1"/>
        <v>540.44627352920747</v>
      </c>
      <c r="P39" s="9"/>
    </row>
    <row r="40" spans="1:119">
      <c r="A40" s="12"/>
      <c r="B40" s="44">
        <v>585</v>
      </c>
      <c r="C40" s="20" t="s">
        <v>89</v>
      </c>
      <c r="D40" s="46">
        <v>0</v>
      </c>
      <c r="E40" s="46">
        <v>0</v>
      </c>
      <c r="F40" s="46">
        <v>24265000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3"/>
        <v>24265000</v>
      </c>
      <c r="O40" s="47">
        <f t="shared" si="1"/>
        <v>210.67757171632979</v>
      </c>
      <c r="P40" s="9"/>
    </row>
    <row r="41" spans="1:119">
      <c r="A41" s="12"/>
      <c r="B41" s="44">
        <v>590</v>
      </c>
      <c r="C41" s="20" t="s">
        <v>75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54678264</v>
      </c>
      <c r="K41" s="46">
        <v>0</v>
      </c>
      <c r="L41" s="46">
        <v>0</v>
      </c>
      <c r="M41" s="46">
        <v>0</v>
      </c>
      <c r="N41" s="46">
        <f t="shared" si="13"/>
        <v>54678264</v>
      </c>
      <c r="O41" s="47">
        <f t="shared" si="1"/>
        <v>474.7366117941238</v>
      </c>
      <c r="P41" s="9"/>
    </row>
    <row r="42" spans="1:119" ht="15.75" thickBot="1">
      <c r="A42" s="12"/>
      <c r="B42" s="44">
        <v>593</v>
      </c>
      <c r="C42" s="20" t="s">
        <v>90</v>
      </c>
      <c r="D42" s="46">
        <v>401395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401395</v>
      </c>
      <c r="O42" s="47">
        <f t="shared" si="1"/>
        <v>3.4850576508994928</v>
      </c>
      <c r="P42" s="9"/>
    </row>
    <row r="43" spans="1:119" ht="16.5" thickBot="1">
      <c r="A43" s="14" t="s">
        <v>10</v>
      </c>
      <c r="B43" s="23"/>
      <c r="C43" s="22"/>
      <c r="D43" s="15">
        <f t="shared" ref="D43:M43" si="14">SUM(D5,D14,D20,D25,D28,D31,D33,D38)</f>
        <v>184243783</v>
      </c>
      <c r="E43" s="15">
        <f t="shared" si="14"/>
        <v>71896629</v>
      </c>
      <c r="F43" s="15">
        <f t="shared" si="14"/>
        <v>29274365</v>
      </c>
      <c r="G43" s="15">
        <f t="shared" si="14"/>
        <v>63585023</v>
      </c>
      <c r="H43" s="15">
        <f t="shared" si="14"/>
        <v>0</v>
      </c>
      <c r="I43" s="15">
        <f t="shared" si="14"/>
        <v>111813730</v>
      </c>
      <c r="J43" s="15">
        <f t="shared" si="14"/>
        <v>55029485</v>
      </c>
      <c r="K43" s="15">
        <f t="shared" si="14"/>
        <v>41982454</v>
      </c>
      <c r="L43" s="15">
        <f t="shared" si="14"/>
        <v>0</v>
      </c>
      <c r="M43" s="15">
        <f t="shared" si="14"/>
        <v>0</v>
      </c>
      <c r="N43" s="15">
        <f t="shared" si="13"/>
        <v>557825469</v>
      </c>
      <c r="O43" s="37">
        <f t="shared" si="1"/>
        <v>4843.2439831214833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163" t="s">
        <v>91</v>
      </c>
      <c r="M45" s="163"/>
      <c r="N45" s="163"/>
      <c r="O45" s="41">
        <v>115176</v>
      </c>
    </row>
    <row r="46" spans="1:119">
      <c r="A46" s="164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2"/>
    </row>
    <row r="47" spans="1:119" ht="15.75" customHeight="1" thickBot="1">
      <c r="A47" s="165" t="s">
        <v>58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5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25241391</v>
      </c>
      <c r="E5" s="26">
        <f t="shared" si="0"/>
        <v>8913996</v>
      </c>
      <c r="F5" s="26">
        <f t="shared" si="0"/>
        <v>1547400</v>
      </c>
      <c r="G5" s="26">
        <f t="shared" si="0"/>
        <v>26850</v>
      </c>
      <c r="H5" s="26">
        <f t="shared" si="0"/>
        <v>0</v>
      </c>
      <c r="I5" s="26">
        <f t="shared" si="0"/>
        <v>11009125</v>
      </c>
      <c r="J5" s="26">
        <f t="shared" si="0"/>
        <v>228961</v>
      </c>
      <c r="K5" s="26">
        <f t="shared" si="0"/>
        <v>41917306</v>
      </c>
      <c r="L5" s="26">
        <f t="shared" si="0"/>
        <v>0</v>
      </c>
      <c r="M5" s="26">
        <f t="shared" si="0"/>
        <v>0</v>
      </c>
      <c r="N5" s="27">
        <f>SUM(D5:M5)</f>
        <v>88885029</v>
      </c>
      <c r="O5" s="32">
        <f t="shared" ref="O5:O41" si="1">(N5/O$43)</f>
        <v>787.24805590491201</v>
      </c>
      <c r="P5" s="6"/>
    </row>
    <row r="6" spans="1:133">
      <c r="A6" s="12"/>
      <c r="B6" s="44">
        <v>511</v>
      </c>
      <c r="C6" s="20" t="s">
        <v>19</v>
      </c>
      <c r="D6" s="46">
        <v>6952938</v>
      </c>
      <c r="E6" s="46">
        <v>0</v>
      </c>
      <c r="F6" s="46">
        <v>0</v>
      </c>
      <c r="G6" s="46">
        <v>26850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6979788</v>
      </c>
      <c r="O6" s="47">
        <f t="shared" si="1"/>
        <v>61.819460436115001</v>
      </c>
      <c r="P6" s="9"/>
    </row>
    <row r="7" spans="1:133">
      <c r="A7" s="12"/>
      <c r="B7" s="44">
        <v>512</v>
      </c>
      <c r="C7" s="20" t="s">
        <v>20</v>
      </c>
      <c r="D7" s="46">
        <v>1472451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1472451</v>
      </c>
      <c r="O7" s="47">
        <f t="shared" si="1"/>
        <v>13.04138841159903</v>
      </c>
      <c r="P7" s="9"/>
    </row>
    <row r="8" spans="1:133">
      <c r="A8" s="12"/>
      <c r="B8" s="44">
        <v>513</v>
      </c>
      <c r="C8" s="20" t="s">
        <v>21</v>
      </c>
      <c r="D8" s="46">
        <v>2964849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2055899</v>
      </c>
      <c r="L8" s="46">
        <v>0</v>
      </c>
      <c r="M8" s="46">
        <v>0</v>
      </c>
      <c r="N8" s="46">
        <f t="shared" si="2"/>
        <v>5020748</v>
      </c>
      <c r="O8" s="47">
        <f t="shared" si="1"/>
        <v>44.468389633854713</v>
      </c>
      <c r="P8" s="9"/>
    </row>
    <row r="9" spans="1:133">
      <c r="A9" s="12"/>
      <c r="B9" s="44">
        <v>514</v>
      </c>
      <c r="C9" s="20" t="s">
        <v>22</v>
      </c>
      <c r="D9" s="46">
        <v>1049333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1049333</v>
      </c>
      <c r="O9" s="47">
        <f t="shared" si="1"/>
        <v>9.2938639222007691</v>
      </c>
      <c r="P9" s="9"/>
    </row>
    <row r="10" spans="1:133">
      <c r="A10" s="12"/>
      <c r="B10" s="44">
        <v>515</v>
      </c>
      <c r="C10" s="20" t="s">
        <v>23</v>
      </c>
      <c r="D10" s="46">
        <v>1639942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1639942</v>
      </c>
      <c r="O10" s="47">
        <f t="shared" si="1"/>
        <v>14.524843675269693</v>
      </c>
      <c r="P10" s="9"/>
    </row>
    <row r="11" spans="1:133">
      <c r="A11" s="12"/>
      <c r="B11" s="44">
        <v>517</v>
      </c>
      <c r="C11" s="20" t="s">
        <v>24</v>
      </c>
      <c r="D11" s="46">
        <v>9898637</v>
      </c>
      <c r="E11" s="46">
        <v>8913996</v>
      </c>
      <c r="F11" s="46">
        <v>1547400</v>
      </c>
      <c r="G11" s="46">
        <v>0</v>
      </c>
      <c r="H11" s="46">
        <v>0</v>
      </c>
      <c r="I11" s="46">
        <v>11009125</v>
      </c>
      <c r="J11" s="46">
        <v>228961</v>
      </c>
      <c r="K11" s="46">
        <v>0</v>
      </c>
      <c r="L11" s="46">
        <v>0</v>
      </c>
      <c r="M11" s="46">
        <v>0</v>
      </c>
      <c r="N11" s="46">
        <f t="shared" si="2"/>
        <v>31598119</v>
      </c>
      <c r="O11" s="47">
        <f t="shared" si="1"/>
        <v>279.8621773864985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39861407</v>
      </c>
      <c r="L12" s="46">
        <v>0</v>
      </c>
      <c r="M12" s="46">
        <v>0</v>
      </c>
      <c r="N12" s="46">
        <f t="shared" si="2"/>
        <v>39861407</v>
      </c>
      <c r="O12" s="47">
        <f t="shared" si="1"/>
        <v>353.04950135510956</v>
      </c>
      <c r="P12" s="9"/>
    </row>
    <row r="13" spans="1:133">
      <c r="A13" s="12"/>
      <c r="B13" s="44">
        <v>519</v>
      </c>
      <c r="C13" s="20" t="s">
        <v>68</v>
      </c>
      <c r="D13" s="46">
        <v>1263241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1263241</v>
      </c>
      <c r="O13" s="47">
        <f t="shared" si="1"/>
        <v>11.188431084264787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98193817</v>
      </c>
      <c r="E14" s="31">
        <f t="shared" si="3"/>
        <v>9800438</v>
      </c>
      <c r="F14" s="31">
        <f t="shared" si="3"/>
        <v>0</v>
      </c>
      <c r="G14" s="31">
        <f t="shared" si="3"/>
        <v>12876389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120870644</v>
      </c>
      <c r="O14" s="43">
        <f t="shared" si="1"/>
        <v>1070.5422563902716</v>
      </c>
      <c r="P14" s="10"/>
    </row>
    <row r="15" spans="1:133">
      <c r="A15" s="12"/>
      <c r="B15" s="44">
        <v>521</v>
      </c>
      <c r="C15" s="20" t="s">
        <v>28</v>
      </c>
      <c r="D15" s="46">
        <v>56226357</v>
      </c>
      <c r="E15" s="46">
        <v>509121</v>
      </c>
      <c r="F15" s="46">
        <v>0</v>
      </c>
      <c r="G15" s="46">
        <v>3626531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60362009</v>
      </c>
      <c r="O15" s="47">
        <f t="shared" si="1"/>
        <v>534.62180043576075</v>
      </c>
      <c r="P15" s="9"/>
    </row>
    <row r="16" spans="1:133">
      <c r="A16" s="12"/>
      <c r="B16" s="44">
        <v>522</v>
      </c>
      <c r="C16" s="20" t="s">
        <v>29</v>
      </c>
      <c r="D16" s="46">
        <v>37363343</v>
      </c>
      <c r="E16" s="46">
        <v>1355678</v>
      </c>
      <c r="F16" s="46">
        <v>0</v>
      </c>
      <c r="G16" s="46">
        <v>7812484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46531505</v>
      </c>
      <c r="O16" s="47">
        <f t="shared" si="1"/>
        <v>412.12606061679628</v>
      </c>
      <c r="P16" s="9"/>
    </row>
    <row r="17" spans="1:16">
      <c r="A17" s="12"/>
      <c r="B17" s="44">
        <v>524</v>
      </c>
      <c r="C17" s="20" t="s">
        <v>30</v>
      </c>
      <c r="D17" s="46">
        <v>566629</v>
      </c>
      <c r="E17" s="46">
        <v>7826937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8393566</v>
      </c>
      <c r="O17" s="47">
        <f t="shared" si="1"/>
        <v>74.341186473703786</v>
      </c>
      <c r="P17" s="9"/>
    </row>
    <row r="18" spans="1:16">
      <c r="A18" s="12"/>
      <c r="B18" s="44">
        <v>526</v>
      </c>
      <c r="C18" s="20" t="s">
        <v>31</v>
      </c>
      <c r="D18" s="46">
        <v>1981416</v>
      </c>
      <c r="E18" s="46">
        <v>108702</v>
      </c>
      <c r="F18" s="46">
        <v>0</v>
      </c>
      <c r="G18" s="46">
        <v>1394383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3484501</v>
      </c>
      <c r="O18" s="47">
        <f t="shared" si="1"/>
        <v>30.861964820292986</v>
      </c>
      <c r="P18" s="9"/>
    </row>
    <row r="19" spans="1:16">
      <c r="A19" s="12"/>
      <c r="B19" s="44">
        <v>529</v>
      </c>
      <c r="C19" s="20" t="s">
        <v>32</v>
      </c>
      <c r="D19" s="46">
        <v>2056072</v>
      </c>
      <c r="E19" s="46">
        <v>0</v>
      </c>
      <c r="F19" s="46">
        <v>0</v>
      </c>
      <c r="G19" s="46">
        <v>42991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2099063</v>
      </c>
      <c r="O19" s="47">
        <f t="shared" si="1"/>
        <v>18.591244043717783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14368055</v>
      </c>
      <c r="E20" s="31">
        <f t="shared" si="5"/>
        <v>9100070</v>
      </c>
      <c r="F20" s="31">
        <f t="shared" si="5"/>
        <v>0</v>
      </c>
      <c r="G20" s="31">
        <f t="shared" si="5"/>
        <v>4344217</v>
      </c>
      <c r="H20" s="31">
        <f t="shared" si="5"/>
        <v>0</v>
      </c>
      <c r="I20" s="31">
        <f t="shared" si="5"/>
        <v>81563845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109376187</v>
      </c>
      <c r="O20" s="43">
        <f t="shared" si="1"/>
        <v>968.73671018369259</v>
      </c>
      <c r="P20" s="10"/>
    </row>
    <row r="21" spans="1:16">
      <c r="A21" s="12"/>
      <c r="B21" s="44">
        <v>534</v>
      </c>
      <c r="C21" s="20" t="s">
        <v>69</v>
      </c>
      <c r="D21" s="46">
        <v>10704164</v>
      </c>
      <c r="E21" s="46">
        <v>0</v>
      </c>
      <c r="F21" s="46">
        <v>0</v>
      </c>
      <c r="G21" s="46">
        <v>1961391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12665555</v>
      </c>
      <c r="O21" s="47">
        <f t="shared" si="1"/>
        <v>112.17787362939082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3804991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3804991</v>
      </c>
      <c r="O22" s="47">
        <f t="shared" si="1"/>
        <v>33.700520787203516</v>
      </c>
      <c r="P22" s="9"/>
    </row>
    <row r="23" spans="1:16">
      <c r="A23" s="12"/>
      <c r="B23" s="44">
        <v>536</v>
      </c>
      <c r="C23" s="20" t="s">
        <v>70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77758854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77758854</v>
      </c>
      <c r="O23" s="47">
        <f t="shared" si="1"/>
        <v>688.70435583582798</v>
      </c>
      <c r="P23" s="9"/>
    </row>
    <row r="24" spans="1:16">
      <c r="A24" s="12"/>
      <c r="B24" s="44">
        <v>539</v>
      </c>
      <c r="C24" s="20" t="s">
        <v>37</v>
      </c>
      <c r="D24" s="46">
        <v>3663891</v>
      </c>
      <c r="E24" s="46">
        <v>9100070</v>
      </c>
      <c r="F24" s="46">
        <v>0</v>
      </c>
      <c r="G24" s="46">
        <v>2382826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15146787</v>
      </c>
      <c r="O24" s="47">
        <f t="shared" si="1"/>
        <v>134.15395993127026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3332658</v>
      </c>
      <c r="E25" s="31">
        <f t="shared" si="6"/>
        <v>1106419</v>
      </c>
      <c r="F25" s="31">
        <f t="shared" si="6"/>
        <v>0</v>
      </c>
      <c r="G25" s="31">
        <f t="shared" si="6"/>
        <v>5824439</v>
      </c>
      <c r="H25" s="31">
        <f t="shared" si="6"/>
        <v>0</v>
      </c>
      <c r="I25" s="31">
        <f t="shared" si="6"/>
        <v>14311213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24574729</v>
      </c>
      <c r="O25" s="43">
        <f t="shared" si="1"/>
        <v>217.65653729651214</v>
      </c>
      <c r="P25" s="10"/>
    </row>
    <row r="26" spans="1:16">
      <c r="A26" s="12"/>
      <c r="B26" s="44">
        <v>541</v>
      </c>
      <c r="C26" s="20" t="s">
        <v>71</v>
      </c>
      <c r="D26" s="46">
        <v>3332658</v>
      </c>
      <c r="E26" s="46">
        <v>1106419</v>
      </c>
      <c r="F26" s="46">
        <v>0</v>
      </c>
      <c r="G26" s="46">
        <v>5824439</v>
      </c>
      <c r="H26" s="46">
        <v>0</v>
      </c>
      <c r="I26" s="46">
        <v>7848153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18111669</v>
      </c>
      <c r="O26" s="47">
        <f t="shared" si="1"/>
        <v>160.41369812056047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6463060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6463060</v>
      </c>
      <c r="O27" s="47">
        <f t="shared" si="1"/>
        <v>57.24283917595168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2373168</v>
      </c>
      <c r="E28" s="31">
        <f t="shared" si="8"/>
        <v>26511160</v>
      </c>
      <c r="F28" s="31">
        <f t="shared" si="8"/>
        <v>0</v>
      </c>
      <c r="G28" s="31">
        <f t="shared" si="8"/>
        <v>854015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29738343</v>
      </c>
      <c r="O28" s="43">
        <f t="shared" si="1"/>
        <v>263.39028041025279</v>
      </c>
      <c r="P28" s="10"/>
    </row>
    <row r="29" spans="1:16">
      <c r="A29" s="13"/>
      <c r="B29" s="45">
        <v>554</v>
      </c>
      <c r="C29" s="21" t="s">
        <v>42</v>
      </c>
      <c r="D29" s="46">
        <v>929010</v>
      </c>
      <c r="E29" s="46">
        <v>6325714</v>
      </c>
      <c r="F29" s="46">
        <v>0</v>
      </c>
      <c r="G29" s="46">
        <v>36476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7291200</v>
      </c>
      <c r="O29" s="47">
        <f t="shared" si="1"/>
        <v>64.577613235789059</v>
      </c>
      <c r="P29" s="9"/>
    </row>
    <row r="30" spans="1:16">
      <c r="A30" s="13"/>
      <c r="B30" s="45">
        <v>559</v>
      </c>
      <c r="C30" s="21" t="s">
        <v>43</v>
      </c>
      <c r="D30" s="46">
        <v>1444158</v>
      </c>
      <c r="E30" s="46">
        <v>20185446</v>
      </c>
      <c r="F30" s="46">
        <v>0</v>
      </c>
      <c r="G30" s="46">
        <v>817539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22447143</v>
      </c>
      <c r="O30" s="47">
        <f t="shared" si="1"/>
        <v>198.81266717446371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SUM(D32:D32)</f>
        <v>398193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398193</v>
      </c>
      <c r="O31" s="43">
        <f t="shared" si="1"/>
        <v>3.5267656280445681</v>
      </c>
      <c r="P31" s="10"/>
    </row>
    <row r="32" spans="1:16">
      <c r="A32" s="12"/>
      <c r="B32" s="44">
        <v>569</v>
      </c>
      <c r="C32" s="20" t="s">
        <v>45</v>
      </c>
      <c r="D32" s="46">
        <v>398193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398193</v>
      </c>
      <c r="O32" s="47">
        <f t="shared" si="1"/>
        <v>3.5267656280445681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SUM(D34:D37)</f>
        <v>21063969</v>
      </c>
      <c r="E33" s="31">
        <f t="shared" si="11"/>
        <v>4177169</v>
      </c>
      <c r="F33" s="31">
        <f t="shared" si="11"/>
        <v>0</v>
      </c>
      <c r="G33" s="31">
        <f t="shared" si="11"/>
        <v>4520254</v>
      </c>
      <c r="H33" s="31">
        <f t="shared" si="11"/>
        <v>0</v>
      </c>
      <c r="I33" s="31">
        <f t="shared" si="11"/>
        <v>1361079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31122471</v>
      </c>
      <c r="O33" s="43">
        <f t="shared" si="1"/>
        <v>275.64939861477689</v>
      </c>
      <c r="P33" s="9"/>
    </row>
    <row r="34" spans="1:119">
      <c r="A34" s="12"/>
      <c r="B34" s="44">
        <v>571</v>
      </c>
      <c r="C34" s="20" t="s">
        <v>47</v>
      </c>
      <c r="D34" s="46">
        <v>4491059</v>
      </c>
      <c r="E34" s="46">
        <v>319780</v>
      </c>
      <c r="F34" s="46">
        <v>0</v>
      </c>
      <c r="G34" s="46">
        <v>110000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4920839</v>
      </c>
      <c r="O34" s="47">
        <f t="shared" si="1"/>
        <v>43.583503091066902</v>
      </c>
      <c r="P34" s="9"/>
    </row>
    <row r="35" spans="1:119">
      <c r="A35" s="12"/>
      <c r="B35" s="44">
        <v>572</v>
      </c>
      <c r="C35" s="20" t="s">
        <v>72</v>
      </c>
      <c r="D35" s="46">
        <v>16082197</v>
      </c>
      <c r="E35" s="46">
        <v>1450776</v>
      </c>
      <c r="F35" s="46">
        <v>0</v>
      </c>
      <c r="G35" s="46">
        <v>3436720</v>
      </c>
      <c r="H35" s="46">
        <v>0</v>
      </c>
      <c r="I35" s="46">
        <v>1361079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22330772</v>
      </c>
      <c r="O35" s="47">
        <f t="shared" si="1"/>
        <v>197.78197792854232</v>
      </c>
      <c r="P35" s="9"/>
    </row>
    <row r="36" spans="1:119">
      <c r="A36" s="12"/>
      <c r="B36" s="44">
        <v>574</v>
      </c>
      <c r="C36" s="20" t="s">
        <v>49</v>
      </c>
      <c r="D36" s="46">
        <v>490713</v>
      </c>
      <c r="E36" s="46">
        <v>2406613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2897326</v>
      </c>
      <c r="O36" s="47">
        <f t="shared" si="1"/>
        <v>25.661399748463324</v>
      </c>
      <c r="P36" s="9"/>
    </row>
    <row r="37" spans="1:119">
      <c r="A37" s="12"/>
      <c r="B37" s="44">
        <v>579</v>
      </c>
      <c r="C37" s="20" t="s">
        <v>80</v>
      </c>
      <c r="D37" s="46">
        <v>0</v>
      </c>
      <c r="E37" s="46">
        <v>0</v>
      </c>
      <c r="F37" s="46">
        <v>0</v>
      </c>
      <c r="G37" s="46">
        <v>973534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973534</v>
      </c>
      <c r="O37" s="47">
        <f t="shared" si="1"/>
        <v>8.6225178467043389</v>
      </c>
      <c r="P37" s="9"/>
    </row>
    <row r="38" spans="1:119" ht="15.75">
      <c r="A38" s="28" t="s">
        <v>73</v>
      </c>
      <c r="B38" s="29"/>
      <c r="C38" s="30"/>
      <c r="D38" s="31">
        <f t="shared" ref="D38:M38" si="12">SUM(D39:D40)</f>
        <v>12160946</v>
      </c>
      <c r="E38" s="31">
        <f t="shared" si="12"/>
        <v>6031234</v>
      </c>
      <c r="F38" s="31">
        <f t="shared" si="12"/>
        <v>0</v>
      </c>
      <c r="G38" s="31">
        <f t="shared" si="12"/>
        <v>1969261</v>
      </c>
      <c r="H38" s="31">
        <f t="shared" si="12"/>
        <v>0</v>
      </c>
      <c r="I38" s="31">
        <f t="shared" si="12"/>
        <v>10972427</v>
      </c>
      <c r="J38" s="31">
        <f t="shared" si="12"/>
        <v>56206270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87340138</v>
      </c>
      <c r="O38" s="43">
        <f t="shared" si="1"/>
        <v>773.56507182966357</v>
      </c>
      <c r="P38" s="9"/>
    </row>
    <row r="39" spans="1:119">
      <c r="A39" s="12"/>
      <c r="B39" s="44">
        <v>581</v>
      </c>
      <c r="C39" s="20" t="s">
        <v>74</v>
      </c>
      <c r="D39" s="46">
        <v>12160946</v>
      </c>
      <c r="E39" s="46">
        <v>6031234</v>
      </c>
      <c r="F39" s="46">
        <v>0</v>
      </c>
      <c r="G39" s="46">
        <v>1969261</v>
      </c>
      <c r="H39" s="46">
        <v>0</v>
      </c>
      <c r="I39" s="46">
        <v>10972427</v>
      </c>
      <c r="J39" s="46">
        <v>125266</v>
      </c>
      <c r="K39" s="46">
        <v>0</v>
      </c>
      <c r="L39" s="46">
        <v>0</v>
      </c>
      <c r="M39" s="46">
        <v>0</v>
      </c>
      <c r="N39" s="46">
        <f>SUM(D39:M39)</f>
        <v>31259134</v>
      </c>
      <c r="O39" s="47">
        <f t="shared" si="1"/>
        <v>276.85981258746216</v>
      </c>
      <c r="P39" s="9"/>
    </row>
    <row r="40" spans="1:119" ht="15.75" thickBot="1">
      <c r="A40" s="12"/>
      <c r="B40" s="44">
        <v>590</v>
      </c>
      <c r="C40" s="20" t="s">
        <v>75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56081004</v>
      </c>
      <c r="K40" s="46">
        <v>0</v>
      </c>
      <c r="L40" s="46">
        <v>0</v>
      </c>
      <c r="M40" s="46">
        <v>0</v>
      </c>
      <c r="N40" s="46">
        <f>SUM(D40:M40)</f>
        <v>56081004</v>
      </c>
      <c r="O40" s="47">
        <f t="shared" si="1"/>
        <v>496.70525924220146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SUM(D5,D14,D20,D25,D28,D31,D33,D38)</f>
        <v>177132197</v>
      </c>
      <c r="E41" s="15">
        <f t="shared" si="13"/>
        <v>65640486</v>
      </c>
      <c r="F41" s="15">
        <f t="shared" si="13"/>
        <v>1547400</v>
      </c>
      <c r="G41" s="15">
        <f t="shared" si="13"/>
        <v>30415425</v>
      </c>
      <c r="H41" s="15">
        <f t="shared" si="13"/>
        <v>0</v>
      </c>
      <c r="I41" s="15">
        <f t="shared" si="13"/>
        <v>119217689</v>
      </c>
      <c r="J41" s="15">
        <f t="shared" si="13"/>
        <v>56435231</v>
      </c>
      <c r="K41" s="15">
        <f t="shared" si="13"/>
        <v>41917306</v>
      </c>
      <c r="L41" s="15">
        <f t="shared" si="13"/>
        <v>0</v>
      </c>
      <c r="M41" s="15">
        <f t="shared" si="13"/>
        <v>0</v>
      </c>
      <c r="N41" s="15">
        <f>SUM(D41:M41)</f>
        <v>492305734</v>
      </c>
      <c r="O41" s="37">
        <f t="shared" si="1"/>
        <v>4360.3150762581263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87</v>
      </c>
      <c r="M43" s="163"/>
      <c r="N43" s="163"/>
      <c r="O43" s="41">
        <v>112906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58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19176773</v>
      </c>
      <c r="E5" s="26">
        <f t="shared" si="0"/>
        <v>8163927</v>
      </c>
      <c r="F5" s="26">
        <f t="shared" si="0"/>
        <v>1549350</v>
      </c>
      <c r="G5" s="26">
        <f t="shared" si="0"/>
        <v>668734</v>
      </c>
      <c r="H5" s="26">
        <f t="shared" si="0"/>
        <v>0</v>
      </c>
      <c r="I5" s="26">
        <f t="shared" si="0"/>
        <v>13495610</v>
      </c>
      <c r="J5" s="26">
        <f t="shared" si="0"/>
        <v>275849</v>
      </c>
      <c r="K5" s="26">
        <f t="shared" si="0"/>
        <v>42840536</v>
      </c>
      <c r="L5" s="26">
        <f t="shared" si="0"/>
        <v>0</v>
      </c>
      <c r="M5" s="26">
        <f t="shared" si="0"/>
        <v>0</v>
      </c>
      <c r="N5" s="27">
        <f>SUM(D5:M5)</f>
        <v>86170779</v>
      </c>
      <c r="O5" s="32">
        <f t="shared" ref="O5:O41" si="1">(N5/O$43)</f>
        <v>780.5606996630313</v>
      </c>
      <c r="P5" s="6"/>
    </row>
    <row r="6" spans="1:133">
      <c r="A6" s="12"/>
      <c r="B6" s="44">
        <v>511</v>
      </c>
      <c r="C6" s="20" t="s">
        <v>19</v>
      </c>
      <c r="D6" s="46">
        <v>4481101</v>
      </c>
      <c r="E6" s="46">
        <v>0</v>
      </c>
      <c r="F6" s="46">
        <v>0</v>
      </c>
      <c r="G6" s="46">
        <v>697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4481798</v>
      </c>
      <c r="O6" s="47">
        <f t="shared" si="1"/>
        <v>40.597467299539836</v>
      </c>
      <c r="P6" s="9"/>
    </row>
    <row r="7" spans="1:133">
      <c r="A7" s="12"/>
      <c r="B7" s="44">
        <v>512</v>
      </c>
      <c r="C7" s="20" t="s">
        <v>20</v>
      </c>
      <c r="D7" s="46">
        <v>1359309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1359309</v>
      </c>
      <c r="O7" s="47">
        <f t="shared" si="1"/>
        <v>12.3130276459292</v>
      </c>
      <c r="P7" s="9"/>
    </row>
    <row r="8" spans="1:133">
      <c r="A8" s="12"/>
      <c r="B8" s="44">
        <v>513</v>
      </c>
      <c r="C8" s="20" t="s">
        <v>21</v>
      </c>
      <c r="D8" s="46">
        <v>2068026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2144980</v>
      </c>
      <c r="L8" s="46">
        <v>0</v>
      </c>
      <c r="M8" s="46">
        <v>0</v>
      </c>
      <c r="N8" s="46">
        <f t="shared" si="2"/>
        <v>4213006</v>
      </c>
      <c r="O8" s="47">
        <f t="shared" si="1"/>
        <v>38.162668937280337</v>
      </c>
      <c r="P8" s="9"/>
    </row>
    <row r="9" spans="1:133">
      <c r="A9" s="12"/>
      <c r="B9" s="44">
        <v>514</v>
      </c>
      <c r="C9" s="20" t="s">
        <v>22</v>
      </c>
      <c r="D9" s="46">
        <v>641797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641797</v>
      </c>
      <c r="O9" s="47">
        <f t="shared" si="1"/>
        <v>5.8135892604804518</v>
      </c>
      <c r="P9" s="9"/>
    </row>
    <row r="10" spans="1:133">
      <c r="A10" s="12"/>
      <c r="B10" s="44">
        <v>515</v>
      </c>
      <c r="C10" s="20" t="s">
        <v>23</v>
      </c>
      <c r="D10" s="46">
        <v>1520480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1520480</v>
      </c>
      <c r="O10" s="47">
        <f t="shared" si="1"/>
        <v>13.772962788506829</v>
      </c>
      <c r="P10" s="9"/>
    </row>
    <row r="11" spans="1:133">
      <c r="A11" s="12"/>
      <c r="B11" s="44">
        <v>517</v>
      </c>
      <c r="C11" s="20" t="s">
        <v>24</v>
      </c>
      <c r="D11" s="46">
        <v>8241164</v>
      </c>
      <c r="E11" s="46">
        <v>8163927</v>
      </c>
      <c r="F11" s="46">
        <v>1549350</v>
      </c>
      <c r="G11" s="46">
        <v>612667</v>
      </c>
      <c r="H11" s="46">
        <v>0</v>
      </c>
      <c r="I11" s="46">
        <v>13495610</v>
      </c>
      <c r="J11" s="46">
        <v>275849</v>
      </c>
      <c r="K11" s="46">
        <v>0</v>
      </c>
      <c r="L11" s="46">
        <v>0</v>
      </c>
      <c r="M11" s="46">
        <v>0</v>
      </c>
      <c r="N11" s="46">
        <f t="shared" si="2"/>
        <v>32338567</v>
      </c>
      <c r="O11" s="47">
        <f t="shared" si="1"/>
        <v>292.9324160295663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40695556</v>
      </c>
      <c r="L12" s="46">
        <v>0</v>
      </c>
      <c r="M12" s="46">
        <v>0</v>
      </c>
      <c r="N12" s="46">
        <f t="shared" si="2"/>
        <v>40695556</v>
      </c>
      <c r="O12" s="47">
        <f t="shared" si="1"/>
        <v>368.632522917497</v>
      </c>
      <c r="P12" s="9"/>
    </row>
    <row r="13" spans="1:133">
      <c r="A13" s="12"/>
      <c r="B13" s="44">
        <v>519</v>
      </c>
      <c r="C13" s="20" t="s">
        <v>68</v>
      </c>
      <c r="D13" s="46">
        <v>864896</v>
      </c>
      <c r="E13" s="46">
        <v>0</v>
      </c>
      <c r="F13" s="46">
        <v>0</v>
      </c>
      <c r="G13" s="46">
        <v>55370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920266</v>
      </c>
      <c r="O13" s="47">
        <f t="shared" si="1"/>
        <v>8.3360447842313121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92588554</v>
      </c>
      <c r="E14" s="31">
        <f t="shared" si="3"/>
        <v>9985897</v>
      </c>
      <c r="F14" s="31">
        <f t="shared" si="3"/>
        <v>0</v>
      </c>
      <c r="G14" s="31">
        <f t="shared" si="3"/>
        <v>1246349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103820800</v>
      </c>
      <c r="O14" s="43">
        <f t="shared" si="1"/>
        <v>940.43987100981917</v>
      </c>
      <c r="P14" s="10"/>
    </row>
    <row r="15" spans="1:133">
      <c r="A15" s="12"/>
      <c r="B15" s="44">
        <v>521</v>
      </c>
      <c r="C15" s="20" t="s">
        <v>28</v>
      </c>
      <c r="D15" s="46">
        <v>55280828</v>
      </c>
      <c r="E15" s="46">
        <v>1041012</v>
      </c>
      <c r="F15" s="46">
        <v>0</v>
      </c>
      <c r="G15" s="46">
        <v>1033987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57355827</v>
      </c>
      <c r="O15" s="47">
        <f t="shared" si="1"/>
        <v>519.54624261748609</v>
      </c>
      <c r="P15" s="9"/>
    </row>
    <row r="16" spans="1:133">
      <c r="A16" s="12"/>
      <c r="B16" s="44">
        <v>522</v>
      </c>
      <c r="C16" s="20" t="s">
        <v>29</v>
      </c>
      <c r="D16" s="46">
        <v>32765862</v>
      </c>
      <c r="E16" s="46">
        <v>1659228</v>
      </c>
      <c r="F16" s="46">
        <v>0</v>
      </c>
      <c r="G16" s="46">
        <v>119081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34544171</v>
      </c>
      <c r="O16" s="47">
        <f t="shared" si="1"/>
        <v>312.91143700858726</v>
      </c>
      <c r="P16" s="9"/>
    </row>
    <row r="17" spans="1:16">
      <c r="A17" s="12"/>
      <c r="B17" s="44">
        <v>524</v>
      </c>
      <c r="C17" s="20" t="s">
        <v>30</v>
      </c>
      <c r="D17" s="46">
        <v>515649</v>
      </c>
      <c r="E17" s="46">
        <v>7255617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7771266</v>
      </c>
      <c r="O17" s="47">
        <f t="shared" si="1"/>
        <v>70.394452697561505</v>
      </c>
      <c r="P17" s="9"/>
    </row>
    <row r="18" spans="1:16">
      <c r="A18" s="12"/>
      <c r="B18" s="44">
        <v>526</v>
      </c>
      <c r="C18" s="20" t="s">
        <v>31</v>
      </c>
      <c r="D18" s="46">
        <v>1888308</v>
      </c>
      <c r="E18" s="46">
        <v>30040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1918348</v>
      </c>
      <c r="O18" s="47">
        <f t="shared" si="1"/>
        <v>17.376970180078988</v>
      </c>
      <c r="P18" s="9"/>
    </row>
    <row r="19" spans="1:16">
      <c r="A19" s="12"/>
      <c r="B19" s="44">
        <v>529</v>
      </c>
      <c r="C19" s="20" t="s">
        <v>32</v>
      </c>
      <c r="D19" s="46">
        <v>2137907</v>
      </c>
      <c r="E19" s="46">
        <v>0</v>
      </c>
      <c r="F19" s="46">
        <v>0</v>
      </c>
      <c r="G19" s="46">
        <v>93281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2231188</v>
      </c>
      <c r="O19" s="47">
        <f t="shared" si="1"/>
        <v>20.210768506105293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13042819</v>
      </c>
      <c r="E20" s="31">
        <f t="shared" si="5"/>
        <v>122800</v>
      </c>
      <c r="F20" s="31">
        <f t="shared" si="5"/>
        <v>0</v>
      </c>
      <c r="G20" s="31">
        <f t="shared" si="5"/>
        <v>7652246</v>
      </c>
      <c r="H20" s="31">
        <f t="shared" si="5"/>
        <v>0</v>
      </c>
      <c r="I20" s="31">
        <f t="shared" si="5"/>
        <v>72748761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93566626</v>
      </c>
      <c r="O20" s="43">
        <f t="shared" si="1"/>
        <v>847.55449472806981</v>
      </c>
      <c r="P20" s="10"/>
    </row>
    <row r="21" spans="1:16">
      <c r="A21" s="12"/>
      <c r="B21" s="44">
        <v>534</v>
      </c>
      <c r="C21" s="20" t="s">
        <v>69</v>
      </c>
      <c r="D21" s="46">
        <v>10284284</v>
      </c>
      <c r="E21" s="46">
        <v>0</v>
      </c>
      <c r="F21" s="46">
        <v>0</v>
      </c>
      <c r="G21" s="46">
        <v>1756904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12041188</v>
      </c>
      <c r="O21" s="47">
        <f t="shared" si="1"/>
        <v>109.07268379289104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3056178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3056178</v>
      </c>
      <c r="O22" s="47">
        <f t="shared" si="1"/>
        <v>27.683774774448349</v>
      </c>
      <c r="P22" s="9"/>
    </row>
    <row r="23" spans="1:16">
      <c r="A23" s="12"/>
      <c r="B23" s="44">
        <v>536</v>
      </c>
      <c r="C23" s="20" t="s">
        <v>70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69692583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69692583</v>
      </c>
      <c r="O23" s="47">
        <f t="shared" si="1"/>
        <v>631.29626979238378</v>
      </c>
      <c r="P23" s="9"/>
    </row>
    <row r="24" spans="1:16">
      <c r="A24" s="12"/>
      <c r="B24" s="44">
        <v>539</v>
      </c>
      <c r="C24" s="20" t="s">
        <v>37</v>
      </c>
      <c r="D24" s="46">
        <v>2758535</v>
      </c>
      <c r="E24" s="46">
        <v>122800</v>
      </c>
      <c r="F24" s="46">
        <v>0</v>
      </c>
      <c r="G24" s="46">
        <v>5895342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8776677</v>
      </c>
      <c r="O24" s="47">
        <f t="shared" si="1"/>
        <v>79.501766368346679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2783758</v>
      </c>
      <c r="E25" s="31">
        <f t="shared" si="6"/>
        <v>379152</v>
      </c>
      <c r="F25" s="31">
        <f t="shared" si="6"/>
        <v>0</v>
      </c>
      <c r="G25" s="31">
        <f t="shared" si="6"/>
        <v>2497638</v>
      </c>
      <c r="H25" s="31">
        <f t="shared" si="6"/>
        <v>0</v>
      </c>
      <c r="I25" s="31">
        <f t="shared" si="6"/>
        <v>12814463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18475011</v>
      </c>
      <c r="O25" s="43">
        <f t="shared" si="1"/>
        <v>167.35217761513098</v>
      </c>
      <c r="P25" s="10"/>
    </row>
    <row r="26" spans="1:16">
      <c r="A26" s="12"/>
      <c r="B26" s="44">
        <v>541</v>
      </c>
      <c r="C26" s="20" t="s">
        <v>71</v>
      </c>
      <c r="D26" s="46">
        <v>2783758</v>
      </c>
      <c r="E26" s="46">
        <v>379152</v>
      </c>
      <c r="F26" s="46">
        <v>0</v>
      </c>
      <c r="G26" s="46">
        <v>2497638</v>
      </c>
      <c r="H26" s="46">
        <v>0</v>
      </c>
      <c r="I26" s="46">
        <v>7475868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13136416</v>
      </c>
      <c r="O26" s="47">
        <f t="shared" si="1"/>
        <v>118.99358672415667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5338595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5338595</v>
      </c>
      <c r="O27" s="47">
        <f t="shared" si="1"/>
        <v>48.358590890974313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1270420</v>
      </c>
      <c r="E28" s="31">
        <f t="shared" si="8"/>
        <v>24320640</v>
      </c>
      <c r="F28" s="31">
        <f t="shared" si="8"/>
        <v>0</v>
      </c>
      <c r="G28" s="31">
        <f t="shared" si="8"/>
        <v>78298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25669358</v>
      </c>
      <c r="O28" s="43">
        <f t="shared" si="1"/>
        <v>232.52072538860102</v>
      </c>
      <c r="P28" s="10"/>
    </row>
    <row r="29" spans="1:16">
      <c r="A29" s="13"/>
      <c r="B29" s="45">
        <v>554</v>
      </c>
      <c r="C29" s="21" t="s">
        <v>42</v>
      </c>
      <c r="D29" s="46">
        <v>652962</v>
      </c>
      <c r="E29" s="46">
        <v>6294446</v>
      </c>
      <c r="F29" s="46">
        <v>0</v>
      </c>
      <c r="G29" s="46">
        <v>4101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6951509</v>
      </c>
      <c r="O29" s="47">
        <f t="shared" si="1"/>
        <v>62.968848509003948</v>
      </c>
      <c r="P29" s="9"/>
    </row>
    <row r="30" spans="1:16">
      <c r="A30" s="13"/>
      <c r="B30" s="45">
        <v>559</v>
      </c>
      <c r="C30" s="21" t="s">
        <v>43</v>
      </c>
      <c r="D30" s="46">
        <v>617458</v>
      </c>
      <c r="E30" s="46">
        <v>18026194</v>
      </c>
      <c r="F30" s="46">
        <v>0</v>
      </c>
      <c r="G30" s="46">
        <v>74197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18717849</v>
      </c>
      <c r="O30" s="47">
        <f t="shared" si="1"/>
        <v>169.55187687959707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SUM(D32:D32)</f>
        <v>373187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373187</v>
      </c>
      <c r="O31" s="43">
        <f t="shared" si="1"/>
        <v>3.3804395086778505</v>
      </c>
      <c r="P31" s="10"/>
    </row>
    <row r="32" spans="1:16">
      <c r="A32" s="12"/>
      <c r="B32" s="44">
        <v>569</v>
      </c>
      <c r="C32" s="20" t="s">
        <v>45</v>
      </c>
      <c r="D32" s="46">
        <v>373187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373187</v>
      </c>
      <c r="O32" s="47">
        <f t="shared" si="1"/>
        <v>3.3804395086778505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SUM(D34:D37)</f>
        <v>19582641</v>
      </c>
      <c r="E33" s="31">
        <f t="shared" si="11"/>
        <v>3981319</v>
      </c>
      <c r="F33" s="31">
        <f t="shared" si="11"/>
        <v>0</v>
      </c>
      <c r="G33" s="31">
        <f t="shared" si="11"/>
        <v>1450930</v>
      </c>
      <c r="H33" s="31">
        <f t="shared" si="11"/>
        <v>0</v>
      </c>
      <c r="I33" s="31">
        <f t="shared" si="11"/>
        <v>1541319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26556209</v>
      </c>
      <c r="O33" s="43">
        <f t="shared" si="1"/>
        <v>240.55408710460523</v>
      </c>
      <c r="P33" s="9"/>
    </row>
    <row r="34" spans="1:119">
      <c r="A34" s="12"/>
      <c r="B34" s="44">
        <v>571</v>
      </c>
      <c r="C34" s="20" t="s">
        <v>47</v>
      </c>
      <c r="D34" s="46">
        <v>4457198</v>
      </c>
      <c r="E34" s="46">
        <v>454614</v>
      </c>
      <c r="F34" s="46">
        <v>0</v>
      </c>
      <c r="G34" s="46">
        <v>179855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5091667</v>
      </c>
      <c r="O34" s="47">
        <f t="shared" si="1"/>
        <v>46.121843182724014</v>
      </c>
      <c r="P34" s="9"/>
    </row>
    <row r="35" spans="1:119">
      <c r="A35" s="12"/>
      <c r="B35" s="44">
        <v>572</v>
      </c>
      <c r="C35" s="20" t="s">
        <v>72</v>
      </c>
      <c r="D35" s="46">
        <v>14665527</v>
      </c>
      <c r="E35" s="46">
        <v>840583</v>
      </c>
      <c r="F35" s="46">
        <v>0</v>
      </c>
      <c r="G35" s="46">
        <v>1056429</v>
      </c>
      <c r="H35" s="46">
        <v>0</v>
      </c>
      <c r="I35" s="46">
        <v>1541319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18103858</v>
      </c>
      <c r="O35" s="47">
        <f t="shared" si="1"/>
        <v>163.99016268705387</v>
      </c>
      <c r="P35" s="9"/>
    </row>
    <row r="36" spans="1:119">
      <c r="A36" s="12"/>
      <c r="B36" s="44">
        <v>574</v>
      </c>
      <c r="C36" s="20" t="s">
        <v>49</v>
      </c>
      <c r="D36" s="46">
        <v>459916</v>
      </c>
      <c r="E36" s="46">
        <v>2332519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2792435</v>
      </c>
      <c r="O36" s="47">
        <f t="shared" si="1"/>
        <v>25.294711764919018</v>
      </c>
      <c r="P36" s="9"/>
    </row>
    <row r="37" spans="1:119">
      <c r="A37" s="12"/>
      <c r="B37" s="44">
        <v>579</v>
      </c>
      <c r="C37" s="20" t="s">
        <v>80</v>
      </c>
      <c r="D37" s="46">
        <v>0</v>
      </c>
      <c r="E37" s="46">
        <v>353603</v>
      </c>
      <c r="F37" s="46">
        <v>0</v>
      </c>
      <c r="G37" s="46">
        <v>214646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568249</v>
      </c>
      <c r="O37" s="47">
        <f t="shared" si="1"/>
        <v>5.1473694699083303</v>
      </c>
      <c r="P37" s="9"/>
    </row>
    <row r="38" spans="1:119" ht="15.75">
      <c r="A38" s="28" t="s">
        <v>73</v>
      </c>
      <c r="B38" s="29"/>
      <c r="C38" s="30"/>
      <c r="D38" s="31">
        <f t="shared" ref="D38:M38" si="12">SUM(D39:D40)</f>
        <v>8055685</v>
      </c>
      <c r="E38" s="31">
        <f t="shared" si="12"/>
        <v>2465871</v>
      </c>
      <c r="F38" s="31">
        <f t="shared" si="12"/>
        <v>1949845</v>
      </c>
      <c r="G38" s="31">
        <f t="shared" si="12"/>
        <v>556</v>
      </c>
      <c r="H38" s="31">
        <f t="shared" si="12"/>
        <v>0</v>
      </c>
      <c r="I38" s="31">
        <f t="shared" si="12"/>
        <v>10531310</v>
      </c>
      <c r="J38" s="31">
        <f t="shared" si="12"/>
        <v>68857763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91861030</v>
      </c>
      <c r="O38" s="43">
        <f t="shared" si="1"/>
        <v>832.10469582231235</v>
      </c>
      <c r="P38" s="9"/>
    </row>
    <row r="39" spans="1:119">
      <c r="A39" s="12"/>
      <c r="B39" s="44">
        <v>581</v>
      </c>
      <c r="C39" s="20" t="s">
        <v>74</v>
      </c>
      <c r="D39" s="46">
        <v>8055685</v>
      </c>
      <c r="E39" s="46">
        <v>2465871</v>
      </c>
      <c r="F39" s="46">
        <v>1949845</v>
      </c>
      <c r="G39" s="46">
        <v>556</v>
      </c>
      <c r="H39" s="46">
        <v>0</v>
      </c>
      <c r="I39" s="46">
        <v>10531310</v>
      </c>
      <c r="J39" s="46">
        <v>13817187</v>
      </c>
      <c r="K39" s="46">
        <v>0</v>
      </c>
      <c r="L39" s="46">
        <v>0</v>
      </c>
      <c r="M39" s="46">
        <v>0</v>
      </c>
      <c r="N39" s="46">
        <f>SUM(D39:M39)</f>
        <v>36820454</v>
      </c>
      <c r="O39" s="47">
        <f t="shared" si="1"/>
        <v>333.53068951773616</v>
      </c>
      <c r="P39" s="9"/>
    </row>
    <row r="40" spans="1:119" ht="15.75" thickBot="1">
      <c r="A40" s="12"/>
      <c r="B40" s="44">
        <v>590</v>
      </c>
      <c r="C40" s="20" t="s">
        <v>75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55040576</v>
      </c>
      <c r="K40" s="46">
        <v>0</v>
      </c>
      <c r="L40" s="46">
        <v>0</v>
      </c>
      <c r="M40" s="46">
        <v>0</v>
      </c>
      <c r="N40" s="46">
        <f>SUM(D40:M40)</f>
        <v>55040576</v>
      </c>
      <c r="O40" s="47">
        <f t="shared" si="1"/>
        <v>498.57400630457624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SUM(D5,D14,D20,D25,D28,D31,D33,D38)</f>
        <v>156873837</v>
      </c>
      <c r="E41" s="15">
        <f t="shared" si="13"/>
        <v>49419606</v>
      </c>
      <c r="F41" s="15">
        <f t="shared" si="13"/>
        <v>3499195</v>
      </c>
      <c r="G41" s="15">
        <f t="shared" si="13"/>
        <v>13594751</v>
      </c>
      <c r="H41" s="15">
        <f t="shared" si="13"/>
        <v>0</v>
      </c>
      <c r="I41" s="15">
        <f t="shared" si="13"/>
        <v>111131463</v>
      </c>
      <c r="J41" s="15">
        <f t="shared" si="13"/>
        <v>69133612</v>
      </c>
      <c r="K41" s="15">
        <f t="shared" si="13"/>
        <v>42840536</v>
      </c>
      <c r="L41" s="15">
        <f t="shared" si="13"/>
        <v>0</v>
      </c>
      <c r="M41" s="15">
        <f t="shared" si="13"/>
        <v>0</v>
      </c>
      <c r="N41" s="15">
        <f>SUM(D41:M41)</f>
        <v>446493000</v>
      </c>
      <c r="O41" s="37">
        <f t="shared" si="1"/>
        <v>4044.4671908402479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85</v>
      </c>
      <c r="M43" s="163"/>
      <c r="N43" s="163"/>
      <c r="O43" s="41">
        <v>110396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58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104033582</v>
      </c>
      <c r="E5" s="26">
        <f t="shared" si="0"/>
        <v>9172479</v>
      </c>
      <c r="F5" s="26">
        <f t="shared" si="0"/>
        <v>3663324</v>
      </c>
      <c r="G5" s="26">
        <f t="shared" si="0"/>
        <v>1500</v>
      </c>
      <c r="H5" s="26">
        <f t="shared" si="0"/>
        <v>0</v>
      </c>
      <c r="I5" s="26">
        <f t="shared" si="0"/>
        <v>6377854</v>
      </c>
      <c r="J5" s="26">
        <f t="shared" si="0"/>
        <v>312302</v>
      </c>
      <c r="K5" s="26">
        <f t="shared" si="0"/>
        <v>37506448</v>
      </c>
      <c r="L5" s="26">
        <f t="shared" si="0"/>
        <v>0</v>
      </c>
      <c r="M5" s="26">
        <f t="shared" si="0"/>
        <v>0</v>
      </c>
      <c r="N5" s="27">
        <f>SUM(D5:M5)</f>
        <v>161067489</v>
      </c>
      <c r="O5" s="32">
        <f t="shared" ref="O5:O41" si="1">(N5/O$43)</f>
        <v>1479.0946315750807</v>
      </c>
      <c r="P5" s="6"/>
    </row>
    <row r="6" spans="1:133">
      <c r="A6" s="12"/>
      <c r="B6" s="44">
        <v>511</v>
      </c>
      <c r="C6" s="20" t="s">
        <v>19</v>
      </c>
      <c r="D6" s="46">
        <v>1277303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1277303</v>
      </c>
      <c r="O6" s="47">
        <f t="shared" si="1"/>
        <v>11.729567660887453</v>
      </c>
      <c r="P6" s="9"/>
    </row>
    <row r="7" spans="1:133">
      <c r="A7" s="12"/>
      <c r="B7" s="44">
        <v>512</v>
      </c>
      <c r="C7" s="20" t="s">
        <v>20</v>
      </c>
      <c r="D7" s="46">
        <v>1407745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1407745</v>
      </c>
      <c r="O7" s="47">
        <f t="shared" si="1"/>
        <v>12.927426168086981</v>
      </c>
      <c r="P7" s="9"/>
    </row>
    <row r="8" spans="1:133">
      <c r="A8" s="12"/>
      <c r="B8" s="44">
        <v>513</v>
      </c>
      <c r="C8" s="20" t="s">
        <v>21</v>
      </c>
      <c r="D8" s="46">
        <v>2496153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2130353</v>
      </c>
      <c r="L8" s="46">
        <v>0</v>
      </c>
      <c r="M8" s="46">
        <v>0</v>
      </c>
      <c r="N8" s="46">
        <f t="shared" si="2"/>
        <v>4626506</v>
      </c>
      <c r="O8" s="47">
        <f t="shared" si="1"/>
        <v>42.485545841904205</v>
      </c>
      <c r="P8" s="9"/>
    </row>
    <row r="9" spans="1:133">
      <c r="A9" s="12"/>
      <c r="B9" s="44">
        <v>514</v>
      </c>
      <c r="C9" s="20" t="s">
        <v>22</v>
      </c>
      <c r="D9" s="46">
        <v>957741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556068</v>
      </c>
      <c r="L9" s="46">
        <v>0</v>
      </c>
      <c r="M9" s="46">
        <v>0</v>
      </c>
      <c r="N9" s="46">
        <f t="shared" si="2"/>
        <v>1513809</v>
      </c>
      <c r="O9" s="47">
        <f t="shared" si="1"/>
        <v>13.901419703203056</v>
      </c>
      <c r="P9" s="9"/>
    </row>
    <row r="10" spans="1:133">
      <c r="A10" s="12"/>
      <c r="B10" s="44">
        <v>515</v>
      </c>
      <c r="C10" s="20" t="s">
        <v>23</v>
      </c>
      <c r="D10" s="46">
        <v>1486843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1486843</v>
      </c>
      <c r="O10" s="47">
        <f t="shared" si="1"/>
        <v>13.653788936232736</v>
      </c>
      <c r="P10" s="9"/>
    </row>
    <row r="11" spans="1:133">
      <c r="A11" s="12"/>
      <c r="B11" s="44">
        <v>517</v>
      </c>
      <c r="C11" s="20" t="s">
        <v>24</v>
      </c>
      <c r="D11" s="46">
        <v>95394192</v>
      </c>
      <c r="E11" s="46">
        <v>9172479</v>
      </c>
      <c r="F11" s="46">
        <v>3663324</v>
      </c>
      <c r="G11" s="46">
        <v>1500</v>
      </c>
      <c r="H11" s="46">
        <v>0</v>
      </c>
      <c r="I11" s="46">
        <v>6377854</v>
      </c>
      <c r="J11" s="46">
        <v>312302</v>
      </c>
      <c r="K11" s="46">
        <v>0</v>
      </c>
      <c r="L11" s="46">
        <v>0</v>
      </c>
      <c r="M11" s="46">
        <v>0</v>
      </c>
      <c r="N11" s="46">
        <f t="shared" si="2"/>
        <v>114921651</v>
      </c>
      <c r="O11" s="47">
        <f t="shared" si="1"/>
        <v>1055.3339975756685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34820027</v>
      </c>
      <c r="L12" s="46">
        <v>0</v>
      </c>
      <c r="M12" s="46">
        <v>0</v>
      </c>
      <c r="N12" s="46">
        <f t="shared" si="2"/>
        <v>34820027</v>
      </c>
      <c r="O12" s="47">
        <f t="shared" si="1"/>
        <v>319.75487621216575</v>
      </c>
      <c r="P12" s="9"/>
    </row>
    <row r="13" spans="1:133">
      <c r="A13" s="12"/>
      <c r="B13" s="44">
        <v>519</v>
      </c>
      <c r="C13" s="20" t="s">
        <v>68</v>
      </c>
      <c r="D13" s="46">
        <v>1013605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1013605</v>
      </c>
      <c r="O13" s="47">
        <f t="shared" si="1"/>
        <v>9.3080094769321189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92744840</v>
      </c>
      <c r="E14" s="31">
        <f t="shared" si="3"/>
        <v>9940117</v>
      </c>
      <c r="F14" s="31">
        <f t="shared" si="3"/>
        <v>0</v>
      </c>
      <c r="G14" s="31">
        <f t="shared" si="3"/>
        <v>47214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102732171</v>
      </c>
      <c r="O14" s="43">
        <f t="shared" si="1"/>
        <v>943.39710365853659</v>
      </c>
      <c r="P14" s="10"/>
    </row>
    <row r="15" spans="1:133">
      <c r="A15" s="12"/>
      <c r="B15" s="44">
        <v>521</v>
      </c>
      <c r="C15" s="20" t="s">
        <v>28</v>
      </c>
      <c r="D15" s="46">
        <v>57104582</v>
      </c>
      <c r="E15" s="46">
        <v>1216752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58321334</v>
      </c>
      <c r="O15" s="47">
        <f t="shared" si="1"/>
        <v>535.56911181310613</v>
      </c>
      <c r="P15" s="9"/>
    </row>
    <row r="16" spans="1:133">
      <c r="A16" s="12"/>
      <c r="B16" s="44">
        <v>522</v>
      </c>
      <c r="C16" s="20" t="s">
        <v>29</v>
      </c>
      <c r="D16" s="46">
        <v>31150552</v>
      </c>
      <c r="E16" s="46">
        <v>2643035</v>
      </c>
      <c r="F16" s="46">
        <v>0</v>
      </c>
      <c r="G16" s="46">
        <v>47214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33840801</v>
      </c>
      <c r="O16" s="47">
        <f t="shared" si="1"/>
        <v>310.76257162797532</v>
      </c>
      <c r="P16" s="9"/>
    </row>
    <row r="17" spans="1:16">
      <c r="A17" s="12"/>
      <c r="B17" s="44">
        <v>524</v>
      </c>
      <c r="C17" s="20" t="s">
        <v>30</v>
      </c>
      <c r="D17" s="46">
        <v>637316</v>
      </c>
      <c r="E17" s="46">
        <v>6080330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6717646</v>
      </c>
      <c r="O17" s="47">
        <f t="shared" si="1"/>
        <v>61.688638701146047</v>
      </c>
      <c r="P17" s="9"/>
    </row>
    <row r="18" spans="1:16">
      <c r="A18" s="12"/>
      <c r="B18" s="44">
        <v>526</v>
      </c>
      <c r="C18" s="20" t="s">
        <v>31</v>
      </c>
      <c r="D18" s="46">
        <v>1642602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1642602</v>
      </c>
      <c r="O18" s="47">
        <f t="shared" si="1"/>
        <v>15.084135321774905</v>
      </c>
      <c r="P18" s="9"/>
    </row>
    <row r="19" spans="1:16">
      <c r="A19" s="12"/>
      <c r="B19" s="44">
        <v>529</v>
      </c>
      <c r="C19" s="20" t="s">
        <v>32</v>
      </c>
      <c r="D19" s="46">
        <v>2209788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2209788</v>
      </c>
      <c r="O19" s="47">
        <f t="shared" si="1"/>
        <v>20.292646194534235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12341199</v>
      </c>
      <c r="E20" s="31">
        <f t="shared" si="5"/>
        <v>446353</v>
      </c>
      <c r="F20" s="31">
        <f t="shared" si="5"/>
        <v>0</v>
      </c>
      <c r="G20" s="31">
        <f t="shared" si="5"/>
        <v>3552455</v>
      </c>
      <c r="H20" s="31">
        <f t="shared" si="5"/>
        <v>0</v>
      </c>
      <c r="I20" s="31">
        <f t="shared" si="5"/>
        <v>71817493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88157500</v>
      </c>
      <c r="O20" s="43">
        <f t="shared" si="1"/>
        <v>809.55682486041724</v>
      </c>
      <c r="P20" s="10"/>
    </row>
    <row r="21" spans="1:16">
      <c r="A21" s="12"/>
      <c r="B21" s="44">
        <v>534</v>
      </c>
      <c r="C21" s="20" t="s">
        <v>69</v>
      </c>
      <c r="D21" s="46">
        <v>9980656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9980656</v>
      </c>
      <c r="O21" s="47">
        <f t="shared" si="1"/>
        <v>91.653100205700852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3507263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3507263</v>
      </c>
      <c r="O22" s="47">
        <f t="shared" si="1"/>
        <v>32.20745481927711</v>
      </c>
      <c r="P22" s="9"/>
    </row>
    <row r="23" spans="1:16">
      <c r="A23" s="12"/>
      <c r="B23" s="44">
        <v>536</v>
      </c>
      <c r="C23" s="20" t="s">
        <v>70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68310230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68310230</v>
      </c>
      <c r="O23" s="47">
        <f t="shared" si="1"/>
        <v>627.29788054657649</v>
      </c>
      <c r="P23" s="9"/>
    </row>
    <row r="24" spans="1:16">
      <c r="A24" s="12"/>
      <c r="B24" s="44">
        <v>539</v>
      </c>
      <c r="C24" s="20" t="s">
        <v>37</v>
      </c>
      <c r="D24" s="46">
        <v>2360543</v>
      </c>
      <c r="E24" s="46">
        <v>446353</v>
      </c>
      <c r="F24" s="46">
        <v>0</v>
      </c>
      <c r="G24" s="46">
        <v>3552455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6359351</v>
      </c>
      <c r="O24" s="47">
        <f t="shared" si="1"/>
        <v>58.398389288862766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2352541</v>
      </c>
      <c r="E25" s="31">
        <f t="shared" si="6"/>
        <v>4012278</v>
      </c>
      <c r="F25" s="31">
        <f t="shared" si="6"/>
        <v>0</v>
      </c>
      <c r="G25" s="31">
        <f t="shared" si="6"/>
        <v>197775</v>
      </c>
      <c r="H25" s="31">
        <f t="shared" si="6"/>
        <v>0</v>
      </c>
      <c r="I25" s="31">
        <f t="shared" si="6"/>
        <v>15543661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22106255</v>
      </c>
      <c r="O25" s="43">
        <f t="shared" si="1"/>
        <v>203.00337018806934</v>
      </c>
      <c r="P25" s="10"/>
    </row>
    <row r="26" spans="1:16">
      <c r="A26" s="12"/>
      <c r="B26" s="44">
        <v>541</v>
      </c>
      <c r="C26" s="20" t="s">
        <v>71</v>
      </c>
      <c r="D26" s="46">
        <v>2352541</v>
      </c>
      <c r="E26" s="46">
        <v>4012278</v>
      </c>
      <c r="F26" s="46">
        <v>0</v>
      </c>
      <c r="G26" s="46">
        <v>197775</v>
      </c>
      <c r="H26" s="46">
        <v>0</v>
      </c>
      <c r="I26" s="46">
        <v>9906112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16468706</v>
      </c>
      <c r="O26" s="47">
        <f t="shared" si="1"/>
        <v>151.23334190420218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5637549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5637549</v>
      </c>
      <c r="O27" s="47">
        <f t="shared" si="1"/>
        <v>51.770028283867177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1085874</v>
      </c>
      <c r="E28" s="31">
        <f t="shared" si="8"/>
        <v>23038442</v>
      </c>
      <c r="F28" s="31">
        <f t="shared" si="8"/>
        <v>0</v>
      </c>
      <c r="G28" s="31">
        <f t="shared" si="8"/>
        <v>573418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24697734</v>
      </c>
      <c r="O28" s="43">
        <f t="shared" si="1"/>
        <v>226.80111298853953</v>
      </c>
      <c r="P28" s="10"/>
    </row>
    <row r="29" spans="1:16">
      <c r="A29" s="13"/>
      <c r="B29" s="45">
        <v>554</v>
      </c>
      <c r="C29" s="21" t="s">
        <v>42</v>
      </c>
      <c r="D29" s="46">
        <v>546651</v>
      </c>
      <c r="E29" s="46">
        <v>6156110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6702761</v>
      </c>
      <c r="O29" s="47">
        <f t="shared" si="1"/>
        <v>61.551948648251546</v>
      </c>
      <c r="P29" s="9"/>
    </row>
    <row r="30" spans="1:16">
      <c r="A30" s="13"/>
      <c r="B30" s="45">
        <v>559</v>
      </c>
      <c r="C30" s="21" t="s">
        <v>43</v>
      </c>
      <c r="D30" s="46">
        <v>539223</v>
      </c>
      <c r="E30" s="46">
        <v>16882332</v>
      </c>
      <c r="F30" s="46">
        <v>0</v>
      </c>
      <c r="G30" s="46">
        <v>573418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17994973</v>
      </c>
      <c r="O30" s="47">
        <f t="shared" si="1"/>
        <v>165.24916434028799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SUM(D32:D32)</f>
        <v>352932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352932</v>
      </c>
      <c r="O31" s="43">
        <f t="shared" si="1"/>
        <v>3.2410005877167207</v>
      </c>
      <c r="P31" s="10"/>
    </row>
    <row r="32" spans="1:16">
      <c r="A32" s="12"/>
      <c r="B32" s="44">
        <v>569</v>
      </c>
      <c r="C32" s="20" t="s">
        <v>45</v>
      </c>
      <c r="D32" s="46">
        <v>352932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352932</v>
      </c>
      <c r="O32" s="47">
        <f t="shared" si="1"/>
        <v>3.2410005877167207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SUM(D34:D37)</f>
        <v>18055145</v>
      </c>
      <c r="E33" s="31">
        <f t="shared" si="11"/>
        <v>3381646</v>
      </c>
      <c r="F33" s="31">
        <f t="shared" si="11"/>
        <v>0</v>
      </c>
      <c r="G33" s="31">
        <f t="shared" si="11"/>
        <v>853974</v>
      </c>
      <c r="H33" s="31">
        <f t="shared" si="11"/>
        <v>0</v>
      </c>
      <c r="I33" s="31">
        <f t="shared" si="11"/>
        <v>1944000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24234765</v>
      </c>
      <c r="O33" s="43">
        <f t="shared" si="1"/>
        <v>222.54963451366442</v>
      </c>
      <c r="P33" s="9"/>
    </row>
    <row r="34" spans="1:119">
      <c r="A34" s="12"/>
      <c r="B34" s="44">
        <v>571</v>
      </c>
      <c r="C34" s="20" t="s">
        <v>47</v>
      </c>
      <c r="D34" s="46">
        <v>4169341</v>
      </c>
      <c r="E34" s="46">
        <v>171992</v>
      </c>
      <c r="F34" s="46">
        <v>0</v>
      </c>
      <c r="G34" s="46">
        <v>57145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4398478</v>
      </c>
      <c r="O34" s="47">
        <f t="shared" si="1"/>
        <v>40.391547898912727</v>
      </c>
      <c r="P34" s="9"/>
    </row>
    <row r="35" spans="1:119">
      <c r="A35" s="12"/>
      <c r="B35" s="44">
        <v>572</v>
      </c>
      <c r="C35" s="20" t="s">
        <v>72</v>
      </c>
      <c r="D35" s="46">
        <v>13521749</v>
      </c>
      <c r="E35" s="46">
        <v>861378</v>
      </c>
      <c r="F35" s="46">
        <v>0</v>
      </c>
      <c r="G35" s="46">
        <v>456275</v>
      </c>
      <c r="H35" s="46">
        <v>0</v>
      </c>
      <c r="I35" s="46">
        <v>1944000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16783402</v>
      </c>
      <c r="O35" s="47">
        <f t="shared" si="1"/>
        <v>154.12321848369086</v>
      </c>
      <c r="P35" s="9"/>
    </row>
    <row r="36" spans="1:119">
      <c r="A36" s="12"/>
      <c r="B36" s="44">
        <v>574</v>
      </c>
      <c r="C36" s="20" t="s">
        <v>49</v>
      </c>
      <c r="D36" s="46">
        <v>364055</v>
      </c>
      <c r="E36" s="46">
        <v>2006765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2370820</v>
      </c>
      <c r="O36" s="47">
        <f t="shared" si="1"/>
        <v>21.771414928004702</v>
      </c>
      <c r="P36" s="9"/>
    </row>
    <row r="37" spans="1:119">
      <c r="A37" s="12"/>
      <c r="B37" s="44">
        <v>579</v>
      </c>
      <c r="C37" s="20" t="s">
        <v>80</v>
      </c>
      <c r="D37" s="46">
        <v>0</v>
      </c>
      <c r="E37" s="46">
        <v>341511</v>
      </c>
      <c r="F37" s="46">
        <v>0</v>
      </c>
      <c r="G37" s="46">
        <v>340554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682065</v>
      </c>
      <c r="O37" s="47">
        <f t="shared" si="1"/>
        <v>6.2634532030561267</v>
      </c>
      <c r="P37" s="9"/>
    </row>
    <row r="38" spans="1:119" ht="15.75">
      <c r="A38" s="28" t="s">
        <v>73</v>
      </c>
      <c r="B38" s="29"/>
      <c r="C38" s="30"/>
      <c r="D38" s="31">
        <f t="shared" ref="D38:M38" si="12">SUM(D39:D40)</f>
        <v>9841669</v>
      </c>
      <c r="E38" s="31">
        <f t="shared" si="12"/>
        <v>3395094</v>
      </c>
      <c r="F38" s="31">
        <f t="shared" si="12"/>
        <v>1132216</v>
      </c>
      <c r="G38" s="31">
        <f t="shared" si="12"/>
        <v>258600</v>
      </c>
      <c r="H38" s="31">
        <f t="shared" si="12"/>
        <v>0</v>
      </c>
      <c r="I38" s="31">
        <f t="shared" si="12"/>
        <v>10390935</v>
      </c>
      <c r="J38" s="31">
        <f t="shared" si="12"/>
        <v>51515968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76534482</v>
      </c>
      <c r="O38" s="43">
        <f t="shared" si="1"/>
        <v>702.82179327064352</v>
      </c>
      <c r="P38" s="9"/>
    </row>
    <row r="39" spans="1:119">
      <c r="A39" s="12"/>
      <c r="B39" s="44">
        <v>581</v>
      </c>
      <c r="C39" s="20" t="s">
        <v>74</v>
      </c>
      <c r="D39" s="46">
        <v>9841669</v>
      </c>
      <c r="E39" s="46">
        <v>3395094</v>
      </c>
      <c r="F39" s="46">
        <v>1132216</v>
      </c>
      <c r="G39" s="46">
        <v>258600</v>
      </c>
      <c r="H39" s="46">
        <v>0</v>
      </c>
      <c r="I39" s="46">
        <v>10390935</v>
      </c>
      <c r="J39" s="46">
        <v>68340</v>
      </c>
      <c r="K39" s="46">
        <v>0</v>
      </c>
      <c r="L39" s="46">
        <v>0</v>
      </c>
      <c r="M39" s="46">
        <v>0</v>
      </c>
      <c r="N39" s="46">
        <f>SUM(D39:M39)</f>
        <v>25086854</v>
      </c>
      <c r="O39" s="47">
        <f t="shared" si="1"/>
        <v>230.37443064942698</v>
      </c>
      <c r="P39" s="9"/>
    </row>
    <row r="40" spans="1:119" ht="15.75" thickBot="1">
      <c r="A40" s="12"/>
      <c r="B40" s="44">
        <v>590</v>
      </c>
      <c r="C40" s="20" t="s">
        <v>75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51447628</v>
      </c>
      <c r="K40" s="46">
        <v>0</v>
      </c>
      <c r="L40" s="46">
        <v>0</v>
      </c>
      <c r="M40" s="46">
        <v>0</v>
      </c>
      <c r="N40" s="46">
        <f>SUM(D40:M40)</f>
        <v>51447628</v>
      </c>
      <c r="O40" s="47">
        <f t="shared" si="1"/>
        <v>472.4473626212166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SUM(D5,D14,D20,D25,D28,D31,D33,D38)</f>
        <v>240807782</v>
      </c>
      <c r="E41" s="15">
        <f t="shared" si="13"/>
        <v>53386409</v>
      </c>
      <c r="F41" s="15">
        <f t="shared" si="13"/>
        <v>4795540</v>
      </c>
      <c r="G41" s="15">
        <f t="shared" si="13"/>
        <v>5484936</v>
      </c>
      <c r="H41" s="15">
        <f t="shared" si="13"/>
        <v>0</v>
      </c>
      <c r="I41" s="15">
        <f t="shared" si="13"/>
        <v>106073943</v>
      </c>
      <c r="J41" s="15">
        <f t="shared" si="13"/>
        <v>51828270</v>
      </c>
      <c r="K41" s="15">
        <f t="shared" si="13"/>
        <v>37506448</v>
      </c>
      <c r="L41" s="15">
        <f t="shared" si="13"/>
        <v>0</v>
      </c>
      <c r="M41" s="15">
        <f t="shared" si="13"/>
        <v>0</v>
      </c>
      <c r="N41" s="15">
        <f>SUM(D41:M41)</f>
        <v>499883328</v>
      </c>
      <c r="O41" s="37">
        <f t="shared" si="1"/>
        <v>4590.4654716426685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83</v>
      </c>
      <c r="M43" s="163"/>
      <c r="N43" s="163"/>
      <c r="O43" s="41">
        <v>108896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58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11479905</v>
      </c>
      <c r="E5" s="26">
        <f t="shared" si="0"/>
        <v>76875523</v>
      </c>
      <c r="F5" s="26">
        <f t="shared" si="0"/>
        <v>3663559</v>
      </c>
      <c r="G5" s="26">
        <f t="shared" si="0"/>
        <v>0</v>
      </c>
      <c r="H5" s="26">
        <f t="shared" si="0"/>
        <v>0</v>
      </c>
      <c r="I5" s="26">
        <f t="shared" si="0"/>
        <v>5911454</v>
      </c>
      <c r="J5" s="26">
        <f t="shared" si="0"/>
        <v>294712</v>
      </c>
      <c r="K5" s="26">
        <f t="shared" si="0"/>
        <v>35528961</v>
      </c>
      <c r="L5" s="26">
        <f t="shared" si="0"/>
        <v>0</v>
      </c>
      <c r="M5" s="26">
        <f t="shared" si="0"/>
        <v>0</v>
      </c>
      <c r="N5" s="27">
        <f>SUM(D5:M5)</f>
        <v>133754114</v>
      </c>
      <c r="O5" s="32">
        <f t="shared" ref="O5:O41" si="1">(N5/O$43)</f>
        <v>1255.6124290072753</v>
      </c>
      <c r="P5" s="6"/>
    </row>
    <row r="6" spans="1:133">
      <c r="A6" s="12"/>
      <c r="B6" s="44">
        <v>511</v>
      </c>
      <c r="C6" s="20" t="s">
        <v>19</v>
      </c>
      <c r="D6" s="46">
        <v>5147484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5147484</v>
      </c>
      <c r="O6" s="47">
        <f t="shared" si="1"/>
        <v>48.321839943675194</v>
      </c>
      <c r="P6" s="9"/>
    </row>
    <row r="7" spans="1:133">
      <c r="A7" s="12"/>
      <c r="B7" s="44">
        <v>512</v>
      </c>
      <c r="C7" s="20" t="s">
        <v>20</v>
      </c>
      <c r="D7" s="46">
        <v>1141482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1141482</v>
      </c>
      <c r="O7" s="47">
        <f t="shared" si="1"/>
        <v>10.715625440037551</v>
      </c>
      <c r="P7" s="9"/>
    </row>
    <row r="8" spans="1:133">
      <c r="A8" s="12"/>
      <c r="B8" s="44">
        <v>513</v>
      </c>
      <c r="C8" s="20" t="s">
        <v>21</v>
      </c>
      <c r="D8" s="46">
        <v>1085572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2375371</v>
      </c>
      <c r="L8" s="46">
        <v>0</v>
      </c>
      <c r="M8" s="46">
        <v>0</v>
      </c>
      <c r="N8" s="46">
        <f t="shared" si="2"/>
        <v>3460943</v>
      </c>
      <c r="O8" s="47">
        <f t="shared" si="1"/>
        <v>32.489490729875619</v>
      </c>
      <c r="P8" s="9"/>
    </row>
    <row r="9" spans="1:133">
      <c r="A9" s="12"/>
      <c r="B9" s="44">
        <v>514</v>
      </c>
      <c r="C9" s="20" t="s">
        <v>22</v>
      </c>
      <c r="D9" s="46">
        <v>326535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563490</v>
      </c>
      <c r="L9" s="46">
        <v>0</v>
      </c>
      <c r="M9" s="46">
        <v>0</v>
      </c>
      <c r="N9" s="46">
        <f t="shared" si="2"/>
        <v>890025</v>
      </c>
      <c r="O9" s="47">
        <f t="shared" si="1"/>
        <v>8.3550809669091759</v>
      </c>
      <c r="P9" s="9"/>
    </row>
    <row r="10" spans="1:133">
      <c r="A10" s="12"/>
      <c r="B10" s="44">
        <v>515</v>
      </c>
      <c r="C10" s="20" t="s">
        <v>23</v>
      </c>
      <c r="D10" s="46">
        <v>1576344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1576344</v>
      </c>
      <c r="O10" s="47">
        <f t="shared" si="1"/>
        <v>14.797878432292888</v>
      </c>
      <c r="P10" s="9"/>
    </row>
    <row r="11" spans="1:133">
      <c r="A11" s="12"/>
      <c r="B11" s="44">
        <v>517</v>
      </c>
      <c r="C11" s="20" t="s">
        <v>24</v>
      </c>
      <c r="D11" s="46">
        <v>1619032</v>
      </c>
      <c r="E11" s="46">
        <v>76875523</v>
      </c>
      <c r="F11" s="46">
        <v>3663559</v>
      </c>
      <c r="G11" s="46">
        <v>0</v>
      </c>
      <c r="H11" s="46">
        <v>0</v>
      </c>
      <c r="I11" s="46">
        <v>5911454</v>
      </c>
      <c r="J11" s="46">
        <v>294712</v>
      </c>
      <c r="K11" s="46">
        <v>0</v>
      </c>
      <c r="L11" s="46">
        <v>0</v>
      </c>
      <c r="M11" s="46">
        <v>0</v>
      </c>
      <c r="N11" s="46">
        <f t="shared" si="2"/>
        <v>88364280</v>
      </c>
      <c r="O11" s="47">
        <f t="shared" si="1"/>
        <v>829.51682703590711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32590100</v>
      </c>
      <c r="L12" s="46">
        <v>0</v>
      </c>
      <c r="M12" s="46">
        <v>0</v>
      </c>
      <c r="N12" s="46">
        <f t="shared" si="2"/>
        <v>32590100</v>
      </c>
      <c r="O12" s="47">
        <f t="shared" si="1"/>
        <v>305.93851208636471</v>
      </c>
      <c r="P12" s="9"/>
    </row>
    <row r="13" spans="1:133">
      <c r="A13" s="12"/>
      <c r="B13" s="44">
        <v>519</v>
      </c>
      <c r="C13" s="20" t="s">
        <v>68</v>
      </c>
      <c r="D13" s="46">
        <v>583456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583456</v>
      </c>
      <c r="O13" s="47">
        <f t="shared" si="1"/>
        <v>5.4771743722130957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86024079</v>
      </c>
      <c r="E14" s="31">
        <f t="shared" si="3"/>
        <v>7905988</v>
      </c>
      <c r="F14" s="31">
        <f t="shared" si="3"/>
        <v>0</v>
      </c>
      <c r="G14" s="31">
        <f t="shared" si="3"/>
        <v>524996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94455063</v>
      </c>
      <c r="O14" s="43">
        <f t="shared" si="1"/>
        <v>886.69385590237039</v>
      </c>
      <c r="P14" s="10"/>
    </row>
    <row r="15" spans="1:133">
      <c r="A15" s="12"/>
      <c r="B15" s="44">
        <v>521</v>
      </c>
      <c r="C15" s="20" t="s">
        <v>28</v>
      </c>
      <c r="D15" s="46">
        <v>52343755</v>
      </c>
      <c r="E15" s="46">
        <v>1874689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54218444</v>
      </c>
      <c r="O15" s="47">
        <f t="shared" si="1"/>
        <v>508.97389345224127</v>
      </c>
      <c r="P15" s="9"/>
    </row>
    <row r="16" spans="1:133">
      <c r="A16" s="12"/>
      <c r="B16" s="44">
        <v>522</v>
      </c>
      <c r="C16" s="20" t="s">
        <v>29</v>
      </c>
      <c r="D16" s="46">
        <v>29635615</v>
      </c>
      <c r="E16" s="46">
        <v>900346</v>
      </c>
      <c r="F16" s="46">
        <v>0</v>
      </c>
      <c r="G16" s="46">
        <v>524996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31060957</v>
      </c>
      <c r="O16" s="47">
        <f t="shared" si="1"/>
        <v>291.58373151842289</v>
      </c>
      <c r="P16" s="9"/>
    </row>
    <row r="17" spans="1:16">
      <c r="A17" s="12"/>
      <c r="B17" s="44">
        <v>524</v>
      </c>
      <c r="C17" s="20" t="s">
        <v>30</v>
      </c>
      <c r="D17" s="46">
        <v>573575</v>
      </c>
      <c r="E17" s="46">
        <v>5130953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5704528</v>
      </c>
      <c r="O17" s="47">
        <f t="shared" si="1"/>
        <v>53.551072518188221</v>
      </c>
      <c r="P17" s="9"/>
    </row>
    <row r="18" spans="1:16">
      <c r="A18" s="12"/>
      <c r="B18" s="44">
        <v>526</v>
      </c>
      <c r="C18" s="20" t="s">
        <v>31</v>
      </c>
      <c r="D18" s="46">
        <v>1629847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1629847</v>
      </c>
      <c r="O18" s="47">
        <f t="shared" si="1"/>
        <v>15.300136118282094</v>
      </c>
      <c r="P18" s="9"/>
    </row>
    <row r="19" spans="1:16">
      <c r="A19" s="12"/>
      <c r="B19" s="44">
        <v>529</v>
      </c>
      <c r="C19" s="20" t="s">
        <v>32</v>
      </c>
      <c r="D19" s="46">
        <v>1841287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1841287</v>
      </c>
      <c r="O19" s="47">
        <f t="shared" si="1"/>
        <v>17.285022295235859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11808539</v>
      </c>
      <c r="E20" s="31">
        <f t="shared" si="5"/>
        <v>527235</v>
      </c>
      <c r="F20" s="31">
        <f t="shared" si="5"/>
        <v>0</v>
      </c>
      <c r="G20" s="31">
        <f t="shared" si="5"/>
        <v>2439079</v>
      </c>
      <c r="H20" s="31">
        <f t="shared" si="5"/>
        <v>0</v>
      </c>
      <c r="I20" s="31">
        <f t="shared" si="5"/>
        <v>60434567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75209420</v>
      </c>
      <c r="O20" s="43">
        <f t="shared" si="1"/>
        <v>706.02600328561368</v>
      </c>
      <c r="P20" s="10"/>
    </row>
    <row r="21" spans="1:16">
      <c r="A21" s="12"/>
      <c r="B21" s="44">
        <v>534</v>
      </c>
      <c r="C21" s="20" t="s">
        <v>69</v>
      </c>
      <c r="D21" s="46">
        <v>9000502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9000502</v>
      </c>
      <c r="O21" s="47">
        <f t="shared" si="1"/>
        <v>84.49192208401783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3395664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3395664</v>
      </c>
      <c r="O22" s="47">
        <f t="shared" si="1"/>
        <v>31.876686223891106</v>
      </c>
      <c r="P22" s="9"/>
    </row>
    <row r="23" spans="1:16">
      <c r="A23" s="12"/>
      <c r="B23" s="44">
        <v>536</v>
      </c>
      <c r="C23" s="20" t="s">
        <v>70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57038903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57038903</v>
      </c>
      <c r="O23" s="47">
        <f t="shared" si="1"/>
        <v>535.45086130016432</v>
      </c>
      <c r="P23" s="9"/>
    </row>
    <row r="24" spans="1:16">
      <c r="A24" s="12"/>
      <c r="B24" s="44">
        <v>539</v>
      </c>
      <c r="C24" s="20" t="s">
        <v>37</v>
      </c>
      <c r="D24" s="46">
        <v>2808037</v>
      </c>
      <c r="E24" s="46">
        <v>527235</v>
      </c>
      <c r="F24" s="46">
        <v>0</v>
      </c>
      <c r="G24" s="46">
        <v>2439079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5774351</v>
      </c>
      <c r="O24" s="47">
        <f t="shared" si="1"/>
        <v>54.206533677540484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2286500</v>
      </c>
      <c r="E25" s="31">
        <f t="shared" si="6"/>
        <v>1050649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12503834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15840983</v>
      </c>
      <c r="O25" s="43">
        <f t="shared" si="1"/>
        <v>148.70671673316124</v>
      </c>
      <c r="P25" s="10"/>
    </row>
    <row r="26" spans="1:16">
      <c r="A26" s="12"/>
      <c r="B26" s="44">
        <v>541</v>
      </c>
      <c r="C26" s="20" t="s">
        <v>71</v>
      </c>
      <c r="D26" s="46">
        <v>2286500</v>
      </c>
      <c r="E26" s="46">
        <v>1050649</v>
      </c>
      <c r="F26" s="46">
        <v>0</v>
      </c>
      <c r="G26" s="46">
        <v>0</v>
      </c>
      <c r="H26" s="46">
        <v>0</v>
      </c>
      <c r="I26" s="46">
        <v>6829200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10166349</v>
      </c>
      <c r="O26" s="47">
        <f t="shared" si="1"/>
        <v>95.436273175310959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5674634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5674634</v>
      </c>
      <c r="O27" s="47">
        <f t="shared" si="1"/>
        <v>53.270443557850271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842976</v>
      </c>
      <c r="E28" s="31">
        <f t="shared" si="8"/>
        <v>19618476</v>
      </c>
      <c r="F28" s="31">
        <f t="shared" si="8"/>
        <v>0</v>
      </c>
      <c r="G28" s="31">
        <f t="shared" si="8"/>
        <v>252280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20713732</v>
      </c>
      <c r="O28" s="43">
        <f t="shared" si="1"/>
        <v>194.44949072987561</v>
      </c>
      <c r="P28" s="10"/>
    </row>
    <row r="29" spans="1:16">
      <c r="A29" s="13"/>
      <c r="B29" s="45">
        <v>554</v>
      </c>
      <c r="C29" s="21" t="s">
        <v>42</v>
      </c>
      <c r="D29" s="46">
        <v>503172</v>
      </c>
      <c r="E29" s="46">
        <v>6079090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6582262</v>
      </c>
      <c r="O29" s="47">
        <f t="shared" si="1"/>
        <v>61.79077211922084</v>
      </c>
      <c r="P29" s="9"/>
    </row>
    <row r="30" spans="1:16">
      <c r="A30" s="13"/>
      <c r="B30" s="45">
        <v>559</v>
      </c>
      <c r="C30" s="21" t="s">
        <v>43</v>
      </c>
      <c r="D30" s="46">
        <v>339804</v>
      </c>
      <c r="E30" s="46">
        <v>13539386</v>
      </c>
      <c r="F30" s="46">
        <v>0</v>
      </c>
      <c r="G30" s="46">
        <v>252280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14131470</v>
      </c>
      <c r="O30" s="47">
        <f t="shared" si="1"/>
        <v>132.65871861065477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SUM(D32:D32)</f>
        <v>359748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359748</v>
      </c>
      <c r="O31" s="43">
        <f t="shared" si="1"/>
        <v>3.3771227411405773</v>
      </c>
      <c r="P31" s="10"/>
    </row>
    <row r="32" spans="1:16">
      <c r="A32" s="12"/>
      <c r="B32" s="44">
        <v>569</v>
      </c>
      <c r="C32" s="20" t="s">
        <v>45</v>
      </c>
      <c r="D32" s="46">
        <v>359748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359748</v>
      </c>
      <c r="O32" s="47">
        <f t="shared" si="1"/>
        <v>3.3771227411405773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SUM(D34:D37)</f>
        <v>17520927</v>
      </c>
      <c r="E33" s="31">
        <f t="shared" si="11"/>
        <v>3028940</v>
      </c>
      <c r="F33" s="31">
        <f t="shared" si="11"/>
        <v>0</v>
      </c>
      <c r="G33" s="31">
        <f t="shared" si="11"/>
        <v>664115</v>
      </c>
      <c r="H33" s="31">
        <f t="shared" si="11"/>
        <v>0</v>
      </c>
      <c r="I33" s="31">
        <f t="shared" si="11"/>
        <v>1802804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23016786</v>
      </c>
      <c r="O33" s="43">
        <f t="shared" si="1"/>
        <v>216.06933583665807</v>
      </c>
      <c r="P33" s="9"/>
    </row>
    <row r="34" spans="1:119">
      <c r="A34" s="12"/>
      <c r="B34" s="44">
        <v>571</v>
      </c>
      <c r="C34" s="20" t="s">
        <v>47</v>
      </c>
      <c r="D34" s="46">
        <v>4189583</v>
      </c>
      <c r="E34" s="46">
        <v>237366</v>
      </c>
      <c r="F34" s="46">
        <v>0</v>
      </c>
      <c r="G34" s="46">
        <v>32744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4459693</v>
      </c>
      <c r="O34" s="47">
        <f t="shared" si="1"/>
        <v>41.865224125792068</v>
      </c>
      <c r="P34" s="9"/>
    </row>
    <row r="35" spans="1:119">
      <c r="A35" s="12"/>
      <c r="B35" s="44">
        <v>572</v>
      </c>
      <c r="C35" s="20" t="s">
        <v>72</v>
      </c>
      <c r="D35" s="46">
        <v>12932961</v>
      </c>
      <c r="E35" s="46">
        <v>762758</v>
      </c>
      <c r="F35" s="46">
        <v>0</v>
      </c>
      <c r="G35" s="46">
        <v>631371</v>
      </c>
      <c r="H35" s="46">
        <v>0</v>
      </c>
      <c r="I35" s="46">
        <v>1802804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16129894</v>
      </c>
      <c r="O35" s="47">
        <f t="shared" si="1"/>
        <v>151.41885942267072</v>
      </c>
      <c r="P35" s="9"/>
    </row>
    <row r="36" spans="1:119">
      <c r="A36" s="12"/>
      <c r="B36" s="44">
        <v>574</v>
      </c>
      <c r="C36" s="20" t="s">
        <v>49</v>
      </c>
      <c r="D36" s="46">
        <v>398383</v>
      </c>
      <c r="E36" s="46">
        <v>1753957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2152340</v>
      </c>
      <c r="O36" s="47">
        <f t="shared" si="1"/>
        <v>20.20502229523586</v>
      </c>
      <c r="P36" s="9"/>
    </row>
    <row r="37" spans="1:119">
      <c r="A37" s="12"/>
      <c r="B37" s="44">
        <v>579</v>
      </c>
      <c r="C37" s="20" t="s">
        <v>80</v>
      </c>
      <c r="D37" s="46">
        <v>0</v>
      </c>
      <c r="E37" s="46">
        <v>274859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274859</v>
      </c>
      <c r="O37" s="47">
        <f t="shared" si="1"/>
        <v>2.5802299929593993</v>
      </c>
      <c r="P37" s="9"/>
    </row>
    <row r="38" spans="1:119" ht="15.75">
      <c r="A38" s="28" t="s">
        <v>73</v>
      </c>
      <c r="B38" s="29"/>
      <c r="C38" s="30"/>
      <c r="D38" s="31">
        <f t="shared" ref="D38:M38" si="12">SUM(D39:D40)</f>
        <v>8345009</v>
      </c>
      <c r="E38" s="31">
        <f t="shared" si="12"/>
        <v>3587213</v>
      </c>
      <c r="F38" s="31">
        <f t="shared" si="12"/>
        <v>0</v>
      </c>
      <c r="G38" s="31">
        <f t="shared" si="12"/>
        <v>8621</v>
      </c>
      <c r="H38" s="31">
        <f t="shared" si="12"/>
        <v>0</v>
      </c>
      <c r="I38" s="31">
        <f t="shared" si="12"/>
        <v>10474983</v>
      </c>
      <c r="J38" s="31">
        <f t="shared" si="12"/>
        <v>50439937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72855763</v>
      </c>
      <c r="O38" s="43">
        <f t="shared" si="1"/>
        <v>683.93112414926077</v>
      </c>
      <c r="P38" s="9"/>
    </row>
    <row r="39" spans="1:119">
      <c r="A39" s="12"/>
      <c r="B39" s="44">
        <v>581</v>
      </c>
      <c r="C39" s="20" t="s">
        <v>74</v>
      </c>
      <c r="D39" s="46">
        <v>8345009</v>
      </c>
      <c r="E39" s="46">
        <v>3587213</v>
      </c>
      <c r="F39" s="46">
        <v>0</v>
      </c>
      <c r="G39" s="46">
        <v>8621</v>
      </c>
      <c r="H39" s="46">
        <v>0</v>
      </c>
      <c r="I39" s="46">
        <v>10474983</v>
      </c>
      <c r="J39" s="46">
        <v>116229</v>
      </c>
      <c r="K39" s="46">
        <v>0</v>
      </c>
      <c r="L39" s="46">
        <v>0</v>
      </c>
      <c r="M39" s="46">
        <v>0</v>
      </c>
      <c r="N39" s="46">
        <f>SUM(D39:M39)</f>
        <v>22532055</v>
      </c>
      <c r="O39" s="47">
        <f t="shared" si="1"/>
        <v>211.51893921614644</v>
      </c>
      <c r="P39" s="9"/>
    </row>
    <row r="40" spans="1:119" ht="15.75" thickBot="1">
      <c r="A40" s="12"/>
      <c r="B40" s="44">
        <v>590</v>
      </c>
      <c r="C40" s="20" t="s">
        <v>75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50323708</v>
      </c>
      <c r="K40" s="46">
        <v>0</v>
      </c>
      <c r="L40" s="46">
        <v>0</v>
      </c>
      <c r="M40" s="46">
        <v>0</v>
      </c>
      <c r="N40" s="46">
        <f>SUM(D40:M40)</f>
        <v>50323708</v>
      </c>
      <c r="O40" s="47">
        <f t="shared" si="1"/>
        <v>472.4121849331143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SUM(D5,D14,D20,D25,D28,D31,D33,D38)</f>
        <v>138667683</v>
      </c>
      <c r="E41" s="15">
        <f t="shared" si="13"/>
        <v>112594024</v>
      </c>
      <c r="F41" s="15">
        <f t="shared" si="13"/>
        <v>3663559</v>
      </c>
      <c r="G41" s="15">
        <f t="shared" si="13"/>
        <v>3889091</v>
      </c>
      <c r="H41" s="15">
        <f t="shared" si="13"/>
        <v>0</v>
      </c>
      <c r="I41" s="15">
        <f t="shared" si="13"/>
        <v>91127642</v>
      </c>
      <c r="J41" s="15">
        <f t="shared" si="13"/>
        <v>50734649</v>
      </c>
      <c r="K41" s="15">
        <f t="shared" si="13"/>
        <v>35528961</v>
      </c>
      <c r="L41" s="15">
        <f t="shared" si="13"/>
        <v>0</v>
      </c>
      <c r="M41" s="15">
        <f t="shared" si="13"/>
        <v>0</v>
      </c>
      <c r="N41" s="15">
        <f>SUM(D41:M41)</f>
        <v>436205609</v>
      </c>
      <c r="O41" s="37">
        <f t="shared" si="1"/>
        <v>4094.8660783853556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81</v>
      </c>
      <c r="M43" s="163"/>
      <c r="N43" s="163"/>
      <c r="O43" s="41">
        <v>106525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58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2025-04-25T18:03:31Z</cp:lastPrinted>
  <dcterms:created xsi:type="dcterms:W3CDTF">2000-08-31T21:26:31Z</dcterms:created>
  <dcterms:modified xsi:type="dcterms:W3CDTF">2025-04-25T18:03:56Z</dcterms:modified>
</cp:coreProperties>
</file>