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'2008'!$A$1:$O$48</definedName>
    <definedName name="_xlnm.Print_Area" localSheetId="14">'2009'!$A$1:$O$50</definedName>
    <definedName name="_xlnm.Print_Area" localSheetId="13">'2010'!$A$1:$O$45</definedName>
    <definedName name="_xlnm.Print_Area" localSheetId="12">'2011'!$A$1:$O$45</definedName>
    <definedName name="_xlnm.Print_Area" localSheetId="11">'2012'!$A$1:$O$49</definedName>
    <definedName name="_xlnm.Print_Area" localSheetId="10">'2013'!$A$1:$O$48</definedName>
    <definedName name="_xlnm.Print_Area" localSheetId="9">'2014'!$A$1:$O$51</definedName>
    <definedName name="_xlnm.Print_Area" localSheetId="8">'2015'!$A$1:$O$48</definedName>
    <definedName name="_xlnm.Print_Area" localSheetId="7">'2016'!$A$1:$O$47</definedName>
    <definedName name="_xlnm.Print_Area" localSheetId="6">'2017'!$A$1:$O$45</definedName>
    <definedName name="_xlnm.Print_Area" localSheetId="5">'2018'!$A$1:$O$45</definedName>
    <definedName name="_xlnm.Print_Area" localSheetId="4">'2019'!$A$1:$O$48</definedName>
    <definedName name="_xlnm.Print_Area" localSheetId="3">'2020'!$A$1:$O$48</definedName>
    <definedName name="_xlnm.Print_Area" localSheetId="2">'2021'!$A$1:$P$49</definedName>
    <definedName name="_xlnm.Print_Area" localSheetId="1">'2022'!$A$1:$P$50</definedName>
    <definedName name="_xlnm.Print_Area" localSheetId="0">'2023'!$A$1:$P$51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6" i="48" l="1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8" l="1"/>
  <c r="P43" i="48" s="1"/>
  <c r="O37" i="48"/>
  <c r="P37" i="48" s="1"/>
  <c r="O32" i="48"/>
  <c r="P32" i="48" s="1"/>
  <c r="O28" i="48"/>
  <c r="P28" i="48" s="1"/>
  <c r="F47" i="48"/>
  <c r="N47" i="48"/>
  <c r="G47" i="48"/>
  <c r="O20" i="48"/>
  <c r="P20" i="48" s="1"/>
  <c r="M47" i="48"/>
  <c r="L47" i="48"/>
  <c r="K47" i="48"/>
  <c r="I47" i="48"/>
  <c r="H47" i="48"/>
  <c r="O13" i="48"/>
  <c r="P13" i="48" s="1"/>
  <c r="J47" i="48"/>
  <c r="O5" i="48"/>
  <c r="P5" i="48" s="1"/>
  <c r="E47" i="48"/>
  <c r="D47" i="48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7" i="48" l="1"/>
  <c r="P47" i="48" s="1"/>
  <c r="O43" i="47"/>
  <c r="P43" i="47" s="1"/>
  <c r="O38" i="47"/>
  <c r="P38" i="47" s="1"/>
  <c r="O33" i="47"/>
  <c r="P33" i="47" s="1"/>
  <c r="O28" i="47"/>
  <c r="P28" i="47" s="1"/>
  <c r="K46" i="47"/>
  <c r="I46" i="47"/>
  <c r="O20" i="47"/>
  <c r="P20" i="47" s="1"/>
  <c r="J46" i="47"/>
  <c r="L46" i="47"/>
  <c r="M46" i="47"/>
  <c r="N46" i="47"/>
  <c r="O13" i="47"/>
  <c r="P13" i="47" s="1"/>
  <c r="E46" i="47"/>
  <c r="G46" i="47"/>
  <c r="D46" i="47"/>
  <c r="H46" i="47"/>
  <c r="F46" i="47"/>
  <c r="O5" i="47"/>
  <c r="P5" i="47" s="1"/>
  <c r="O44" i="46"/>
  <c r="P44" i="46" s="1"/>
  <c r="N43" i="46"/>
  <c r="M43" i="46"/>
  <c r="L43" i="46"/>
  <c r="K43" i="46"/>
  <c r="J43" i="46"/>
  <c r="I43" i="46"/>
  <c r="H43" i="46"/>
  <c r="G43" i="46"/>
  <c r="F43" i="46"/>
  <c r="O43" i="46" s="1"/>
  <c r="P43" i="46" s="1"/>
  <c r="E43" i="46"/>
  <c r="D43" i="46"/>
  <c r="O42" i="46"/>
  <c r="P42" i="46"/>
  <c r="O41" i="46"/>
  <c r="P41" i="46"/>
  <c r="O40" i="46"/>
  <c r="P40" i="46"/>
  <c r="O39" i="46"/>
  <c r="P39" i="46"/>
  <c r="N38" i="46"/>
  <c r="M38" i="46"/>
  <c r="M45" i="46" s="1"/>
  <c r="L38" i="46"/>
  <c r="K38" i="46"/>
  <c r="J38" i="46"/>
  <c r="I38" i="46"/>
  <c r="H38" i="46"/>
  <c r="G38" i="46"/>
  <c r="F38" i="46"/>
  <c r="E38" i="46"/>
  <c r="D38" i="46"/>
  <c r="O37" i="46"/>
  <c r="P37" i="46" s="1"/>
  <c r="O36" i="46"/>
  <c r="P36" i="46" s="1"/>
  <c r="O35" i="46"/>
  <c r="P35" i="46" s="1"/>
  <c r="O34" i="46"/>
  <c r="P34" i="46" s="1"/>
  <c r="N33" i="46"/>
  <c r="M33" i="46"/>
  <c r="L33" i="46"/>
  <c r="K33" i="46"/>
  <c r="J33" i="46"/>
  <c r="J45" i="46" s="1"/>
  <c r="I33" i="46"/>
  <c r="H33" i="46"/>
  <c r="G33" i="46"/>
  <c r="F33" i="46"/>
  <c r="E33" i="46"/>
  <c r="D33" i="46"/>
  <c r="O32" i="46"/>
  <c r="P32" i="46"/>
  <c r="O31" i="46"/>
  <c r="P31" i="46"/>
  <c r="O30" i="46"/>
  <c r="P30" i="46"/>
  <c r="O29" i="46"/>
  <c r="P29" i="46"/>
  <c r="N28" i="46"/>
  <c r="M28" i="46"/>
  <c r="L28" i="46"/>
  <c r="K28" i="46"/>
  <c r="J28" i="46"/>
  <c r="I28" i="46"/>
  <c r="H28" i="46"/>
  <c r="G28" i="46"/>
  <c r="F28" i="46"/>
  <c r="E28" i="46"/>
  <c r="O28" i="46" s="1"/>
  <c r="P28" i="46" s="1"/>
  <c r="D28" i="46"/>
  <c r="O27" i="46"/>
  <c r="P27" i="46" s="1"/>
  <c r="O26" i="46"/>
  <c r="P26" i="46" s="1"/>
  <c r="O25" i="46"/>
  <c r="P25" i="46" s="1"/>
  <c r="O24" i="46"/>
  <c r="P24" i="46"/>
  <c r="O23" i="46"/>
  <c r="P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20" i="46" s="1"/>
  <c r="P20" i="46" s="1"/>
  <c r="O19" i="46"/>
  <c r="P19" i="46" s="1"/>
  <c r="O18" i="46"/>
  <c r="P18" i="46"/>
  <c r="O17" i="46"/>
  <c r="P17" i="46"/>
  <c r="O16" i="46"/>
  <c r="P16" i="46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E45" i="46" s="1"/>
  <c r="D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D44" i="45" s="1"/>
  <c r="N41" i="45"/>
  <c r="O41" i="45" s="1"/>
  <c r="N40" i="45"/>
  <c r="O40" i="45"/>
  <c r="N39" i="45"/>
  <c r="O39" i="45" s="1"/>
  <c r="N38" i="45"/>
  <c r="O38" i="45"/>
  <c r="N37" i="45"/>
  <c r="O37" i="45"/>
  <c r="M36" i="45"/>
  <c r="L36" i="45"/>
  <c r="N36" i="45" s="1"/>
  <c r="K36" i="45"/>
  <c r="J36" i="45"/>
  <c r="I36" i="45"/>
  <c r="H36" i="45"/>
  <c r="G36" i="45"/>
  <c r="F36" i="45"/>
  <c r="E36" i="45"/>
  <c r="D36" i="45"/>
  <c r="N35" i="45"/>
  <c r="O35" i="45"/>
  <c r="N34" i="45"/>
  <c r="O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N31" i="45" s="1"/>
  <c r="O31" i="45" s="1"/>
  <c r="E31" i="45"/>
  <c r="D31" i="45"/>
  <c r="N30" i="45"/>
  <c r="O30" i="45"/>
  <c r="N29" i="45"/>
  <c r="O29" i="45" s="1"/>
  <c r="N28" i="45"/>
  <c r="O28" i="45"/>
  <c r="M27" i="45"/>
  <c r="L27" i="45"/>
  <c r="L44" i="45" s="1"/>
  <c r="K27" i="45"/>
  <c r="J27" i="45"/>
  <c r="N27" i="45" s="1"/>
  <c r="O27" i="45" s="1"/>
  <c r="I27" i="45"/>
  <c r="H27" i="45"/>
  <c r="G27" i="45"/>
  <c r="F27" i="45"/>
  <c r="E27" i="45"/>
  <c r="D27" i="45"/>
  <c r="N26" i="45"/>
  <c r="O26" i="45"/>
  <c r="N25" i="45"/>
  <c r="O25" i="45"/>
  <c r="N24" i="45"/>
  <c r="O24" i="45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N20" i="45" s="1"/>
  <c r="O20" i="45" s="1"/>
  <c r="G20" i="45"/>
  <c r="F20" i="45"/>
  <c r="E20" i="45"/>
  <c r="D20" i="45"/>
  <c r="N19" i="45"/>
  <c r="O19" i="45" s="1"/>
  <c r="N18" i="45"/>
  <c r="O18" i="45"/>
  <c r="N17" i="45"/>
  <c r="O17" i="45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/>
  <c r="N11" i="45"/>
  <c r="O11" i="45" s="1"/>
  <c r="N10" i="45"/>
  <c r="O10" i="45"/>
  <c r="N9" i="45"/>
  <c r="O9" i="45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3" i="44"/>
  <c r="O43" i="44"/>
  <c r="M42" i="44"/>
  <c r="L42" i="44"/>
  <c r="K42" i="44"/>
  <c r="J42" i="44"/>
  <c r="I42" i="44"/>
  <c r="H42" i="44"/>
  <c r="G42" i="44"/>
  <c r="F42" i="44"/>
  <c r="N42" i="44" s="1"/>
  <c r="O42" i="44" s="1"/>
  <c r="E42" i="44"/>
  <c r="D42" i="44"/>
  <c r="N41" i="44"/>
  <c r="O41" i="44"/>
  <c r="N40" i="44"/>
  <c r="O40" i="44" s="1"/>
  <c r="N39" i="44"/>
  <c r="O39" i="44"/>
  <c r="N38" i="44"/>
  <c r="O38" i="44"/>
  <c r="N37" i="44"/>
  <c r="O37" i="44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N31" i="44" s="1"/>
  <c r="O31" i="44" s="1"/>
  <c r="G31" i="44"/>
  <c r="F31" i="44"/>
  <c r="E31" i="44"/>
  <c r="D31" i="44"/>
  <c r="N30" i="44"/>
  <c r="O30" i="44" s="1"/>
  <c r="N29" i="44"/>
  <c r="O29" i="44"/>
  <c r="M28" i="44"/>
  <c r="L28" i="44"/>
  <c r="L44" i="44" s="1"/>
  <c r="K28" i="44"/>
  <c r="J28" i="44"/>
  <c r="N28" i="44" s="1"/>
  <c r="O28" i="44" s="1"/>
  <c r="I28" i="44"/>
  <c r="H28" i="44"/>
  <c r="G28" i="44"/>
  <c r="F28" i="44"/>
  <c r="E28" i="44"/>
  <c r="D28" i="44"/>
  <c r="N27" i="44"/>
  <c r="O27" i="44"/>
  <c r="N26" i="44"/>
  <c r="O26" i="44"/>
  <c r="N25" i="44"/>
  <c r="O25" i="44"/>
  <c r="N24" i="44"/>
  <c r="O24" i="44" s="1"/>
  <c r="N23" i="44"/>
  <c r="O23" i="44"/>
  <c r="N22" i="44"/>
  <c r="O22" i="44" s="1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N19" i="44"/>
  <c r="O19" i="44"/>
  <c r="N18" i="44"/>
  <c r="O18" i="44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F44" i="44" s="1"/>
  <c r="E14" i="44"/>
  <c r="D14" i="44"/>
  <c r="N13" i="44"/>
  <c r="O13" i="44"/>
  <c r="N12" i="44"/>
  <c r="O12" i="44" s="1"/>
  <c r="N11" i="44"/>
  <c r="O11" i="44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J44" i="44" s="1"/>
  <c r="I5" i="44"/>
  <c r="H5" i="44"/>
  <c r="G5" i="44"/>
  <c r="F5" i="44"/>
  <c r="E5" i="44"/>
  <c r="D5" i="44"/>
  <c r="N40" i="43"/>
  <c r="O40" i="43" s="1"/>
  <c r="M39" i="43"/>
  <c r="L39" i="43"/>
  <c r="K39" i="43"/>
  <c r="J39" i="43"/>
  <c r="I39" i="43"/>
  <c r="H39" i="43"/>
  <c r="N39" i="43" s="1"/>
  <c r="O39" i="43" s="1"/>
  <c r="G39" i="43"/>
  <c r="F39" i="43"/>
  <c r="E39" i="43"/>
  <c r="D39" i="43"/>
  <c r="N38" i="43"/>
  <c r="O38" i="43" s="1"/>
  <c r="N37" i="43"/>
  <c r="O37" i="43"/>
  <c r="N36" i="43"/>
  <c r="O36" i="43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3" i="43" s="1"/>
  <c r="O33" i="43" s="1"/>
  <c r="N32" i="43"/>
  <c r="O32" i="43" s="1"/>
  <c r="N31" i="43"/>
  <c r="O31" i="43"/>
  <c r="N30" i="43"/>
  <c r="O30" i="43" s="1"/>
  <c r="N29" i="43"/>
  <c r="O29" i="43"/>
  <c r="M28" i="43"/>
  <c r="L28" i="43"/>
  <c r="L41" i="43" s="1"/>
  <c r="K28" i="43"/>
  <c r="J28" i="43"/>
  <c r="I28" i="43"/>
  <c r="H28" i="43"/>
  <c r="G28" i="43"/>
  <c r="F28" i="43"/>
  <c r="E28" i="43"/>
  <c r="D28" i="43"/>
  <c r="N27" i="43"/>
  <c r="O27" i="43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40" i="42"/>
  <c r="O40" i="42" s="1"/>
  <c r="N39" i="42"/>
  <c r="O39" i="42"/>
  <c r="M38" i="42"/>
  <c r="L38" i="42"/>
  <c r="K38" i="42"/>
  <c r="J38" i="42"/>
  <c r="I38" i="42"/>
  <c r="H38" i="42"/>
  <c r="G38" i="42"/>
  <c r="F38" i="42"/>
  <c r="N38" i="42" s="1"/>
  <c r="O38" i="42" s="1"/>
  <c r="E38" i="42"/>
  <c r="D38" i="42"/>
  <c r="N37" i="42"/>
  <c r="O37" i="42"/>
  <c r="N36" i="42"/>
  <c r="O36" i="42" s="1"/>
  <c r="N35" i="42"/>
  <c r="O35" i="42" s="1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/>
  <c r="N18" i="42"/>
  <c r="O18" i="42" s="1"/>
  <c r="N17" i="42"/>
  <c r="O17" i="42"/>
  <c r="N16" i="42"/>
  <c r="O16" i="42" s="1"/>
  <c r="N15" i="42"/>
  <c r="O15" i="42"/>
  <c r="N14" i="42"/>
  <c r="O14" i="42"/>
  <c r="M13" i="42"/>
  <c r="L13" i="42"/>
  <c r="N13" i="42" s="1"/>
  <c r="O13" i="42" s="1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/>
  <c r="N8" i="42"/>
  <c r="O8" i="42" s="1"/>
  <c r="N7" i="42"/>
  <c r="O7" i="42"/>
  <c r="N6" i="42"/>
  <c r="O6" i="42"/>
  <c r="M5" i="42"/>
  <c r="L5" i="42"/>
  <c r="L41" i="42" s="1"/>
  <c r="K5" i="42"/>
  <c r="J5" i="42"/>
  <c r="I5" i="42"/>
  <c r="H5" i="42"/>
  <c r="G5" i="42"/>
  <c r="F5" i="42"/>
  <c r="E5" i="42"/>
  <c r="D5" i="42"/>
  <c r="N42" i="41"/>
  <c r="O42" i="4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D43" i="41" s="1"/>
  <c r="N38" i="41"/>
  <c r="O38" i="41" s="1"/>
  <c r="N37" i="41"/>
  <c r="O37" i="41"/>
  <c r="N36" i="41"/>
  <c r="O36" i="41" s="1"/>
  <c r="N35" i="41"/>
  <c r="O35" i="41"/>
  <c r="N34" i="41"/>
  <c r="O34" i="41"/>
  <c r="M33" i="41"/>
  <c r="L33" i="41"/>
  <c r="N33" i="41" s="1"/>
  <c r="O33" i="41" s="1"/>
  <c r="K33" i="41"/>
  <c r="J33" i="41"/>
  <c r="I33" i="41"/>
  <c r="H33" i="41"/>
  <c r="G33" i="41"/>
  <c r="F33" i="41"/>
  <c r="E33" i="41"/>
  <c r="D33" i="41"/>
  <c r="N32" i="41"/>
  <c r="O32" i="41"/>
  <c r="N31" i="41"/>
  <c r="O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/>
  <c r="N18" i="41"/>
  <c r="O18" i="41" s="1"/>
  <c r="N17" i="41"/>
  <c r="O17" i="41"/>
  <c r="N16" i="41"/>
  <c r="O16" i="41" s="1"/>
  <c r="N15" i="41"/>
  <c r="O15" i="41"/>
  <c r="N14" i="41"/>
  <c r="O14" i="41"/>
  <c r="M13" i="41"/>
  <c r="L13" i="41"/>
  <c r="N13" i="41" s="1"/>
  <c r="O13" i="41" s="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/>
  <c r="N8" i="41"/>
  <c r="O8" i="41" s="1"/>
  <c r="N7" i="41"/>
  <c r="O7" i="41" s="1"/>
  <c r="N6" i="41"/>
  <c r="O6" i="41"/>
  <c r="M5" i="41"/>
  <c r="M43" i="41" s="1"/>
  <c r="L5" i="41"/>
  <c r="N5" i="41" s="1"/>
  <c r="O5" i="41" s="1"/>
  <c r="K5" i="41"/>
  <c r="J5" i="41"/>
  <c r="I5" i="41"/>
  <c r="H5" i="41"/>
  <c r="G5" i="41"/>
  <c r="F5" i="41"/>
  <c r="E5" i="41"/>
  <c r="D5" i="41"/>
  <c r="N43" i="40"/>
  <c r="O43" i="40"/>
  <c r="N42" i="40"/>
  <c r="O42" i="40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/>
  <c r="N39" i="40"/>
  <c r="O39" i="40" s="1"/>
  <c r="N38" i="40"/>
  <c r="O38" i="40"/>
  <c r="N37" i="40"/>
  <c r="O37" i="40"/>
  <c r="M36" i="40"/>
  <c r="L36" i="40"/>
  <c r="K36" i="40"/>
  <c r="J36" i="40"/>
  <c r="I36" i="40"/>
  <c r="I44" i="40" s="1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/>
  <c r="N19" i="40"/>
  <c r="O19" i="40" s="1"/>
  <c r="N18" i="40"/>
  <c r="O18" i="40" s="1"/>
  <c r="N17" i="40"/>
  <c r="O17" i="40" s="1"/>
  <c r="N16" i="40"/>
  <c r="O16" i="40"/>
  <c r="N15" i="40"/>
  <c r="O15" i="40"/>
  <c r="M14" i="40"/>
  <c r="M44" i="40" s="1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E44" i="39"/>
  <c r="N44" i="39" s="1"/>
  <c r="O44" i="39" s="1"/>
  <c r="E47" i="39"/>
  <c r="D44" i="39"/>
  <c r="N43" i="39"/>
  <c r="O43" i="39" s="1"/>
  <c r="N42" i="39"/>
  <c r="O42" i="39" s="1"/>
  <c r="N41" i="39"/>
  <c r="O41" i="39" s="1"/>
  <c r="N40" i="39"/>
  <c r="O40" i="39" s="1"/>
  <c r="N39" i="39"/>
  <c r="O39" i="39"/>
  <c r="M38" i="39"/>
  <c r="N38" i="39" s="1"/>
  <c r="O38" i="39" s="1"/>
  <c r="L38" i="39"/>
  <c r="K38" i="39"/>
  <c r="J38" i="39"/>
  <c r="I38" i="39"/>
  <c r="H38" i="39"/>
  <c r="G38" i="39"/>
  <c r="F38" i="39"/>
  <c r="E38" i="39"/>
  <c r="D38" i="39"/>
  <c r="N37" i="39"/>
  <c r="O37" i="39"/>
  <c r="N36" i="39"/>
  <c r="O36" i="39" s="1"/>
  <c r="N35" i="39"/>
  <c r="O35" i="39" s="1"/>
  <c r="N34" i="39"/>
  <c r="O34" i="39" s="1"/>
  <c r="M33" i="39"/>
  <c r="L33" i="39"/>
  <c r="K33" i="39"/>
  <c r="J33" i="39"/>
  <c r="J47" i="39" s="1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F47" i="39" s="1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/>
  <c r="M21" i="39"/>
  <c r="N21" i="39" s="1"/>
  <c r="O21" i="39" s="1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L47" i="39" s="1"/>
  <c r="K14" i="39"/>
  <c r="N14" i="39" s="1"/>
  <c r="O14" i="39" s="1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G47" i="39" s="1"/>
  <c r="F5" i="39"/>
  <c r="E5" i="39"/>
  <c r="D5" i="39"/>
  <c r="N43" i="38"/>
  <c r="O43" i="38"/>
  <c r="N42" i="38"/>
  <c r="O42" i="38" s="1"/>
  <c r="N41" i="38"/>
  <c r="O41" i="38" s="1"/>
  <c r="N40" i="38"/>
  <c r="O40" i="38" s="1"/>
  <c r="M39" i="38"/>
  <c r="L39" i="38"/>
  <c r="K39" i="38"/>
  <c r="J39" i="38"/>
  <c r="I39" i="38"/>
  <c r="I44" i="38"/>
  <c r="H39" i="38"/>
  <c r="G39" i="38"/>
  <c r="F39" i="38"/>
  <c r="E39" i="38"/>
  <c r="D39" i="38"/>
  <c r="N38" i="38"/>
  <c r="O38" i="38" s="1"/>
  <c r="N37" i="38"/>
  <c r="O37" i="38"/>
  <c r="N36" i="38"/>
  <c r="O36" i="38" s="1"/>
  <c r="N35" i="38"/>
  <c r="O35" i="38" s="1"/>
  <c r="M34" i="38"/>
  <c r="L34" i="38"/>
  <c r="K34" i="38"/>
  <c r="J34" i="38"/>
  <c r="I34" i="38"/>
  <c r="H34" i="38"/>
  <c r="G34" i="38"/>
  <c r="N34" i="38" s="1"/>
  <c r="O34" i="38" s="1"/>
  <c r="F34" i="38"/>
  <c r="F44" i="38" s="1"/>
  <c r="E34" i="38"/>
  <c r="D34" i="38"/>
  <c r="N33" i="38"/>
  <c r="O33" i="38" s="1"/>
  <c r="N32" i="38"/>
  <c r="O32" i="38"/>
  <c r="N31" i="38"/>
  <c r="O31" i="38" s="1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O28" i="38"/>
  <c r="E28" i="38"/>
  <c r="N28" i="38" s="1"/>
  <c r="D28" i="38"/>
  <c r="N27" i="38"/>
  <c r="O27" i="38" s="1"/>
  <c r="N26" i="38"/>
  <c r="O26" i="38" s="1"/>
  <c r="N25" i="38"/>
  <c r="O25" i="38"/>
  <c r="N24" i="38"/>
  <c r="O24" i="38" s="1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N21" i="38"/>
  <c r="O21" i="38"/>
  <c r="D21" i="38"/>
  <c r="N20" i="38"/>
  <c r="O20" i="38" s="1"/>
  <c r="N19" i="38"/>
  <c r="O19" i="38" s="1"/>
  <c r="N18" i="38"/>
  <c r="O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E44" i="38" s="1"/>
  <c r="D14" i="38"/>
  <c r="N13" i="38"/>
  <c r="O13" i="38" s="1"/>
  <c r="N12" i="38"/>
  <c r="O12" i="38"/>
  <c r="N11" i="38"/>
  <c r="O11" i="38"/>
  <c r="N10" i="38"/>
  <c r="O10" i="38"/>
  <c r="N9" i="38"/>
  <c r="O9" i="38"/>
  <c r="N8" i="38"/>
  <c r="O8" i="38"/>
  <c r="N7" i="38"/>
  <c r="O7" i="38" s="1"/>
  <c r="N6" i="38"/>
  <c r="O6" i="38"/>
  <c r="M5" i="38"/>
  <c r="M44" i="38" s="1"/>
  <c r="L5" i="38"/>
  <c r="L44" i="38" s="1"/>
  <c r="K5" i="38"/>
  <c r="K44" i="38"/>
  <c r="J5" i="38"/>
  <c r="J44" i="38"/>
  <c r="I5" i="38"/>
  <c r="H5" i="38"/>
  <c r="H44" i="38" s="1"/>
  <c r="G5" i="38"/>
  <c r="G44" i="38" s="1"/>
  <c r="F5" i="38"/>
  <c r="E5" i="38"/>
  <c r="D5" i="38"/>
  <c r="N43" i="37"/>
  <c r="O43" i="37"/>
  <c r="N42" i="37"/>
  <c r="O42" i="37" s="1"/>
  <c r="M41" i="37"/>
  <c r="L41" i="37"/>
  <c r="K41" i="37"/>
  <c r="J41" i="37"/>
  <c r="I41" i="37"/>
  <c r="H41" i="37"/>
  <c r="G41" i="37"/>
  <c r="F41" i="37"/>
  <c r="E41" i="37"/>
  <c r="N41" i="37" s="1"/>
  <c r="O41" i="37" s="1"/>
  <c r="D41" i="37"/>
  <c r="N40" i="37"/>
  <c r="O40" i="37" s="1"/>
  <c r="N39" i="37"/>
  <c r="O39" i="37" s="1"/>
  <c r="N38" i="37"/>
  <c r="O38" i="37"/>
  <c r="N37" i="37"/>
  <c r="O37" i="37" s="1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N30" i="37" s="1"/>
  <c r="O30" i="37" s="1"/>
  <c r="F30" i="37"/>
  <c r="E30" i="37"/>
  <c r="D30" i="37"/>
  <c r="N29" i="37"/>
  <c r="O29" i="37" s="1"/>
  <c r="N28" i="37"/>
  <c r="O28" i="37"/>
  <c r="M27" i="37"/>
  <c r="L27" i="37"/>
  <c r="K27" i="37"/>
  <c r="J27" i="37"/>
  <c r="I27" i="37"/>
  <c r="I44" i="37" s="1"/>
  <c r="H27" i="37"/>
  <c r="N27" i="37" s="1"/>
  <c r="O27" i="37" s="1"/>
  <c r="G27" i="37"/>
  <c r="F27" i="37"/>
  <c r="E27" i="37"/>
  <c r="D27" i="37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/>
  <c r="N20" i="37"/>
  <c r="O20" i="37" s="1"/>
  <c r="M19" i="37"/>
  <c r="M44" i="37" s="1"/>
  <c r="L19" i="37"/>
  <c r="N19" i="37" s="1"/>
  <c r="O19" i="37" s="1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F44" i="37" s="1"/>
  <c r="E14" i="37"/>
  <c r="D14" i="37"/>
  <c r="N13" i="37"/>
  <c r="O13" i="37"/>
  <c r="N12" i="37"/>
  <c r="O12" i="37"/>
  <c r="N11" i="37"/>
  <c r="O11" i="37"/>
  <c r="N10" i="37"/>
  <c r="O10" i="37" s="1"/>
  <c r="N9" i="37"/>
  <c r="O9" i="37" s="1"/>
  <c r="N8" i="37"/>
  <c r="O8" i="37"/>
  <c r="N7" i="37"/>
  <c r="O7" i="37"/>
  <c r="N6" i="37"/>
  <c r="O6" i="37"/>
  <c r="M5" i="37"/>
  <c r="L5" i="37"/>
  <c r="L44" i="37" s="1"/>
  <c r="K5" i="37"/>
  <c r="J5" i="37"/>
  <c r="J44" i="37" s="1"/>
  <c r="I5" i="37"/>
  <c r="H5" i="37"/>
  <c r="G5" i="37"/>
  <c r="F5" i="37"/>
  <c r="E5" i="37"/>
  <c r="D5" i="37"/>
  <c r="N44" i="36"/>
  <c r="O44" i="36"/>
  <c r="M43" i="36"/>
  <c r="L43" i="36"/>
  <c r="K43" i="36"/>
  <c r="J43" i="36"/>
  <c r="I43" i="36"/>
  <c r="H43" i="36"/>
  <c r="G43" i="36"/>
  <c r="F43" i="36"/>
  <c r="E43" i="36"/>
  <c r="D43" i="36"/>
  <c r="N42" i="36"/>
  <c r="O42" i="36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3" i="36"/>
  <c r="O33" i="36" s="1"/>
  <c r="N32" i="36"/>
  <c r="O32" i="36" s="1"/>
  <c r="N31" i="36"/>
  <c r="O31" i="36" s="1"/>
  <c r="N30" i="36"/>
  <c r="O30" i="36" s="1"/>
  <c r="N29" i="36"/>
  <c r="O29" i="36"/>
  <c r="N28" i="36"/>
  <c r="O28" i="36" s="1"/>
  <c r="M27" i="36"/>
  <c r="M45" i="36" s="1"/>
  <c r="L27" i="36"/>
  <c r="L45" i="36" s="1"/>
  <c r="K27" i="36"/>
  <c r="J27" i="36"/>
  <c r="N27" i="36" s="1"/>
  <c r="O27" i="36" s="1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 s="1"/>
  <c r="N22" i="36"/>
  <c r="O22" i="36"/>
  <c r="N21" i="36"/>
  <c r="O21" i="36"/>
  <c r="M20" i="36"/>
  <c r="L20" i="36"/>
  <c r="K20" i="36"/>
  <c r="J20" i="36"/>
  <c r="N20" i="36" s="1"/>
  <c r="O20" i="36" s="1"/>
  <c r="I20" i="36"/>
  <c r="I45" i="36" s="1"/>
  <c r="H20" i="36"/>
  <c r="G20" i="36"/>
  <c r="F20" i="36"/>
  <c r="E20" i="36"/>
  <c r="D20" i="36"/>
  <c r="N19" i="36"/>
  <c r="O19" i="36"/>
  <c r="N18" i="36"/>
  <c r="O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G45" i="36" s="1"/>
  <c r="F14" i="36"/>
  <c r="F45" i="36" s="1"/>
  <c r="E14" i="36"/>
  <c r="D14" i="36"/>
  <c r="N13" i="36"/>
  <c r="O13" i="36"/>
  <c r="N12" i="36"/>
  <c r="O12" i="36"/>
  <c r="N11" i="36"/>
  <c r="O11" i="36"/>
  <c r="N10" i="36"/>
  <c r="O10" i="36" s="1"/>
  <c r="N9" i="36"/>
  <c r="O9" i="36" s="1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40" i="35"/>
  <c r="O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 s="1"/>
  <c r="N35" i="35"/>
  <c r="O35" i="35" s="1"/>
  <c r="N34" i="35"/>
  <c r="O34" i="35" s="1"/>
  <c r="N33" i="35"/>
  <c r="O33" i="35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N24" i="35"/>
  <c r="O24" i="35" s="1"/>
  <c r="N23" i="35"/>
  <c r="O23" i="35"/>
  <c r="N22" i="35"/>
  <c r="O22" i="35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F41" i="35" s="1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/>
  <c r="N6" i="35"/>
  <c r="O6" i="35" s="1"/>
  <c r="M5" i="35"/>
  <c r="L5" i="35"/>
  <c r="K5" i="35"/>
  <c r="K41" i="35" s="1"/>
  <c r="J5" i="35"/>
  <c r="I5" i="35"/>
  <c r="I41" i="35"/>
  <c r="H5" i="35"/>
  <c r="H41" i="35" s="1"/>
  <c r="G5" i="35"/>
  <c r="G41" i="35" s="1"/>
  <c r="F5" i="35"/>
  <c r="E5" i="35"/>
  <c r="D5" i="35"/>
  <c r="N5" i="35" s="1"/>
  <c r="O5" i="35" s="1"/>
  <c r="N40" i="34"/>
  <c r="O40" i="34"/>
  <c r="N39" i="34"/>
  <c r="O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E41" i="34" s="1"/>
  <c r="D31" i="34"/>
  <c r="N30" i="34"/>
  <c r="O30" i="34" s="1"/>
  <c r="N29" i="34"/>
  <c r="O29" i="34" s="1"/>
  <c r="N28" i="34"/>
  <c r="O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/>
  <c r="N24" i="34"/>
  <c r="O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41" i="34" s="1"/>
  <c r="K5" i="34"/>
  <c r="J5" i="34"/>
  <c r="I5" i="34"/>
  <c r="H5" i="34"/>
  <c r="G5" i="34"/>
  <c r="F5" i="34"/>
  <c r="F41" i="34" s="1"/>
  <c r="E5" i="34"/>
  <c r="D5" i="34"/>
  <c r="N29" i="33"/>
  <c r="O29" i="33" s="1"/>
  <c r="N30" i="33"/>
  <c r="O30" i="33"/>
  <c r="N31" i="33"/>
  <c r="O31" i="33" s="1"/>
  <c r="N32" i="33"/>
  <c r="O32" i="33" s="1"/>
  <c r="N21" i="33"/>
  <c r="O21" i="33" s="1"/>
  <c r="N22" i="33"/>
  <c r="O22" i="33" s="1"/>
  <c r="N23" i="33"/>
  <c r="O23" i="33" s="1"/>
  <c r="N24" i="33"/>
  <c r="O24" i="33"/>
  <c r="N25" i="33"/>
  <c r="O25" i="33" s="1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E20" i="33"/>
  <c r="F20" i="33"/>
  <c r="G20" i="33"/>
  <c r="H20" i="33"/>
  <c r="I20" i="33"/>
  <c r="J20" i="33"/>
  <c r="K20" i="33"/>
  <c r="L20" i="33"/>
  <c r="M20" i="33"/>
  <c r="D20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L46" i="33" s="1"/>
  <c r="M5" i="33"/>
  <c r="M46" i="33" s="1"/>
  <c r="D5" i="33"/>
  <c r="D46" i="33" s="1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45" i="33"/>
  <c r="O45" i="33"/>
  <c r="N40" i="33"/>
  <c r="O40" i="33"/>
  <c r="N41" i="33"/>
  <c r="O41" i="33"/>
  <c r="N42" i="33"/>
  <c r="N43" i="33"/>
  <c r="O43" i="33" s="1"/>
  <c r="N39" i="33"/>
  <c r="O39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33" i="33"/>
  <c r="E46" i="33" s="1"/>
  <c r="F33" i="33"/>
  <c r="F46" i="33" s="1"/>
  <c r="G33" i="33"/>
  <c r="H33" i="33"/>
  <c r="I33" i="33"/>
  <c r="J33" i="33"/>
  <c r="K33" i="33"/>
  <c r="L33" i="33"/>
  <c r="M33" i="33"/>
  <c r="D33" i="33"/>
  <c r="N35" i="33"/>
  <c r="O35" i="33" s="1"/>
  <c r="N36" i="33"/>
  <c r="O36" i="33" s="1"/>
  <c r="N37" i="33"/>
  <c r="O37" i="33"/>
  <c r="N34" i="33"/>
  <c r="O34" i="33"/>
  <c r="O42" i="33"/>
  <c r="N16" i="33"/>
  <c r="O16" i="33"/>
  <c r="N17" i="33"/>
  <c r="O17" i="33"/>
  <c r="N18" i="33"/>
  <c r="O18" i="33" s="1"/>
  <c r="N19" i="33"/>
  <c r="O19" i="33"/>
  <c r="N7" i="33"/>
  <c r="O7" i="33"/>
  <c r="N8" i="33"/>
  <c r="O8" i="33"/>
  <c r="N9" i="33"/>
  <c r="O9" i="33"/>
  <c r="N10" i="33"/>
  <c r="O10" i="33" s="1"/>
  <c r="N11" i="33"/>
  <c r="O11" i="33" s="1"/>
  <c r="N12" i="33"/>
  <c r="O12" i="33"/>
  <c r="N13" i="33"/>
  <c r="O13" i="33"/>
  <c r="N6" i="33"/>
  <c r="O6" i="33" s="1"/>
  <c r="N15" i="33"/>
  <c r="O15" i="33"/>
  <c r="I46" i="33"/>
  <c r="M41" i="34"/>
  <c r="G46" i="33"/>
  <c r="K44" i="37"/>
  <c r="H46" i="33"/>
  <c r="D45" i="36"/>
  <c r="I41" i="34"/>
  <c r="I47" i="39"/>
  <c r="D47" i="39"/>
  <c r="G44" i="40"/>
  <c r="K44" i="40"/>
  <c r="J44" i="40"/>
  <c r="N36" i="40"/>
  <c r="O36" i="40" s="1"/>
  <c r="D44" i="40"/>
  <c r="E44" i="40"/>
  <c r="K43" i="41"/>
  <c r="I43" i="41"/>
  <c r="H43" i="41"/>
  <c r="N39" i="41"/>
  <c r="O39" i="41" s="1"/>
  <c r="G43" i="41"/>
  <c r="E43" i="41"/>
  <c r="K41" i="42"/>
  <c r="M41" i="42"/>
  <c r="H41" i="42"/>
  <c r="I41" i="42"/>
  <c r="N33" i="42"/>
  <c r="O33" i="42" s="1"/>
  <c r="G41" i="42"/>
  <c r="E41" i="42"/>
  <c r="D41" i="42"/>
  <c r="M41" i="43"/>
  <c r="G41" i="43"/>
  <c r="K41" i="43"/>
  <c r="N20" i="43"/>
  <c r="O20" i="43" s="1"/>
  <c r="I41" i="43"/>
  <c r="E41" i="43"/>
  <c r="D41" i="43"/>
  <c r="N13" i="43"/>
  <c r="O13" i="43"/>
  <c r="M44" i="44"/>
  <c r="K44" i="44"/>
  <c r="G44" i="44"/>
  <c r="I44" i="44"/>
  <c r="D44" i="44"/>
  <c r="E44" i="44"/>
  <c r="K44" i="45"/>
  <c r="J44" i="45"/>
  <c r="N42" i="45"/>
  <c r="O42" i="45" s="1"/>
  <c r="M44" i="45"/>
  <c r="I44" i="45"/>
  <c r="G44" i="45"/>
  <c r="O36" i="45"/>
  <c r="E44" i="45"/>
  <c r="O38" i="46"/>
  <c r="P38" i="46" s="1"/>
  <c r="O13" i="46"/>
  <c r="P13" i="46"/>
  <c r="K45" i="46"/>
  <c r="L45" i="46"/>
  <c r="N45" i="46"/>
  <c r="I45" i="46"/>
  <c r="G45" i="46"/>
  <c r="O46" i="47" l="1"/>
  <c r="P46" i="47" s="1"/>
  <c r="L41" i="35"/>
  <c r="N33" i="39"/>
  <c r="O33" i="39" s="1"/>
  <c r="H47" i="39"/>
  <c r="L44" i="40"/>
  <c r="N14" i="40"/>
  <c r="O14" i="40" s="1"/>
  <c r="K41" i="34"/>
  <c r="N14" i="34"/>
  <c r="O14" i="34" s="1"/>
  <c r="N36" i="34"/>
  <c r="O36" i="34" s="1"/>
  <c r="M41" i="35"/>
  <c r="N32" i="35"/>
  <c r="O32" i="35" s="1"/>
  <c r="N43" i="36"/>
  <c r="O43" i="36" s="1"/>
  <c r="N5" i="42"/>
  <c r="O5" i="42" s="1"/>
  <c r="K46" i="33"/>
  <c r="N28" i="33"/>
  <c r="O28" i="33" s="1"/>
  <c r="G41" i="34"/>
  <c r="N14" i="36"/>
  <c r="O14" i="36" s="1"/>
  <c r="N38" i="36"/>
  <c r="O38" i="36" s="1"/>
  <c r="N14" i="33"/>
  <c r="O14" i="33" s="1"/>
  <c r="N41" i="42"/>
  <c r="O41" i="42" s="1"/>
  <c r="H41" i="34"/>
  <c r="N31" i="34"/>
  <c r="O31" i="34" s="1"/>
  <c r="D41" i="34"/>
  <c r="N27" i="39"/>
  <c r="O27" i="39" s="1"/>
  <c r="N5" i="44"/>
  <c r="O5" i="44" s="1"/>
  <c r="H44" i="44"/>
  <c r="N20" i="33"/>
  <c r="O20" i="33" s="1"/>
  <c r="N14" i="35"/>
  <c r="O14" i="35" s="1"/>
  <c r="N26" i="34"/>
  <c r="O26" i="34" s="1"/>
  <c r="N14" i="37"/>
  <c r="O14" i="37" s="1"/>
  <c r="K47" i="39"/>
  <c r="N47" i="39" s="1"/>
  <c r="O47" i="39" s="1"/>
  <c r="N27" i="40"/>
  <c r="O27" i="40" s="1"/>
  <c r="F44" i="40"/>
  <c r="F41" i="43"/>
  <c r="N41" i="43" s="1"/>
  <c r="O41" i="43" s="1"/>
  <c r="F44" i="45"/>
  <c r="N5" i="45"/>
  <c r="O5" i="45" s="1"/>
  <c r="H45" i="36"/>
  <c r="E44" i="37"/>
  <c r="D44" i="38"/>
  <c r="N44" i="38" s="1"/>
  <c r="O44" i="38" s="1"/>
  <c r="N14" i="38"/>
  <c r="O14" i="38" s="1"/>
  <c r="N39" i="38"/>
  <c r="O39" i="38" s="1"/>
  <c r="F43" i="41"/>
  <c r="N28" i="41"/>
  <c r="O28" i="41" s="1"/>
  <c r="D45" i="46"/>
  <c r="O5" i="46"/>
  <c r="P5" i="46" s="1"/>
  <c r="H45" i="46"/>
  <c r="O33" i="46"/>
  <c r="P33" i="46" s="1"/>
  <c r="J46" i="33"/>
  <c r="N46" i="33" s="1"/>
  <c r="O46" i="33" s="1"/>
  <c r="M47" i="39"/>
  <c r="N5" i="39"/>
  <c r="O5" i="39" s="1"/>
  <c r="N28" i="42"/>
  <c r="O28" i="42" s="1"/>
  <c r="F41" i="42"/>
  <c r="H44" i="45"/>
  <c r="N44" i="44"/>
  <c r="O44" i="44" s="1"/>
  <c r="N33" i="33"/>
  <c r="O33" i="33" s="1"/>
  <c r="N20" i="34"/>
  <c r="O20" i="34" s="1"/>
  <c r="E41" i="35"/>
  <c r="K45" i="36"/>
  <c r="G44" i="37"/>
  <c r="N34" i="37"/>
  <c r="O34" i="37" s="1"/>
  <c r="D44" i="37"/>
  <c r="F45" i="46"/>
  <c r="N14" i="44"/>
  <c r="O14" i="44" s="1"/>
  <c r="J45" i="36"/>
  <c r="H44" i="40"/>
  <c r="N24" i="41"/>
  <c r="O24" i="41" s="1"/>
  <c r="J43" i="41"/>
  <c r="N44" i="45"/>
  <c r="O44" i="45" s="1"/>
  <c r="H41" i="43"/>
  <c r="L43" i="41"/>
  <c r="J41" i="35"/>
  <c r="H44" i="37"/>
  <c r="J41" i="42"/>
  <c r="N24" i="42"/>
  <c r="O24" i="42" s="1"/>
  <c r="N28" i="43"/>
  <c r="O28" i="43" s="1"/>
  <c r="J41" i="43"/>
  <c r="N44" i="40"/>
  <c r="O44" i="40" s="1"/>
  <c r="N5" i="34"/>
  <c r="O5" i="34" s="1"/>
  <c r="D41" i="35"/>
  <c r="J41" i="34"/>
  <c r="N5" i="38"/>
  <c r="O5" i="38" s="1"/>
  <c r="N5" i="36"/>
  <c r="O5" i="36" s="1"/>
  <c r="N5" i="37"/>
  <c r="O5" i="37" s="1"/>
  <c r="N5" i="33"/>
  <c r="O5" i="33" s="1"/>
  <c r="E45" i="36"/>
  <c r="N45" i="36" s="1"/>
  <c r="O45" i="36" s="1"/>
  <c r="N41" i="34" l="1"/>
  <c r="O41" i="34" s="1"/>
  <c r="N43" i="41"/>
  <c r="O43" i="41" s="1"/>
  <c r="O45" i="46"/>
  <c r="P45" i="46" s="1"/>
  <c r="N41" i="35"/>
  <c r="O41" i="35" s="1"/>
  <c r="N44" i="37"/>
  <c r="O44" i="37" s="1"/>
</calcChain>
</file>

<file path=xl/sharedStrings.xml><?xml version="1.0" encoding="utf-8"?>
<sst xmlns="http://schemas.openxmlformats.org/spreadsheetml/2006/main" count="962" uniqueCount="142">
  <si>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</si>
  <si>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</si>
  <si>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</si>
  <si>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</si>
  <si>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</si>
  <si>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</si>
  <si>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</si>
  <si>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</si>
  <si>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</si>
  <si>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</si>
  <si>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</si>
  <si>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</si>
  <si>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</si>
  <si>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Gas</t>
  </si>
  <si>
    <t>Utility Service Tax - Cable Television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</si>
  <si>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</si>
  <si>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</si>
  <si>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</si>
  <si>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</si>
  <si>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</si>
  <si>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Special Assessments - Charges for Public Services</t>
  </si>
  <si>
    <t>Other Permits, Fees, and Special Assessments</t>
  </si>
  <si>
    <t>Intergovernmental Revenue</t>
  </si>
  <si>
    <t>State Grant - General Government</t>
  </si>
  <si>
    <t>State Grant - Public Safety</t>
  </si>
  <si>
    <t>State Grant - Physical Environment - Stormwater Management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</si>
  <si>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</si>
  <si>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</si>
  <si>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</si>
  <si>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</si>
  <si>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</si>
  <si>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</si>
  <si>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</si>
  <si>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</si>
  <si>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</si>
  <si>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</si>
  <si>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</si>
  <si>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Ambulance Fees</t>
  </si>
  <si>
    <t>Physical Environment - Garbage / Solid Waste</t>
  </si>
  <si>
    <t>Physical Environment - Water / Sewer Combination Utility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</si>
  <si>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</si>
  <si>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</si>
  <si>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</si>
  <si>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</si>
  <si>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</si>
  <si>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</si>
  <si>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</si>
  <si>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</si>
  <si>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</si>
  <si>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</si>
  <si>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</si>
  <si>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</si>
  <si>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</si>
  <si>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</si>
  <si>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</si>
  <si>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</si>
  <si>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</si>
  <si>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</si>
  <si>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</si>
  <si>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</si>
  <si>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Weston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</si>
  <si>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</si>
  <si>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</si>
  <si>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</si>
  <si>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</si>
  <si>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</si>
  <si>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Federal Grant - Physical Environment - Other Physical Environment</t>
  </si>
  <si>
    <t>State Grant - Physical Environment - Other Physical Environment</t>
  </si>
  <si>
    <t>State Grant - Transportation - Mass Transit</t>
  </si>
  <si>
    <t>2011 Municipal Population:</t>
  </si>
  <si>
    <t>Local Fiscal Year Ended September 30, 2012</t>
  </si>
  <si>
    <t>State Shared Revenues - Physical Environment - Other Physical Environment</t>
  </si>
  <si>
    <t>Public Safety - Emergency Management Service Fees / Charges</t>
  </si>
  <si>
    <t>Public Safety - Protective Inspection Fees</t>
  </si>
  <si>
    <t>Proceeds - Debt Proceeds</t>
  </si>
  <si>
    <t>2012 Municipal Population:</t>
  </si>
  <si>
    <t>Local Fiscal Year Ended September 30, 2008</t>
  </si>
  <si>
    <t>Permits and Franchise Fees</t>
  </si>
  <si>
    <t>Other Permits and Fees</t>
  </si>
  <si>
    <t>State Shared Revenues - Physical Environment - Garbage / Solid Waste</t>
  </si>
  <si>
    <t>Disposition of Fixed Assets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</si>
  <si>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</si>
  <si>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</si>
  <si>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</si>
  <si>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</si>
  <si>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Franchise Fee - Gas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</si>
  <si>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</si>
  <si>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</si>
  <si>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</si>
  <si>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Other</t>
  </si>
  <si>
    <t>2013 Municipal Population:</t>
  </si>
  <si>
    <t>Local Fiscal Year Ended September 30, 2014</t>
  </si>
  <si>
    <t>State Grant - Transportation - Other Transportation</t>
  </si>
  <si>
    <t>Rents and Royalties</t>
  </si>
  <si>
    <t>2014 Municipal Population:</t>
  </si>
  <si>
    <t>Local Fiscal Year Ended September 30, 2015</t>
  </si>
  <si>
    <t>Federal Grant - Physical Environment - Sewer / Wastewater</t>
  </si>
  <si>
    <t>2015 Municipal Population:</t>
  </si>
  <si>
    <t>Local Fiscal Year Ended September 30, 2016</t>
  </si>
  <si>
    <t>Proprietary Non-Operating - Capital Contributions from Private Source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</si>
  <si>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</si>
  <si>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</si>
  <si>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</si>
  <si>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</si>
  <si>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</si>
  <si>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</si>
  <si>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County Ninth-Cent Voted Fuel Tax</t>
  </si>
  <si>
    <t>Federal Grant - Economic Environment</t>
  </si>
  <si>
    <t>Federal Grant - Human Services - Public Assistance</t>
  </si>
  <si>
    <t>State Grant - Economic Environment</t>
  </si>
  <si>
    <t>Sale of Contraband Property Seized by Law Enforcement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</si>
  <si>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</si>
  <si>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</si>
  <si>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</si>
  <si>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</si>
  <si>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</si>
  <si>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</si>
  <si>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</si>
  <si>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</si>
  <si>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</si>
  <si>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</si>
  <si>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</si>
  <si>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</si>
  <si>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Inspection Fee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</si>
  <si>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</si>
  <si>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</si>
  <si>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</si>
  <si>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</si>
  <si>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Physical Environment - Other Physical Environment Charges</t>
  </si>
  <si>
    <t>2021 Municipal Population:</t>
  </si>
  <si>
    <t>Local Fiscal Year Ended September 30, 2022</t>
  </si>
  <si>
    <t>Special Assessments - Capital Improvement</t>
  </si>
  <si>
    <t>Federal Grant - American Rescue Plan Act Funds</t>
  </si>
  <si>
    <t>Grants from Other Local Units - Transportation</t>
  </si>
  <si>
    <t>General Government - Other General Government Charges and Fees</t>
  </si>
  <si>
    <t>Proceeds of General Capital Asset Dispositions - Sales</t>
  </si>
  <si>
    <t>2022 Municipal Population:</t>
  </si>
  <si>
    <t>Local Fiscal Year Ended September 30, 2023</t>
  </si>
  <si>
    <t>State Communications Services Taxes</t>
  </si>
  <si>
    <t>Grants from Other Local Units - Public Safety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</si>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</sst>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115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116</v>
      </c>
      <c r="N4" s="35" t="s">
        <v>9</v>
      </c>
      <c r="O4" s="35" t="s">
        <v>117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118</v>
      </c>
      <c r="B5" s="26"/>
      <c r="C5" s="26"/>
      <c r="D5" s="27">
        <f>SUM(D6:D12)</f>
        <v>43585687</v>
      </c>
      <c r="E5" s="27">
        <f>SUM(E6:E12)</f>
        <v>1188728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44774415</v>
      </c>
      <c r="P5" s="33">
        <f>(O5/P$49)</f>
        <v>656.25654066571883</v>
      </c>
      <c r="Q5" s="6"/>
    </row>
    <row r="6" spans="1:134">
      <c r="A6" s="12"/>
      <c r="B6" s="25">
        <v>311</v>
      </c>
      <c r="C6" s="20" t="s">
        <v>2</v>
      </c>
      <c r="D6" s="46">
        <v>33805455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33805455</v>
      </c>
      <c r="P6" s="47">
        <f>(O6/P$49)</f>
        <v>495.48499860758938</v>
      </c>
      <c r="Q6" s="9"/>
    </row>
    <row r="7" spans="1:134">
      <c r="A7" s="12"/>
      <c r="B7" s="25">
        <v>312.41000000000003</v>
      </c>
      <c r="C7" s="20" t="s">
        <v>119</v>
      </c>
      <c r="D7" s="46">
        <v>0</v>
      </c>
      <c r="E7" s="46">
        <v>1109408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1109408</v>
      </c>
      <c r="P7" s="47">
        <f>(O7/P$49)</f>
        <v>16.260542014158617</v>
      </c>
      <c r="Q7" s="9"/>
    </row>
    <row r="8" spans="1:134">
      <c r="A8" s="12"/>
      <c r="B8" s="25">
        <v>312.43</v>
      </c>
      <c r="C8" s="20" t="s">
        <v>120</v>
      </c>
      <c r="D8" s="46">
        <v>0</v>
      </c>
      <c r="E8" s="46">
        <v>79320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79320</v>
      </c>
      <c r="P8" s="47">
        <f>(O8/P$49)</f>
        <v>1.1625895906312751</v>
      </c>
      <c r="Q8" s="9"/>
    </row>
    <row r="9" spans="1:134">
      <c r="A9" s="12"/>
      <c r="B9" s="25">
        <v>314.10000000000002</v>
      </c>
      <c r="C9" s="20" t="s">
        <v>12</v>
      </c>
      <c r="D9" s="46">
        <v>6540287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6540287</v>
      </c>
      <c r="P9" s="47">
        <f>(O9/P$49)</f>
        <v>95.860685652307737</v>
      </c>
      <c r="Q9" s="9"/>
    </row>
    <row r="10" spans="1:134">
      <c r="A10" s="12"/>
      <c r="B10" s="25">
        <v>314.39999999999998</v>
      </c>
      <c r="C10" s="20" t="s">
        <v>13</v>
      </c>
      <c r="D10" s="46">
        <v>79226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79226</v>
      </c>
      <c r="P10" s="47">
        <f>(O10/P$49)</f>
        <v>1.1612118369560438</v>
      </c>
      <c r="Q10" s="9"/>
    </row>
    <row r="11" spans="1:134">
      <c r="A11" s="12"/>
      <c r="B11" s="25">
        <v>315.10000000000002</v>
      </c>
      <c r="C11" s="20" t="s">
        <v>138</v>
      </c>
      <c r="D11" s="46">
        <v>2220243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2220243</v>
      </c>
      <c r="P11" s="47">
        <f>(O11/P$49)</f>
        <v>32.541999501663561</v>
      </c>
      <c r="Q11" s="9"/>
    </row>
    <row r="12" spans="1:134">
      <c r="A12" s="12"/>
      <c r="B12" s="25">
        <v>316</v>
      </c>
      <c r="C12" s="20" t="s">
        <v>84</v>
      </c>
      <c r="D12" s="46">
        <v>940476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940476</v>
      </c>
      <c r="P12" s="47">
        <f>(O12/P$49)</f>
        <v>13.784513462412242</v>
      </c>
      <c r="Q12" s="9"/>
    </row>
    <row r="13" spans="1:134" ht="15.75">
      <c r="A13" s="29" t="s">
        <v>17</v>
      </c>
      <c r="B13" s="30"/>
      <c r="C13" s="31"/>
      <c r="D13" s="32">
        <f>SUM(D14:D19)</f>
        <v>8293638</v>
      </c>
      <c r="E13" s="32">
        <f>SUM(E14:E19)</f>
        <v>46351811</v>
      </c>
      <c r="F13" s="32">
        <f>SUM(F14:F19)</f>
        <v>5352901</v>
      </c>
      <c r="G13" s="32">
        <f>SUM(G14:G19)</f>
        <v>0</v>
      </c>
      <c r="H13" s="32">
        <f>SUM(H14:H19)</f>
        <v>0</v>
      </c>
      <c r="I13" s="32">
        <f>SUM(I14:I19)</f>
        <v>0</v>
      </c>
      <c r="J13" s="32">
        <f>SUM(J14:J19)</f>
        <v>0</v>
      </c>
      <c r="K13" s="32">
        <f>SUM(K14:K19)</f>
        <v>0</v>
      </c>
      <c r="L13" s="32">
        <f>SUM(L14:L19)</f>
        <v>0</v>
      </c>
      <c r="M13" s="32">
        <f>SUM(M14:M19)</f>
        <v>0</v>
      </c>
      <c r="N13" s="32">
        <f>SUM(N14:N19)</f>
        <v>0</v>
      </c>
      <c r="O13" s="44">
        <f>SUM(D13:N13)</f>
        <v>59998350</v>
      </c>
      <c r="P13" s="45">
        <f>(O13/P$49)</f>
        <v>879.39305553519864</v>
      </c>
      <c r="Q13" s="10"/>
    </row>
    <row r="14" spans="1:134">
      <c r="A14" s="12"/>
      <c r="B14" s="25">
        <v>322</v>
      </c>
      <c r="C14" s="20" t="s">
        <v>122</v>
      </c>
      <c r="D14" s="46">
        <v>0</v>
      </c>
      <c r="E14" s="46">
        <v>2548891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2548891</v>
      </c>
      <c r="P14" s="47">
        <f>(O14/P$49)</f>
        <v>37.358978117167688</v>
      </c>
      <c r="Q14" s="9"/>
    </row>
    <row r="15" spans="1:134">
      <c r="A15" s="12"/>
      <c r="B15" s="25">
        <v>323.10000000000002</v>
      </c>
      <c r="C15" s="20" t="s">
        <v>18</v>
      </c>
      <c r="D15" s="46">
        <v>5039246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1">SUM(D15:N15)</f>
        <v>5039246</v>
      </c>
      <c r="P15" s="47">
        <f>(O15/P$49)</f>
        <v>73.859996775470123</v>
      </c>
      <c r="Q15" s="9"/>
    </row>
    <row r="16" spans="1:134">
      <c r="A16" s="12"/>
      <c r="B16" s="25">
        <v>323.39999999999998</v>
      </c>
      <c r="C16" s="20" t="s">
        <v>85</v>
      </c>
      <c r="D16" s="46">
        <v>4183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4183</v>
      </c>
      <c r="P16" s="47">
        <f>(O16/P$49)</f>
        <v>6.1310038547788999E-2</v>
      </c>
      <c r="Q16" s="9"/>
    </row>
    <row r="17" spans="1:17">
      <c r="A17" s="12"/>
      <c r="B17" s="25">
        <v>323.7</v>
      </c>
      <c r="C17" s="20" t="s">
        <v>19</v>
      </c>
      <c r="D17" s="46">
        <v>2904554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2904554</v>
      </c>
      <c r="P17" s="47">
        <f>(O17/P$49)</f>
        <v>42.57191434476087</v>
      </c>
      <c r="Q17" s="9"/>
    </row>
    <row r="18" spans="1:17">
      <c r="A18" s="12"/>
      <c r="B18" s="25">
        <v>325.2</v>
      </c>
      <c r="C18" s="20" t="s">
        <v>20</v>
      </c>
      <c r="D18" s="46">
        <v>0</v>
      </c>
      <c r="E18" s="46">
        <v>42975991</v>
      </c>
      <c r="F18" s="46">
        <v>5352901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48328892</v>
      </c>
      <c r="P18" s="47">
        <f>(O18/P$49)</f>
        <v>708.35434651970627</v>
      </c>
      <c r="Q18" s="9"/>
    </row>
    <row r="19" spans="1:17">
      <c r="A19" s="12"/>
      <c r="B19" s="25">
        <v>329.1</v>
      </c>
      <c r="C19" s="20" t="s">
        <v>123</v>
      </c>
      <c r="D19" s="46">
        <v>345655</v>
      </c>
      <c r="E19" s="46">
        <v>826929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1172584</v>
      </c>
      <c r="P19" s="47">
        <f>(O19/P$49)</f>
        <v>17.186509739545926</v>
      </c>
      <c r="Q19" s="9"/>
    </row>
    <row r="20" spans="1:17" ht="15.75">
      <c r="A20" s="29" t="s">
        <v>124</v>
      </c>
      <c r="B20" s="30"/>
      <c r="C20" s="31"/>
      <c r="D20" s="32">
        <f>SUM(D21:D27)</f>
        <v>8628915</v>
      </c>
      <c r="E20" s="32">
        <f>SUM(E21:E27)</f>
        <v>923679</v>
      </c>
      <c r="F20" s="32">
        <f>SUM(F21:F27)</f>
        <v>0</v>
      </c>
      <c r="G20" s="32">
        <f>SUM(G21:G27)</f>
        <v>1941857</v>
      </c>
      <c r="H20" s="32">
        <f>SUM(H21:H27)</f>
        <v>0</v>
      </c>
      <c r="I20" s="32">
        <f>SUM(I21:I27)</f>
        <v>0</v>
      </c>
      <c r="J20" s="32">
        <f>SUM(J21:J27)</f>
        <v>0</v>
      </c>
      <c r="K20" s="32">
        <f>SUM(K21:K27)</f>
        <v>0</v>
      </c>
      <c r="L20" s="32">
        <f>SUM(L21:L27)</f>
        <v>0</v>
      </c>
      <c r="M20" s="32">
        <f>SUM(M21:M27)</f>
        <v>0</v>
      </c>
      <c r="N20" s="32">
        <f>SUM(N21:N27)</f>
        <v>0</v>
      </c>
      <c r="O20" s="44">
        <f>SUM(D20:N20)</f>
        <v>11494451</v>
      </c>
      <c r="P20" s="45">
        <f>(O20/P$49)</f>
        <v>168.47363946824572</v>
      </c>
      <c r="Q20" s="10"/>
    </row>
    <row r="21" spans="1:17">
      <c r="A21" s="12"/>
      <c r="B21" s="25">
        <v>331.5</v>
      </c>
      <c r="C21" s="20" t="s">
        <v>107</v>
      </c>
      <c r="D21" s="46">
        <v>313768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5" si="2">SUM(D21:N21)</f>
        <v>313768</v>
      </c>
      <c r="P21" s="47">
        <f>(O21/P$49)</f>
        <v>4.5988831401058228</v>
      </c>
      <c r="Q21" s="9"/>
    </row>
    <row r="22" spans="1:17">
      <c r="A22" s="12"/>
      <c r="B22" s="25">
        <v>334.5</v>
      </c>
      <c r="C22" s="20" t="s">
        <v>109</v>
      </c>
      <c r="D22" s="46">
        <v>702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702</v>
      </c>
      <c r="P22" s="47">
        <f>(O22/P$49)</f>
        <v>1.0289181702258636E-2</v>
      </c>
      <c r="Q22" s="9"/>
    </row>
    <row r="23" spans="1:17">
      <c r="A23" s="12"/>
      <c r="B23" s="25">
        <v>335.125</v>
      </c>
      <c r="C23" s="20" t="s">
        <v>126</v>
      </c>
      <c r="D23" s="46">
        <v>2573178</v>
      </c>
      <c r="E23" s="46">
        <v>557979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3131157</v>
      </c>
      <c r="P23" s="47">
        <f>(O23/P$49)</f>
        <v>45.893224090169582</v>
      </c>
      <c r="Q23" s="9"/>
    </row>
    <row r="24" spans="1:17">
      <c r="A24" s="12"/>
      <c r="B24" s="25">
        <v>335.15</v>
      </c>
      <c r="C24" s="20" t="s">
        <v>87</v>
      </c>
      <c r="D24" s="46">
        <v>19350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19350</v>
      </c>
      <c r="P24" s="47">
        <f>(O24/P$49)</f>
        <v>0.28361205974174447</v>
      </c>
      <c r="Q24" s="9"/>
    </row>
    <row r="25" spans="1:17">
      <c r="A25" s="12"/>
      <c r="B25" s="25">
        <v>335.18</v>
      </c>
      <c r="C25" s="20" t="s">
        <v>127</v>
      </c>
      <c r="D25" s="46">
        <v>5721917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5721917</v>
      </c>
      <c r="P25" s="47">
        <f>(O25/P$49)</f>
        <v>83.865874214020849</v>
      </c>
      <c r="Q25" s="9"/>
    </row>
    <row r="26" spans="1:17">
      <c r="A26" s="12"/>
      <c r="B26" s="25">
        <v>337.2</v>
      </c>
      <c r="C26" s="20" t="s">
        <v>139</v>
      </c>
      <c r="D26" s="46">
        <v>0</v>
      </c>
      <c r="E26" s="46">
        <v>365700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7" si="3">SUM(D26:N26)</f>
        <v>365700</v>
      </c>
      <c r="P26" s="47">
        <f>(O26/P$49)</f>
        <v>5.3600480748090931</v>
      </c>
      <c r="Q26" s="9"/>
    </row>
    <row r="27" spans="1:17">
      <c r="A27" s="12"/>
      <c r="B27" s="25">
        <v>337.4</v>
      </c>
      <c r="C27" s="20" t="s">
        <v>133</v>
      </c>
      <c r="D27" s="46">
        <v>0</v>
      </c>
      <c r="E27" s="46">
        <v>0</v>
      </c>
      <c r="F27" s="46">
        <v>0</v>
      </c>
      <c r="G27" s="46">
        <v>1941857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3"/>
        <v>1941857</v>
      </c>
      <c r="P27" s="47">
        <f>(O27/P$49)</f>
        <v>28.461708707696367</v>
      </c>
      <c r="Q27" s="9"/>
    </row>
    <row r="28" spans="1:17" ht="15.75">
      <c r="A28" s="29" t="s">
        <v>34</v>
      </c>
      <c r="B28" s="30"/>
      <c r="C28" s="31"/>
      <c r="D28" s="32">
        <f>SUM(D29:D31)</f>
        <v>2212597</v>
      </c>
      <c r="E28" s="32">
        <f>SUM(E29:E31)</f>
        <v>0</v>
      </c>
      <c r="F28" s="32">
        <f>SUM(F29:F31)</f>
        <v>0</v>
      </c>
      <c r="G28" s="32">
        <f>SUM(G29:G31)</f>
        <v>0</v>
      </c>
      <c r="H28" s="32">
        <f>SUM(H29:H31)</f>
        <v>0</v>
      </c>
      <c r="I28" s="32">
        <f>SUM(I29:I31)</f>
        <v>35624211</v>
      </c>
      <c r="J28" s="32">
        <f>SUM(J29:J31)</f>
        <v>0</v>
      </c>
      <c r="K28" s="32">
        <f>SUM(K29:K31)</f>
        <v>0</v>
      </c>
      <c r="L28" s="32">
        <f>SUM(L29:L31)</f>
        <v>0</v>
      </c>
      <c r="M28" s="32">
        <f>SUM(M29:M31)</f>
        <v>0</v>
      </c>
      <c r="N28" s="32">
        <f>SUM(N29:N31)</f>
        <v>0</v>
      </c>
      <c r="O28" s="32">
        <f>SUM(D28:N28)</f>
        <v>37836808</v>
      </c>
      <c r="P28" s="45">
        <f>(O28/P$49)</f>
        <v>554.57235405338065</v>
      </c>
      <c r="Q28" s="10"/>
    </row>
    <row r="29" spans="1:17">
      <c r="A29" s="12"/>
      <c r="B29" s="25">
        <v>342.6</v>
      </c>
      <c r="C29" s="20" t="s">
        <v>37</v>
      </c>
      <c r="D29" s="46">
        <v>1481734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1" si="4">SUM(D29:N29)</f>
        <v>1481734</v>
      </c>
      <c r="P29" s="47">
        <f>(O29/P$49)</f>
        <v>21.717707066117519</v>
      </c>
      <c r="Q29" s="9"/>
    </row>
    <row r="30" spans="1:17">
      <c r="A30" s="12"/>
      <c r="B30" s="25">
        <v>343.6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35624211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35624211</v>
      </c>
      <c r="P30" s="47">
        <f>(O30/P$49)</f>
        <v>522.14242162193852</v>
      </c>
      <c r="Q30" s="9"/>
    </row>
    <row r="31" spans="1:17">
      <c r="A31" s="12"/>
      <c r="B31" s="25">
        <v>347.2</v>
      </c>
      <c r="C31" s="20" t="s">
        <v>40</v>
      </c>
      <c r="D31" s="46">
        <v>730863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730863</v>
      </c>
      <c r="P31" s="47">
        <f>(O31/P$49)</f>
        <v>10.712225365324578</v>
      </c>
      <c r="Q31" s="9"/>
    </row>
    <row r="32" spans="1:17" ht="15.75">
      <c r="A32" s="29" t="s">
        <v>35</v>
      </c>
      <c r="B32" s="30"/>
      <c r="C32" s="31"/>
      <c r="D32" s="32">
        <f>SUM(D33:D36)</f>
        <v>405386</v>
      </c>
      <c r="E32" s="32">
        <f>SUM(E33:E36)</f>
        <v>397188</v>
      </c>
      <c r="F32" s="32">
        <f>SUM(F33:F36)</f>
        <v>0</v>
      </c>
      <c r="G32" s="32">
        <f>SUM(G33:G36)</f>
        <v>0</v>
      </c>
      <c r="H32" s="32">
        <f>SUM(H33:H36)</f>
        <v>0</v>
      </c>
      <c r="I32" s="32">
        <f>SUM(I33:I36)</f>
        <v>0</v>
      </c>
      <c r="J32" s="32">
        <f>SUM(J33:J36)</f>
        <v>0</v>
      </c>
      <c r="K32" s="32">
        <f>SUM(K33:K36)</f>
        <v>0</v>
      </c>
      <c r="L32" s="32">
        <f>SUM(L33:L36)</f>
        <v>0</v>
      </c>
      <c r="M32" s="32">
        <f>SUM(M33:M36)</f>
        <v>0</v>
      </c>
      <c r="N32" s="32">
        <f>SUM(N33:N36)</f>
        <v>0</v>
      </c>
      <c r="O32" s="32">
        <f>SUM(D32:N32)</f>
        <v>802574</v>
      </c>
      <c r="P32" s="45">
        <f>(O32/P$49)</f>
        <v>11.763290193032084</v>
      </c>
      <c r="Q32" s="10"/>
    </row>
    <row r="33" spans="1:120">
      <c r="A33" s="13"/>
      <c r="B33" s="39">
        <v>351.5</v>
      </c>
      <c r="C33" s="21" t="s">
        <v>44</v>
      </c>
      <c r="D33" s="46">
        <v>189289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6" si="5">SUM(D33:N33)</f>
        <v>189289</v>
      </c>
      <c r="P33" s="47">
        <f>(O33/P$49)</f>
        <v>2.7744001641578846</v>
      </c>
      <c r="Q33" s="9"/>
    </row>
    <row r="34" spans="1:120">
      <c r="A34" s="13"/>
      <c r="B34" s="39">
        <v>354</v>
      </c>
      <c r="C34" s="21" t="s">
        <v>45</v>
      </c>
      <c r="D34" s="46">
        <v>151034</v>
      </c>
      <c r="E34" s="46">
        <v>1024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5"/>
        <v>152058</v>
      </c>
      <c r="P34" s="47">
        <f>(O34/P$49)</f>
        <v>2.2287071100883815</v>
      </c>
      <c r="Q34" s="9"/>
    </row>
    <row r="35" spans="1:120">
      <c r="A35" s="13"/>
      <c r="B35" s="39">
        <v>358.2</v>
      </c>
      <c r="C35" s="21" t="s">
        <v>110</v>
      </c>
      <c r="D35" s="46">
        <v>0</v>
      </c>
      <c r="E35" s="46">
        <v>396164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396164</v>
      </c>
      <c r="P35" s="47">
        <f>(O35/P$49)</f>
        <v>5.8065575212159413</v>
      </c>
      <c r="Q35" s="9"/>
    </row>
    <row r="36" spans="1:120">
      <c r="A36" s="13"/>
      <c r="B36" s="39">
        <v>359</v>
      </c>
      <c r="C36" s="21" t="s">
        <v>46</v>
      </c>
      <c r="D36" s="46">
        <v>65063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5"/>
        <v>65063</v>
      </c>
      <c r="P36" s="47">
        <f>(O36/P$49)</f>
        <v>0.95362539756987708</v>
      </c>
      <c r="Q36" s="9"/>
    </row>
    <row r="37" spans="1:120" ht="15.75">
      <c r="A37" s="29" t="s">
        <v>3</v>
      </c>
      <c r="B37" s="30"/>
      <c r="C37" s="31"/>
      <c r="D37" s="32">
        <f>SUM(D38:D42)</f>
        <v>2466421</v>
      </c>
      <c r="E37" s="32">
        <f>SUM(E38:E42)</f>
        <v>1391636</v>
      </c>
      <c r="F37" s="32">
        <f>SUM(F38:F42)</f>
        <v>106518</v>
      </c>
      <c r="G37" s="32">
        <f>SUM(G38:G42)</f>
        <v>389472</v>
      </c>
      <c r="H37" s="32">
        <f>SUM(H38:H42)</f>
        <v>0</v>
      </c>
      <c r="I37" s="32">
        <f>SUM(I38:I42)</f>
        <v>777960</v>
      </c>
      <c r="J37" s="32">
        <f>SUM(J38:J42)</f>
        <v>0</v>
      </c>
      <c r="K37" s="32">
        <f>SUM(K38:K42)</f>
        <v>0</v>
      </c>
      <c r="L37" s="32">
        <f>SUM(L38:L42)</f>
        <v>0</v>
      </c>
      <c r="M37" s="32">
        <f>SUM(M38:M42)</f>
        <v>0</v>
      </c>
      <c r="N37" s="32">
        <f>SUM(N38:N42)</f>
        <v>0</v>
      </c>
      <c r="O37" s="32">
        <f>SUM(D37:N37)</f>
        <v>5132007</v>
      </c>
      <c r="P37" s="45">
        <f>(O37/P$49)</f>
        <v>75.219590484705463</v>
      </c>
      <c r="Q37" s="10"/>
    </row>
    <row r="38" spans="1:120">
      <c r="A38" s="12"/>
      <c r="B38" s="25">
        <v>361.1</v>
      </c>
      <c r="C38" s="20" t="s">
        <v>47</v>
      </c>
      <c r="D38" s="46">
        <v>87675</v>
      </c>
      <c r="E38" s="46">
        <v>87860</v>
      </c>
      <c r="F38" s="46">
        <v>8474</v>
      </c>
      <c r="G38" s="46">
        <v>5276</v>
      </c>
      <c r="H38" s="46">
        <v>0</v>
      </c>
      <c r="I38" s="46">
        <v>3706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192991</v>
      </c>
      <c r="P38" s="47">
        <f>(O38/P$49)</f>
        <v>2.8286602078356076</v>
      </c>
      <c r="Q38" s="9"/>
    </row>
    <row r="39" spans="1:120">
      <c r="A39" s="12"/>
      <c r="B39" s="25">
        <v>361.3</v>
      </c>
      <c r="C39" s="20" t="s">
        <v>48</v>
      </c>
      <c r="D39" s="46">
        <v>1889617</v>
      </c>
      <c r="E39" s="46">
        <v>1257441</v>
      </c>
      <c r="F39" s="46">
        <v>98044</v>
      </c>
      <c r="G39" s="46">
        <v>384196</v>
      </c>
      <c r="H39" s="46">
        <v>0</v>
      </c>
      <c r="I39" s="46">
        <v>243184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6" si="6">SUM(D39:N39)</f>
        <v>3872482</v>
      </c>
      <c r="P39" s="47">
        <f>(O39/P$49)</f>
        <v>56.758790508156594</v>
      </c>
      <c r="Q39" s="9"/>
    </row>
    <row r="40" spans="1:120">
      <c r="A40" s="12"/>
      <c r="B40" s="25">
        <v>362</v>
      </c>
      <c r="C40" s="20" t="s">
        <v>93</v>
      </c>
      <c r="D40" s="46">
        <v>193938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193938</v>
      </c>
      <c r="P40" s="47">
        <f>(O40/P$49)</f>
        <v>2.8425403432658625</v>
      </c>
      <c r="Q40" s="9"/>
    </row>
    <row r="41" spans="1:120">
      <c r="A41" s="12"/>
      <c r="B41" s="25">
        <v>366</v>
      </c>
      <c r="C41" s="20" t="s">
        <v>49</v>
      </c>
      <c r="D41" s="46">
        <v>5910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5910</v>
      </c>
      <c r="P41" s="47">
        <f>(O41/P$49)</f>
        <v>8.6622598091664588E-2</v>
      </c>
      <c r="Q41" s="9"/>
    </row>
    <row r="42" spans="1:120">
      <c r="A42" s="12"/>
      <c r="B42" s="25">
        <v>369.9</v>
      </c>
      <c r="C42" s="20" t="s">
        <v>51</v>
      </c>
      <c r="D42" s="46">
        <v>289281</v>
      </c>
      <c r="E42" s="46">
        <v>46335</v>
      </c>
      <c r="F42" s="46">
        <v>0</v>
      </c>
      <c r="G42" s="46">
        <v>0</v>
      </c>
      <c r="H42" s="46">
        <v>0</v>
      </c>
      <c r="I42" s="46">
        <v>531070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866686</v>
      </c>
      <c r="P42" s="47">
        <f>(O42/P$49)</f>
        <v>12.702976827355739</v>
      </c>
      <c r="Q42" s="9"/>
    </row>
    <row r="43" spans="1:120" ht="15.75">
      <c r="A43" s="29" t="s">
        <v>36</v>
      </c>
      <c r="B43" s="30"/>
      <c r="C43" s="31"/>
      <c r="D43" s="32">
        <f>SUM(D44:D46)</f>
        <v>400308</v>
      </c>
      <c r="E43" s="32">
        <f>SUM(E44:E46)</f>
        <v>262598</v>
      </c>
      <c r="F43" s="32">
        <f>SUM(F44:F46)</f>
        <v>279100</v>
      </c>
      <c r="G43" s="32">
        <f>SUM(G44:G46)</f>
        <v>14176267</v>
      </c>
      <c r="H43" s="32">
        <f>SUM(H44:H46)</f>
        <v>0</v>
      </c>
      <c r="I43" s="32">
        <f>SUM(I44:I46)</f>
        <v>93370</v>
      </c>
      <c r="J43" s="32">
        <f>SUM(J44:J46)</f>
        <v>0</v>
      </c>
      <c r="K43" s="32">
        <f>SUM(K44:K46)</f>
        <v>0</v>
      </c>
      <c r="L43" s="32">
        <f>SUM(L44:L46)</f>
        <v>0</v>
      </c>
      <c r="M43" s="32">
        <f>SUM(M44:M46)</f>
        <v>0</v>
      </c>
      <c r="N43" s="32">
        <f>SUM(N44:N46)</f>
        <v>0</v>
      </c>
      <c r="O43" s="32">
        <f t="shared" si="6"/>
        <v>15211643</v>
      </c>
      <c r="P43" s="45">
        <f>(O43/P$49)</f>
        <v>222.95635159101235</v>
      </c>
      <c r="Q43" s="9"/>
    </row>
    <row r="44" spans="1:120">
      <c r="A44" s="12"/>
      <c r="B44" s="25">
        <v>381</v>
      </c>
      <c r="C44" s="20" t="s">
        <v>52</v>
      </c>
      <c r="D44" s="46">
        <v>0</v>
      </c>
      <c r="E44" s="46">
        <v>0</v>
      </c>
      <c r="F44" s="46">
        <v>279100</v>
      </c>
      <c r="G44" s="46">
        <v>14176267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14455367</v>
      </c>
      <c r="P44" s="47">
        <f>(O44/P$49)</f>
        <v>211.87164905389361</v>
      </c>
      <c r="Q44" s="9"/>
    </row>
    <row r="45" spans="1:120">
      <c r="A45" s="12"/>
      <c r="B45" s="25">
        <v>383.1</v>
      </c>
      <c r="C45" s="20" t="s">
        <v>140</v>
      </c>
      <c r="D45" s="46">
        <v>370646</v>
      </c>
      <c r="E45" s="46">
        <v>262598</v>
      </c>
      <c r="F45" s="46">
        <v>0</v>
      </c>
      <c r="G45" s="46">
        <v>0</v>
      </c>
      <c r="H45" s="46">
        <v>0</v>
      </c>
      <c r="I45" s="46">
        <v>93370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726614</v>
      </c>
      <c r="P45" s="47">
        <f>(O45/P$49)</f>
        <v>10.649947967813329</v>
      </c>
      <c r="Q45" s="9"/>
    </row>
    <row r="46" spans="1:120" ht="15.75" thickBot="1">
      <c r="A46" s="12"/>
      <c r="B46" s="25">
        <v>388.1</v>
      </c>
      <c r="C46" s="20" t="s">
        <v>135</v>
      </c>
      <c r="D46" s="46">
        <v>29662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29662</v>
      </c>
      <c r="P46" s="47">
        <f>(O46/P$49)</f>
        <v>0.43475456930540696</v>
      </c>
      <c r="Q46" s="9"/>
    </row>
    <row r="47" spans="1:120" ht="16.5" thickBot="1">
      <c r="A47" s="14" t="s">
        <v>41</v>
      </c>
      <c r="B47" s="23"/>
      <c r="C47" s="22"/>
      <c r="D47" s="15">
        <f>SUM(D5,D13,D20,D28,D32,D37,D43)</f>
        <v>65992952</v>
      </c>
      <c r="E47" s="15">
        <f>SUM(E5,E13,E20,E28,E32,E37,E43)</f>
        <v>50515640</v>
      </c>
      <c r="F47" s="15">
        <f>SUM(F5,F13,F20,F28,F32,F37,F43)</f>
        <v>5738519</v>
      </c>
      <c r="G47" s="15">
        <f>SUM(G5,G13,G20,G28,G32,G37,G43)</f>
        <v>16507596</v>
      </c>
      <c r="H47" s="15">
        <f>SUM(H5,H13,H20,H28,H32,H37,H43)</f>
        <v>0</v>
      </c>
      <c r="I47" s="15">
        <f>SUM(I5,I13,I20,I28,I32,I37,I43)</f>
        <v>36495541</v>
      </c>
      <c r="J47" s="15">
        <f>SUM(J5,J13,J20,J28,J32,J37,J43)</f>
        <v>0</v>
      </c>
      <c r="K47" s="15">
        <f>SUM(K5,K13,K20,K28,K32,K37,K43)</f>
        <v>0</v>
      </c>
      <c r="L47" s="15">
        <f>SUM(L5,L13,L20,L28,L32,L37,L43)</f>
        <v>0</v>
      </c>
      <c r="M47" s="15">
        <f>SUM(M5,M13,M20,M28,M32,M37,M43)</f>
        <v>0</v>
      </c>
      <c r="N47" s="15">
        <f>SUM(N5,N13,N20,N28,N32,N37,N43)</f>
        <v>0</v>
      </c>
      <c r="O47" s="15">
        <f>SUM(D47:N47)</f>
        <v>175250248</v>
      </c>
      <c r="P47" s="38">
        <f>(O47/P$49)</f>
        <v>2568.6348219912938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8" t="s">
        <v>141</v>
      </c>
      <c r="N49" s="48"/>
      <c r="O49" s="48"/>
      <c r="P49" s="43">
        <v>68227</v>
      </c>
    </row>
    <row r="50" spans="1:16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</row>
    <row r="51" spans="1:16" ht="15.75" customHeight="1" thickBot="1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22086685</v>
      </c>
      <c r="E5" s="27">
        <f t="shared" si="0"/>
        <v>12259056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34345741</v>
      </c>
      <c r="O5" s="33">
        <f t="shared" ref="O5:O47" si="1">(N5/O$49)</f>
        <v>522.98911255938606</v>
      </c>
      <c r="P5" s="6"/>
    </row>
    <row r="6" spans="1:133">
      <c r="A6" s="12"/>
      <c r="B6" s="25">
        <v>311</v>
      </c>
      <c r="C6" s="20" t="s">
        <v>2</v>
      </c>
      <c r="D6" s="46">
        <v>12899908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12899908</v>
      </c>
      <c r="O6" s="47">
        <f t="shared" si="1"/>
        <v>196.42934583993178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658377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658377</v>
      </c>
      <c r="O7" s="47">
        <f t="shared" si="1"/>
        <v>10.025231453282982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484457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484457</v>
      </c>
      <c r="O8" s="47">
        <f t="shared" si="1"/>
        <v>7.3769186258984041</v>
      </c>
      <c r="P8" s="9"/>
    </row>
    <row r="9" spans="1:133">
      <c r="A9" s="12"/>
      <c r="B9" s="25">
        <v>314.10000000000002</v>
      </c>
      <c r="C9" s="20" t="s">
        <v>12</v>
      </c>
      <c r="D9" s="46">
        <v>5052392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5052392</v>
      </c>
      <c r="O9" s="47">
        <f t="shared" si="1"/>
        <v>76.933731270556706</v>
      </c>
      <c r="P9" s="9"/>
    </row>
    <row r="10" spans="1:133">
      <c r="A10" s="12"/>
      <c r="B10" s="25">
        <v>314.39999999999998</v>
      </c>
      <c r="C10" s="20" t="s">
        <v>13</v>
      </c>
      <c r="D10" s="46">
        <v>70845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70845</v>
      </c>
      <c r="O10" s="47">
        <f t="shared" si="1"/>
        <v>1.0787702521622609</v>
      </c>
      <c r="P10" s="9"/>
    </row>
    <row r="11" spans="1:133">
      <c r="A11" s="12"/>
      <c r="B11" s="25">
        <v>314.89999999999998</v>
      </c>
      <c r="C11" s="20" t="s">
        <v>65</v>
      </c>
      <c r="D11" s="46">
        <v>0</v>
      </c>
      <c r="E11" s="46">
        <v>11116222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11116222</v>
      </c>
      <c r="O11" s="47">
        <f t="shared" si="1"/>
        <v>169.26882080643196</v>
      </c>
      <c r="P11" s="9"/>
    </row>
    <row r="12" spans="1:133">
      <c r="A12" s="12"/>
      <c r="B12" s="25">
        <v>315</v>
      </c>
      <c r="C12" s="20" t="s">
        <v>83</v>
      </c>
      <c r="D12" s="46">
        <v>3071144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3071144</v>
      </c>
      <c r="O12" s="47">
        <f t="shared" si="1"/>
        <v>46.76489219149714</v>
      </c>
      <c r="P12" s="9"/>
    </row>
    <row r="13" spans="1:133">
      <c r="A13" s="12"/>
      <c r="B13" s="25">
        <v>316</v>
      </c>
      <c r="C13" s="20" t="s">
        <v>84</v>
      </c>
      <c r="D13" s="46">
        <v>992396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992396</v>
      </c>
      <c r="O13" s="47">
        <f t="shared" si="1"/>
        <v>15.111402119624803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5995083</v>
      </c>
      <c r="E14" s="32">
        <f t="shared" si="3"/>
        <v>31285261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7" si="4">SUM(D14:M14)</f>
        <v>37280344</v>
      </c>
      <c r="O14" s="45">
        <f t="shared" si="1"/>
        <v>567.67486904616885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2855021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2855021</v>
      </c>
      <c r="O15" s="47">
        <f t="shared" si="1"/>
        <v>43.473946278474841</v>
      </c>
      <c r="P15" s="9"/>
    </row>
    <row r="16" spans="1:133">
      <c r="A16" s="12"/>
      <c r="B16" s="25">
        <v>323.10000000000002</v>
      </c>
      <c r="C16" s="20" t="s">
        <v>18</v>
      </c>
      <c r="D16" s="46">
        <v>4006947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4006947</v>
      </c>
      <c r="O16" s="47">
        <f t="shared" si="1"/>
        <v>61.014541966134729</v>
      </c>
      <c r="P16" s="9"/>
    </row>
    <row r="17" spans="1:16">
      <c r="A17" s="12"/>
      <c r="B17" s="25">
        <v>323.39999999999998</v>
      </c>
      <c r="C17" s="20" t="s">
        <v>85</v>
      </c>
      <c r="D17" s="46">
        <v>4140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4140</v>
      </c>
      <c r="O17" s="47">
        <f t="shared" si="1"/>
        <v>6.3040565233280541E-2</v>
      </c>
      <c r="P17" s="9"/>
    </row>
    <row r="18" spans="1:16">
      <c r="A18" s="12"/>
      <c r="B18" s="25">
        <v>323.7</v>
      </c>
      <c r="C18" s="20" t="s">
        <v>19</v>
      </c>
      <c r="D18" s="46">
        <v>1349749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1349749</v>
      </c>
      <c r="O18" s="47">
        <f t="shared" si="1"/>
        <v>20.552884029723476</v>
      </c>
      <c r="P18" s="9"/>
    </row>
    <row r="19" spans="1:16">
      <c r="A19" s="12"/>
      <c r="B19" s="25">
        <v>325.2</v>
      </c>
      <c r="C19" s="20" t="s">
        <v>20</v>
      </c>
      <c r="D19" s="46">
        <v>0</v>
      </c>
      <c r="E19" s="46">
        <v>27875839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27875839</v>
      </c>
      <c r="O19" s="47">
        <f t="shared" si="1"/>
        <v>424.47068765988547</v>
      </c>
      <c r="P19" s="9"/>
    </row>
    <row r="20" spans="1:16">
      <c r="A20" s="12"/>
      <c r="B20" s="25">
        <v>329</v>
      </c>
      <c r="C20" s="20" t="s">
        <v>21</v>
      </c>
      <c r="D20" s="46">
        <v>634247</v>
      </c>
      <c r="E20" s="46">
        <v>554401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1188648</v>
      </c>
      <c r="O20" s="47">
        <f t="shared" si="1"/>
        <v>18.099768546717019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SUM(D22:D26)</f>
        <v>5259102</v>
      </c>
      <c r="E21" s="32">
        <f t="shared" si="5"/>
        <v>696595</v>
      </c>
      <c r="F21" s="32">
        <f t="shared" si="5"/>
        <v>0</v>
      </c>
      <c r="G21" s="32">
        <f t="shared" si="5"/>
        <v>140399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6096096</v>
      </c>
      <c r="O21" s="45">
        <f t="shared" si="1"/>
        <v>92.826410037763424</v>
      </c>
      <c r="P21" s="10"/>
    </row>
    <row r="22" spans="1:16">
      <c r="A22" s="12"/>
      <c r="B22" s="25">
        <v>334.36</v>
      </c>
      <c r="C22" s="20" t="s">
        <v>25</v>
      </c>
      <c r="D22" s="46">
        <v>0</v>
      </c>
      <c r="E22" s="46">
        <v>283686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283686</v>
      </c>
      <c r="O22" s="47">
        <f t="shared" si="1"/>
        <v>4.3197405286880253</v>
      </c>
      <c r="P22" s="9"/>
    </row>
    <row r="23" spans="1:16">
      <c r="A23" s="12"/>
      <c r="B23" s="25">
        <v>334.49</v>
      </c>
      <c r="C23" s="20" t="s">
        <v>92</v>
      </c>
      <c r="D23" s="46">
        <v>0</v>
      </c>
      <c r="E23" s="46">
        <v>0</v>
      </c>
      <c r="F23" s="46">
        <v>0</v>
      </c>
      <c r="G23" s="46">
        <v>140399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140399</v>
      </c>
      <c r="O23" s="47">
        <f t="shared" si="1"/>
        <v>2.1378822024607138</v>
      </c>
      <c r="P23" s="9"/>
    </row>
    <row r="24" spans="1:16">
      <c r="A24" s="12"/>
      <c r="B24" s="25">
        <v>335.12</v>
      </c>
      <c r="C24" s="20" t="s">
        <v>86</v>
      </c>
      <c r="D24" s="46">
        <v>1204788</v>
      </c>
      <c r="E24" s="46">
        <v>412909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1617697</v>
      </c>
      <c r="O24" s="47">
        <f t="shared" si="1"/>
        <v>24.632979047387014</v>
      </c>
      <c r="P24" s="9"/>
    </row>
    <row r="25" spans="1:16">
      <c r="A25" s="12"/>
      <c r="B25" s="25">
        <v>335.15</v>
      </c>
      <c r="C25" s="20" t="s">
        <v>87</v>
      </c>
      <c r="D25" s="46">
        <v>25640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25640</v>
      </c>
      <c r="O25" s="47">
        <f t="shared" si="1"/>
        <v>0.39042514313558291</v>
      </c>
      <c r="P25" s="9"/>
    </row>
    <row r="26" spans="1:16">
      <c r="A26" s="12"/>
      <c r="B26" s="25">
        <v>335.18</v>
      </c>
      <c r="C26" s="20" t="s">
        <v>88</v>
      </c>
      <c r="D26" s="46">
        <v>4028674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4028674</v>
      </c>
      <c r="O26" s="47">
        <f t="shared" si="1"/>
        <v>61.345383116092094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SUM(D28:D32)</f>
        <v>3606882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28066313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31673195</v>
      </c>
      <c r="O27" s="45">
        <f t="shared" si="1"/>
        <v>482.29374771592154</v>
      </c>
      <c r="P27" s="10"/>
    </row>
    <row r="28" spans="1:16">
      <c r="A28" s="12"/>
      <c r="B28" s="25">
        <v>342.4</v>
      </c>
      <c r="C28" s="20" t="s">
        <v>72</v>
      </c>
      <c r="D28" s="46">
        <v>792454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792454</v>
      </c>
      <c r="O28" s="47">
        <f t="shared" si="1"/>
        <v>12.06684736265075</v>
      </c>
      <c r="P28" s="9"/>
    </row>
    <row r="29" spans="1:16">
      <c r="A29" s="12"/>
      <c r="B29" s="25">
        <v>342.5</v>
      </c>
      <c r="C29" s="20" t="s">
        <v>73</v>
      </c>
      <c r="D29" s="46">
        <v>123197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123197</v>
      </c>
      <c r="O29" s="47">
        <f t="shared" si="1"/>
        <v>1.8759440857595322</v>
      </c>
      <c r="P29" s="9"/>
    </row>
    <row r="30" spans="1:16">
      <c r="A30" s="12"/>
      <c r="B30" s="25">
        <v>343.4</v>
      </c>
      <c r="C30" s="20" t="s">
        <v>38</v>
      </c>
      <c r="D30" s="46">
        <v>2080374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2080374</v>
      </c>
      <c r="O30" s="47">
        <f t="shared" si="1"/>
        <v>31.67824948227555</v>
      </c>
      <c r="P30" s="9"/>
    </row>
    <row r="31" spans="1:16">
      <c r="A31" s="12"/>
      <c r="B31" s="25">
        <v>343.6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28066313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28066313</v>
      </c>
      <c r="O31" s="47">
        <f t="shared" si="1"/>
        <v>427.37107138506519</v>
      </c>
      <c r="P31" s="9"/>
    </row>
    <row r="32" spans="1:16">
      <c r="A32" s="12"/>
      <c r="B32" s="25">
        <v>347.2</v>
      </c>
      <c r="C32" s="20" t="s">
        <v>40</v>
      </c>
      <c r="D32" s="46">
        <v>610857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610857</v>
      </c>
      <c r="O32" s="47">
        <f t="shared" si="1"/>
        <v>9.3016354001705448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SUM(D34:D37)</f>
        <v>516020</v>
      </c>
      <c r="E33" s="32">
        <f t="shared" si="7"/>
        <v>38294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554314</v>
      </c>
      <c r="O33" s="45">
        <f t="shared" si="1"/>
        <v>8.4406444146668296</v>
      </c>
      <c r="P33" s="10"/>
    </row>
    <row r="34" spans="1:119">
      <c r="A34" s="13"/>
      <c r="B34" s="39">
        <v>351.1</v>
      </c>
      <c r="C34" s="21" t="s">
        <v>43</v>
      </c>
      <c r="D34" s="46">
        <v>0</v>
      </c>
      <c r="E34" s="46">
        <v>38294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38294</v>
      </c>
      <c r="O34" s="47">
        <f t="shared" si="1"/>
        <v>0.58311000121817513</v>
      </c>
      <c r="P34" s="9"/>
    </row>
    <row r="35" spans="1:119">
      <c r="A35" s="13"/>
      <c r="B35" s="39">
        <v>351.5</v>
      </c>
      <c r="C35" s="21" t="s">
        <v>44</v>
      </c>
      <c r="D35" s="46">
        <v>308451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308451</v>
      </c>
      <c r="O35" s="47">
        <f t="shared" si="1"/>
        <v>4.6968418808624683</v>
      </c>
      <c r="P35" s="9"/>
    </row>
    <row r="36" spans="1:119">
      <c r="A36" s="13"/>
      <c r="B36" s="39">
        <v>354</v>
      </c>
      <c r="C36" s="21" t="s">
        <v>45</v>
      </c>
      <c r="D36" s="46">
        <v>107417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107417</v>
      </c>
      <c r="O36" s="47">
        <f t="shared" si="1"/>
        <v>1.6356590327689122</v>
      </c>
      <c r="P36" s="9"/>
    </row>
    <row r="37" spans="1:119">
      <c r="A37" s="13"/>
      <c r="B37" s="39">
        <v>359</v>
      </c>
      <c r="C37" s="21" t="s">
        <v>46</v>
      </c>
      <c r="D37" s="46">
        <v>100152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100152</v>
      </c>
      <c r="O37" s="47">
        <f t="shared" si="1"/>
        <v>1.5250334998172737</v>
      </c>
      <c r="P37" s="9"/>
    </row>
    <row r="38" spans="1:119" ht="15.75">
      <c r="A38" s="29" t="s">
        <v>3</v>
      </c>
      <c r="B38" s="30"/>
      <c r="C38" s="31"/>
      <c r="D38" s="32">
        <f t="shared" ref="D38:M38" si="8">SUM(D39:D43)</f>
        <v>2015045</v>
      </c>
      <c r="E38" s="32">
        <f t="shared" si="8"/>
        <v>1376416</v>
      </c>
      <c r="F38" s="32">
        <f t="shared" si="8"/>
        <v>0</v>
      </c>
      <c r="G38" s="32">
        <f t="shared" si="8"/>
        <v>208852</v>
      </c>
      <c r="H38" s="32">
        <f t="shared" si="8"/>
        <v>0</v>
      </c>
      <c r="I38" s="32">
        <f t="shared" si="8"/>
        <v>1200835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4"/>
        <v>4801148</v>
      </c>
      <c r="O38" s="45">
        <f t="shared" si="1"/>
        <v>73.107991229138747</v>
      </c>
      <c r="P38" s="10"/>
    </row>
    <row r="39" spans="1:119">
      <c r="A39" s="12"/>
      <c r="B39" s="25">
        <v>361.1</v>
      </c>
      <c r="C39" s="20" t="s">
        <v>47</v>
      </c>
      <c r="D39" s="46">
        <v>1305110</v>
      </c>
      <c r="E39" s="46">
        <v>824689</v>
      </c>
      <c r="F39" s="46">
        <v>0</v>
      </c>
      <c r="G39" s="46">
        <v>172962</v>
      </c>
      <c r="H39" s="46">
        <v>0</v>
      </c>
      <c r="I39" s="46">
        <v>368167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2670928</v>
      </c>
      <c r="O39" s="47">
        <f t="shared" si="1"/>
        <v>40.670727250578636</v>
      </c>
      <c r="P39" s="9"/>
    </row>
    <row r="40" spans="1:119">
      <c r="A40" s="12"/>
      <c r="B40" s="25">
        <v>361.3</v>
      </c>
      <c r="C40" s="20" t="s">
        <v>48</v>
      </c>
      <c r="D40" s="46">
        <v>193096</v>
      </c>
      <c r="E40" s="46">
        <v>129225</v>
      </c>
      <c r="F40" s="46">
        <v>0</v>
      </c>
      <c r="G40" s="46">
        <v>35890</v>
      </c>
      <c r="H40" s="46">
        <v>0</v>
      </c>
      <c r="I40" s="46">
        <v>54949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413160</v>
      </c>
      <c r="O40" s="47">
        <f t="shared" si="1"/>
        <v>6.29126568400536</v>
      </c>
      <c r="P40" s="9"/>
    </row>
    <row r="41" spans="1:119">
      <c r="A41" s="12"/>
      <c r="B41" s="25">
        <v>362</v>
      </c>
      <c r="C41" s="20" t="s">
        <v>93</v>
      </c>
      <c r="D41" s="46">
        <v>188833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188833</v>
      </c>
      <c r="O41" s="47">
        <f t="shared" si="1"/>
        <v>2.8753959069314168</v>
      </c>
      <c r="P41" s="9"/>
    </row>
    <row r="42" spans="1:119">
      <c r="A42" s="12"/>
      <c r="B42" s="25">
        <v>366</v>
      </c>
      <c r="C42" s="20" t="s">
        <v>49</v>
      </c>
      <c r="D42" s="46">
        <v>0</v>
      </c>
      <c r="E42" s="46">
        <v>63190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63190</v>
      </c>
      <c r="O42" s="47">
        <f t="shared" si="1"/>
        <v>0.96220611523937138</v>
      </c>
      <c r="P42" s="9"/>
    </row>
    <row r="43" spans="1:119">
      <c r="A43" s="12"/>
      <c r="B43" s="25">
        <v>369.9</v>
      </c>
      <c r="C43" s="20" t="s">
        <v>51</v>
      </c>
      <c r="D43" s="46">
        <v>328006</v>
      </c>
      <c r="E43" s="46">
        <v>359312</v>
      </c>
      <c r="F43" s="46">
        <v>0</v>
      </c>
      <c r="G43" s="46">
        <v>0</v>
      </c>
      <c r="H43" s="46">
        <v>0</v>
      </c>
      <c r="I43" s="46">
        <v>777719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1465037</v>
      </c>
      <c r="O43" s="47">
        <f t="shared" si="1"/>
        <v>22.30839627238397</v>
      </c>
      <c r="P43" s="9"/>
    </row>
    <row r="44" spans="1:119" ht="15.75">
      <c r="A44" s="29" t="s">
        <v>36</v>
      </c>
      <c r="B44" s="30"/>
      <c r="C44" s="31"/>
      <c r="D44" s="32">
        <f t="shared" ref="D44:M44" si="9">SUM(D45:D46)</f>
        <v>0</v>
      </c>
      <c r="E44" s="32">
        <f t="shared" si="9"/>
        <v>0</v>
      </c>
      <c r="F44" s="32">
        <f t="shared" si="9"/>
        <v>0</v>
      </c>
      <c r="G44" s="32">
        <f t="shared" si="9"/>
        <v>16806330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4"/>
        <v>16806330</v>
      </c>
      <c r="O44" s="45">
        <f t="shared" si="1"/>
        <v>255.91317456450238</v>
      </c>
      <c r="P44" s="9"/>
    </row>
    <row r="45" spans="1:119">
      <c r="A45" s="12"/>
      <c r="B45" s="25">
        <v>381</v>
      </c>
      <c r="C45" s="20" t="s">
        <v>52</v>
      </c>
      <c r="D45" s="46">
        <v>0</v>
      </c>
      <c r="E45" s="46">
        <v>0</v>
      </c>
      <c r="F45" s="46">
        <v>0</v>
      </c>
      <c r="G45" s="46">
        <v>9356330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9356330</v>
      </c>
      <c r="O45" s="47">
        <f t="shared" si="1"/>
        <v>142.47061152393715</v>
      </c>
      <c r="P45" s="9"/>
    </row>
    <row r="46" spans="1:119" ht="15.75" thickBot="1">
      <c r="A46" s="12"/>
      <c r="B46" s="25">
        <v>384</v>
      </c>
      <c r="C46" s="20" t="s">
        <v>74</v>
      </c>
      <c r="D46" s="46">
        <v>0</v>
      </c>
      <c r="E46" s="46">
        <v>0</v>
      </c>
      <c r="F46" s="46">
        <v>0</v>
      </c>
      <c r="G46" s="46">
        <v>7450000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7450000</v>
      </c>
      <c r="O46" s="47">
        <f t="shared" si="1"/>
        <v>113.44256304056523</v>
      </c>
      <c r="P46" s="9"/>
    </row>
    <row r="47" spans="1:119" ht="16.5" thickBot="1">
      <c r="A47" s="14" t="s">
        <v>41</v>
      </c>
      <c r="B47" s="23"/>
      <c r="C47" s="22"/>
      <c r="D47" s="15">
        <f t="shared" ref="D47:M47" si="10">SUM(D5,D14,D21,D27,D33,D38,D44)</f>
        <v>39478817</v>
      </c>
      <c r="E47" s="15">
        <f t="shared" si="10"/>
        <v>45655622</v>
      </c>
      <c r="F47" s="15">
        <f t="shared" si="10"/>
        <v>0</v>
      </c>
      <c r="G47" s="15">
        <f t="shared" si="10"/>
        <v>17155581</v>
      </c>
      <c r="H47" s="15">
        <f t="shared" si="10"/>
        <v>0</v>
      </c>
      <c r="I47" s="15">
        <f t="shared" si="10"/>
        <v>29267148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4"/>
        <v>131557168</v>
      </c>
      <c r="O47" s="38">
        <f t="shared" si="1"/>
        <v>2003.2459495675478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94</v>
      </c>
      <c r="M49" s="48"/>
      <c r="N49" s="48"/>
      <c r="O49" s="43">
        <v>65672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20434154</v>
      </c>
      <c r="E5" s="27">
        <f t="shared" si="0"/>
        <v>12088425</v>
      </c>
      <c r="F5" s="27">
        <f t="shared" si="0"/>
        <v>0</v>
      </c>
      <c r="G5" s="27">
        <f t="shared" si="0"/>
        <v>1351000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33873579</v>
      </c>
      <c r="O5" s="33">
        <f t="shared" ref="O5:O44" si="1">(N5/O$46)</f>
        <v>515.7601443427684</v>
      </c>
      <c r="P5" s="6"/>
    </row>
    <row r="6" spans="1:133">
      <c r="A6" s="12"/>
      <c r="B6" s="25">
        <v>311</v>
      </c>
      <c r="C6" s="20" t="s">
        <v>2</v>
      </c>
      <c r="D6" s="46">
        <v>12576540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12576540</v>
      </c>
      <c r="O6" s="47">
        <f t="shared" si="1"/>
        <v>191.49078063857971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647930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647930</v>
      </c>
      <c r="O7" s="47">
        <f t="shared" si="1"/>
        <v>9.8654018910729775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468712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468712</v>
      </c>
      <c r="O8" s="47">
        <f t="shared" si="1"/>
        <v>7.1366231709730954</v>
      </c>
      <c r="P8" s="9"/>
    </row>
    <row r="9" spans="1:133">
      <c r="A9" s="12"/>
      <c r="B9" s="25">
        <v>314.10000000000002</v>
      </c>
      <c r="C9" s="20" t="s">
        <v>12</v>
      </c>
      <c r="D9" s="46">
        <v>4707507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4707507</v>
      </c>
      <c r="O9" s="47">
        <f t="shared" si="1"/>
        <v>71.676644791936297</v>
      </c>
      <c r="P9" s="9"/>
    </row>
    <row r="10" spans="1:133">
      <c r="A10" s="12"/>
      <c r="B10" s="25">
        <v>314.39999999999998</v>
      </c>
      <c r="C10" s="20" t="s">
        <v>13</v>
      </c>
      <c r="D10" s="46">
        <v>74207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74207</v>
      </c>
      <c r="O10" s="47">
        <f t="shared" si="1"/>
        <v>1.1298780394963228</v>
      </c>
      <c r="P10" s="9"/>
    </row>
    <row r="11" spans="1:133">
      <c r="A11" s="12"/>
      <c r="B11" s="25">
        <v>314.89999999999998</v>
      </c>
      <c r="C11" s="20" t="s">
        <v>65</v>
      </c>
      <c r="D11" s="46">
        <v>0</v>
      </c>
      <c r="E11" s="46">
        <v>10971783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10971783</v>
      </c>
      <c r="O11" s="47">
        <f t="shared" si="1"/>
        <v>167.05670173729007</v>
      </c>
      <c r="P11" s="9"/>
    </row>
    <row r="12" spans="1:133">
      <c r="A12" s="12"/>
      <c r="B12" s="25">
        <v>315</v>
      </c>
      <c r="C12" s="20" t="s">
        <v>83</v>
      </c>
      <c r="D12" s="46">
        <v>2198440</v>
      </c>
      <c r="E12" s="46">
        <v>0</v>
      </c>
      <c r="F12" s="46">
        <v>0</v>
      </c>
      <c r="G12" s="46">
        <v>1351000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3549440</v>
      </c>
      <c r="O12" s="47">
        <f t="shared" si="1"/>
        <v>54.043881419675074</v>
      </c>
      <c r="P12" s="9"/>
    </row>
    <row r="13" spans="1:133">
      <c r="A13" s="12"/>
      <c r="B13" s="25">
        <v>316</v>
      </c>
      <c r="C13" s="20" t="s">
        <v>84</v>
      </c>
      <c r="D13" s="46">
        <v>877460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877460</v>
      </c>
      <c r="O13" s="47">
        <f t="shared" si="1"/>
        <v>13.360232653744843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8610920</v>
      </c>
      <c r="E14" s="32">
        <f t="shared" si="3"/>
        <v>28201955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4" si="4">SUM(D14:M14)</f>
        <v>36812875</v>
      </c>
      <c r="O14" s="45">
        <f t="shared" si="1"/>
        <v>560.51395465688142</v>
      </c>
      <c r="P14" s="10"/>
    </row>
    <row r="15" spans="1:133">
      <c r="A15" s="12"/>
      <c r="B15" s="25">
        <v>322</v>
      </c>
      <c r="C15" s="20" t="s">
        <v>0</v>
      </c>
      <c r="D15" s="46">
        <v>203201</v>
      </c>
      <c r="E15" s="46">
        <v>2035322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2238523</v>
      </c>
      <c r="O15" s="47">
        <f t="shared" si="1"/>
        <v>34.083819297470953</v>
      </c>
      <c r="P15" s="9"/>
    </row>
    <row r="16" spans="1:133">
      <c r="A16" s="12"/>
      <c r="B16" s="25">
        <v>323.10000000000002</v>
      </c>
      <c r="C16" s="20" t="s">
        <v>18</v>
      </c>
      <c r="D16" s="46">
        <v>3741992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3741992</v>
      </c>
      <c r="O16" s="47">
        <f t="shared" si="1"/>
        <v>56.975684029416691</v>
      </c>
      <c r="P16" s="9"/>
    </row>
    <row r="17" spans="1:16">
      <c r="A17" s="12"/>
      <c r="B17" s="25">
        <v>323.39999999999998</v>
      </c>
      <c r="C17" s="20" t="s">
        <v>85</v>
      </c>
      <c r="D17" s="46">
        <v>3151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3151</v>
      </c>
      <c r="O17" s="47">
        <f t="shared" si="1"/>
        <v>4.7977221858489273E-2</v>
      </c>
      <c r="P17" s="9"/>
    </row>
    <row r="18" spans="1:16">
      <c r="A18" s="12"/>
      <c r="B18" s="25">
        <v>323.7</v>
      </c>
      <c r="C18" s="20" t="s">
        <v>19</v>
      </c>
      <c r="D18" s="46">
        <v>1361144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1361144</v>
      </c>
      <c r="O18" s="47">
        <f t="shared" si="1"/>
        <v>20.724819952190263</v>
      </c>
      <c r="P18" s="9"/>
    </row>
    <row r="19" spans="1:16">
      <c r="A19" s="12"/>
      <c r="B19" s="25">
        <v>325.2</v>
      </c>
      <c r="C19" s="20" t="s">
        <v>20</v>
      </c>
      <c r="D19" s="46">
        <v>3301432</v>
      </c>
      <c r="E19" s="46">
        <v>25698838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29000270</v>
      </c>
      <c r="O19" s="47">
        <f t="shared" si="1"/>
        <v>441.55899325486854</v>
      </c>
      <c r="P19" s="9"/>
    </row>
    <row r="20" spans="1:16">
      <c r="A20" s="12"/>
      <c r="B20" s="25">
        <v>329</v>
      </c>
      <c r="C20" s="20" t="s">
        <v>21</v>
      </c>
      <c r="D20" s="46">
        <v>0</v>
      </c>
      <c r="E20" s="46">
        <v>467795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467795</v>
      </c>
      <c r="O20" s="47">
        <f t="shared" si="1"/>
        <v>7.1226609010764808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SUM(D22:D27)</f>
        <v>5583669</v>
      </c>
      <c r="E21" s="32">
        <f t="shared" si="5"/>
        <v>382606</v>
      </c>
      <c r="F21" s="32">
        <f t="shared" si="5"/>
        <v>0</v>
      </c>
      <c r="G21" s="32">
        <f t="shared" si="5"/>
        <v>21676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5987951</v>
      </c>
      <c r="O21" s="45">
        <f t="shared" si="1"/>
        <v>91.172724089102729</v>
      </c>
      <c r="P21" s="10"/>
    </row>
    <row r="22" spans="1:16">
      <c r="A22" s="12"/>
      <c r="B22" s="25">
        <v>334.1</v>
      </c>
      <c r="C22" s="20" t="s">
        <v>23</v>
      </c>
      <c r="D22" s="46">
        <v>0</v>
      </c>
      <c r="E22" s="46">
        <v>0</v>
      </c>
      <c r="F22" s="46">
        <v>0</v>
      </c>
      <c r="G22" s="46">
        <v>21676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21676</v>
      </c>
      <c r="O22" s="47">
        <f t="shared" si="1"/>
        <v>0.33003943541879199</v>
      </c>
      <c r="P22" s="9"/>
    </row>
    <row r="23" spans="1:16">
      <c r="A23" s="12"/>
      <c r="B23" s="25">
        <v>334.2</v>
      </c>
      <c r="C23" s="20" t="s">
        <v>24</v>
      </c>
      <c r="D23" s="46">
        <v>8705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8705</v>
      </c>
      <c r="O23" s="47">
        <f t="shared" si="1"/>
        <v>0.13254259482010444</v>
      </c>
      <c r="P23" s="9"/>
    </row>
    <row r="24" spans="1:16">
      <c r="A24" s="12"/>
      <c r="B24" s="25">
        <v>335.12</v>
      </c>
      <c r="C24" s="20" t="s">
        <v>86</v>
      </c>
      <c r="D24" s="46">
        <v>1067982</v>
      </c>
      <c r="E24" s="46">
        <v>382606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1450588</v>
      </c>
      <c r="O24" s="47">
        <f t="shared" si="1"/>
        <v>22.08669701722064</v>
      </c>
      <c r="P24" s="9"/>
    </row>
    <row r="25" spans="1:16">
      <c r="A25" s="12"/>
      <c r="B25" s="25">
        <v>335.15</v>
      </c>
      <c r="C25" s="20" t="s">
        <v>87</v>
      </c>
      <c r="D25" s="46">
        <v>17383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17383</v>
      </c>
      <c r="O25" s="47">
        <f t="shared" si="1"/>
        <v>0.26467408681882548</v>
      </c>
      <c r="P25" s="9"/>
    </row>
    <row r="26" spans="1:16">
      <c r="A26" s="12"/>
      <c r="B26" s="25">
        <v>335.18</v>
      </c>
      <c r="C26" s="20" t="s">
        <v>88</v>
      </c>
      <c r="D26" s="46">
        <v>3815161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3815161</v>
      </c>
      <c r="O26" s="47">
        <f t="shared" si="1"/>
        <v>58.089757449335387</v>
      </c>
      <c r="P26" s="9"/>
    </row>
    <row r="27" spans="1:16">
      <c r="A27" s="12"/>
      <c r="B27" s="25">
        <v>337.9</v>
      </c>
      <c r="C27" s="20" t="s">
        <v>89</v>
      </c>
      <c r="D27" s="46">
        <v>674438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674438</v>
      </c>
      <c r="O27" s="47">
        <f t="shared" si="1"/>
        <v>10.269013505488983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SUM(D29:D33)</f>
        <v>2168197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26863851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29032048</v>
      </c>
      <c r="O28" s="45">
        <f t="shared" si="1"/>
        <v>442.0428460496064</v>
      </c>
      <c r="P28" s="10"/>
    </row>
    <row r="29" spans="1:16">
      <c r="A29" s="12"/>
      <c r="B29" s="25">
        <v>342.4</v>
      </c>
      <c r="C29" s="20" t="s">
        <v>72</v>
      </c>
      <c r="D29" s="46">
        <v>776855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776855</v>
      </c>
      <c r="O29" s="47">
        <f t="shared" si="1"/>
        <v>11.82841786317889</v>
      </c>
      <c r="P29" s="9"/>
    </row>
    <row r="30" spans="1:16">
      <c r="A30" s="12"/>
      <c r="B30" s="25">
        <v>342.5</v>
      </c>
      <c r="C30" s="20" t="s">
        <v>73</v>
      </c>
      <c r="D30" s="46">
        <v>145483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145483</v>
      </c>
      <c r="O30" s="47">
        <f t="shared" si="1"/>
        <v>2.2151285838269104</v>
      </c>
      <c r="P30" s="9"/>
    </row>
    <row r="31" spans="1:16">
      <c r="A31" s="12"/>
      <c r="B31" s="25">
        <v>343.4</v>
      </c>
      <c r="C31" s="20" t="s">
        <v>38</v>
      </c>
      <c r="D31" s="46">
        <v>694446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694446</v>
      </c>
      <c r="O31" s="47">
        <f t="shared" si="1"/>
        <v>10.573655922164532</v>
      </c>
      <c r="P31" s="9"/>
    </row>
    <row r="32" spans="1:16">
      <c r="A32" s="12"/>
      <c r="B32" s="25">
        <v>343.6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26863851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26863851</v>
      </c>
      <c r="O32" s="47">
        <f t="shared" si="1"/>
        <v>409.0298125675655</v>
      </c>
      <c r="P32" s="9"/>
    </row>
    <row r="33" spans="1:119">
      <c r="A33" s="12"/>
      <c r="B33" s="25">
        <v>347.2</v>
      </c>
      <c r="C33" s="20" t="s">
        <v>40</v>
      </c>
      <c r="D33" s="46">
        <v>551413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551413</v>
      </c>
      <c r="O33" s="47">
        <f t="shared" si="1"/>
        <v>8.3958311128705638</v>
      </c>
      <c r="P33" s="9"/>
    </row>
    <row r="34" spans="1:119" ht="15.75">
      <c r="A34" s="29" t="s">
        <v>35</v>
      </c>
      <c r="B34" s="30"/>
      <c r="C34" s="31"/>
      <c r="D34" s="32">
        <f t="shared" ref="D34:M34" si="7">SUM(D35:D38)</f>
        <v>413991</v>
      </c>
      <c r="E34" s="32">
        <f t="shared" si="7"/>
        <v>81059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495050</v>
      </c>
      <c r="O34" s="45">
        <f t="shared" si="1"/>
        <v>7.537646360217428</v>
      </c>
      <c r="P34" s="10"/>
    </row>
    <row r="35" spans="1:119">
      <c r="A35" s="13"/>
      <c r="B35" s="39">
        <v>351.1</v>
      </c>
      <c r="C35" s="21" t="s">
        <v>43</v>
      </c>
      <c r="D35" s="46">
        <v>0</v>
      </c>
      <c r="E35" s="46">
        <v>81059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81059</v>
      </c>
      <c r="O35" s="47">
        <f t="shared" si="1"/>
        <v>1.2342067999451862</v>
      </c>
      <c r="P35" s="9"/>
    </row>
    <row r="36" spans="1:119">
      <c r="A36" s="13"/>
      <c r="B36" s="39">
        <v>351.5</v>
      </c>
      <c r="C36" s="21" t="s">
        <v>44</v>
      </c>
      <c r="D36" s="46">
        <v>264262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264262</v>
      </c>
      <c r="O36" s="47">
        <f t="shared" si="1"/>
        <v>4.0236612512751799</v>
      </c>
      <c r="P36" s="9"/>
    </row>
    <row r="37" spans="1:119">
      <c r="A37" s="13"/>
      <c r="B37" s="39">
        <v>354</v>
      </c>
      <c r="C37" s="21" t="s">
        <v>45</v>
      </c>
      <c r="D37" s="46">
        <v>80744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80744</v>
      </c>
      <c r="O37" s="47">
        <f t="shared" si="1"/>
        <v>1.2294106003623795</v>
      </c>
      <c r="P37" s="9"/>
    </row>
    <row r="38" spans="1:119">
      <c r="A38" s="13"/>
      <c r="B38" s="39">
        <v>359</v>
      </c>
      <c r="C38" s="21" t="s">
        <v>46</v>
      </c>
      <c r="D38" s="46">
        <v>68985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68985</v>
      </c>
      <c r="O38" s="47">
        <f t="shared" si="1"/>
        <v>1.0503677086346819</v>
      </c>
      <c r="P38" s="9"/>
    </row>
    <row r="39" spans="1:119" ht="15.75">
      <c r="A39" s="29" t="s">
        <v>3</v>
      </c>
      <c r="B39" s="30"/>
      <c r="C39" s="31"/>
      <c r="D39" s="32">
        <f t="shared" ref="D39:M39" si="8">SUM(D40:D43)</f>
        <v>-525112</v>
      </c>
      <c r="E39" s="32">
        <f t="shared" si="8"/>
        <v>1540819</v>
      </c>
      <c r="F39" s="32">
        <f t="shared" si="8"/>
        <v>0</v>
      </c>
      <c r="G39" s="32">
        <f t="shared" si="8"/>
        <v>-72783</v>
      </c>
      <c r="H39" s="32">
        <f t="shared" si="8"/>
        <v>0</v>
      </c>
      <c r="I39" s="32">
        <f t="shared" si="8"/>
        <v>388740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4"/>
        <v>1331664</v>
      </c>
      <c r="O39" s="45">
        <f t="shared" si="1"/>
        <v>20.275956575361239</v>
      </c>
      <c r="P39" s="10"/>
    </row>
    <row r="40" spans="1:119">
      <c r="A40" s="12"/>
      <c r="B40" s="25">
        <v>361.1</v>
      </c>
      <c r="C40" s="20" t="s">
        <v>47</v>
      </c>
      <c r="D40" s="46">
        <v>1367559</v>
      </c>
      <c r="E40" s="46">
        <v>701754</v>
      </c>
      <c r="F40" s="46">
        <v>0</v>
      </c>
      <c r="G40" s="46">
        <v>95569</v>
      </c>
      <c r="H40" s="46">
        <v>0</v>
      </c>
      <c r="I40" s="46">
        <v>394034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2558916</v>
      </c>
      <c r="O40" s="47">
        <f t="shared" si="1"/>
        <v>38.962132862341456</v>
      </c>
      <c r="P40" s="9"/>
    </row>
    <row r="41" spans="1:119">
      <c r="A41" s="12"/>
      <c r="B41" s="25">
        <v>361.3</v>
      </c>
      <c r="C41" s="20" t="s">
        <v>48</v>
      </c>
      <c r="D41" s="46">
        <v>-2348327</v>
      </c>
      <c r="E41" s="46">
        <v>-1228022</v>
      </c>
      <c r="F41" s="46">
        <v>0</v>
      </c>
      <c r="G41" s="46">
        <v>-168352</v>
      </c>
      <c r="H41" s="46">
        <v>0</v>
      </c>
      <c r="I41" s="46">
        <v>-652368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-4397069</v>
      </c>
      <c r="O41" s="47">
        <f t="shared" si="1"/>
        <v>-66.949906359912902</v>
      </c>
      <c r="P41" s="9"/>
    </row>
    <row r="42" spans="1:119">
      <c r="A42" s="12"/>
      <c r="B42" s="25">
        <v>366</v>
      </c>
      <c r="C42" s="20" t="s">
        <v>49</v>
      </c>
      <c r="D42" s="46">
        <v>0</v>
      </c>
      <c r="E42" s="46">
        <v>1605700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1605700</v>
      </c>
      <c r="O42" s="47">
        <f t="shared" si="1"/>
        <v>24.448437047977222</v>
      </c>
      <c r="P42" s="9"/>
    </row>
    <row r="43" spans="1:119" ht="15.75" thickBot="1">
      <c r="A43" s="12"/>
      <c r="B43" s="25">
        <v>369.9</v>
      </c>
      <c r="C43" s="20" t="s">
        <v>51</v>
      </c>
      <c r="D43" s="46">
        <v>455656</v>
      </c>
      <c r="E43" s="46">
        <v>461387</v>
      </c>
      <c r="F43" s="46">
        <v>0</v>
      </c>
      <c r="G43" s="46">
        <v>0</v>
      </c>
      <c r="H43" s="46">
        <v>0</v>
      </c>
      <c r="I43" s="46">
        <v>647074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1564117</v>
      </c>
      <c r="O43" s="47">
        <f t="shared" si="1"/>
        <v>23.815293024955462</v>
      </c>
      <c r="P43" s="9"/>
    </row>
    <row r="44" spans="1:119" ht="16.5" thickBot="1">
      <c r="A44" s="14" t="s">
        <v>41</v>
      </c>
      <c r="B44" s="23"/>
      <c r="C44" s="22"/>
      <c r="D44" s="15">
        <f>SUM(D5,D14,D21,D28,D34,D39)</f>
        <v>36685819</v>
      </c>
      <c r="E44" s="15">
        <f t="shared" ref="E44:M44" si="9">SUM(E5,E14,E21,E28,E34,E39)</f>
        <v>42294864</v>
      </c>
      <c r="F44" s="15">
        <f t="shared" si="9"/>
        <v>0</v>
      </c>
      <c r="G44" s="15">
        <f t="shared" si="9"/>
        <v>1299893</v>
      </c>
      <c r="H44" s="15">
        <f t="shared" si="9"/>
        <v>0</v>
      </c>
      <c r="I44" s="15">
        <f t="shared" si="9"/>
        <v>27252591</v>
      </c>
      <c r="J44" s="15">
        <f t="shared" si="9"/>
        <v>0</v>
      </c>
      <c r="K44" s="15">
        <f t="shared" si="9"/>
        <v>0</v>
      </c>
      <c r="L44" s="15">
        <f t="shared" si="9"/>
        <v>0</v>
      </c>
      <c r="M44" s="15">
        <f t="shared" si="9"/>
        <v>0</v>
      </c>
      <c r="N44" s="15">
        <f t="shared" si="4"/>
        <v>107533167</v>
      </c>
      <c r="O44" s="38">
        <f t="shared" si="1"/>
        <v>1637.3032720739377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90</v>
      </c>
      <c r="M46" s="48"/>
      <c r="N46" s="48"/>
      <c r="O46" s="43">
        <v>65677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20058482</v>
      </c>
      <c r="E5" s="27">
        <f t="shared" si="0"/>
        <v>11566860</v>
      </c>
      <c r="F5" s="27">
        <f t="shared" si="0"/>
        <v>0</v>
      </c>
      <c r="G5" s="27">
        <f t="shared" si="0"/>
        <v>1350900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32976242</v>
      </c>
      <c r="O5" s="33">
        <f t="shared" ref="O5:O45" si="1">(N5/O$47)</f>
        <v>503.85408263048527</v>
      </c>
      <c r="P5" s="6"/>
    </row>
    <row r="6" spans="1:133">
      <c r="A6" s="12"/>
      <c r="B6" s="25">
        <v>311</v>
      </c>
      <c r="C6" s="20" t="s">
        <v>2</v>
      </c>
      <c r="D6" s="46">
        <v>12182114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12182114</v>
      </c>
      <c r="O6" s="47">
        <f t="shared" si="1"/>
        <v>186.13424397995354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651376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651376</v>
      </c>
      <c r="O7" s="47">
        <f t="shared" si="1"/>
        <v>9.9525730350812864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471352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471352</v>
      </c>
      <c r="O8" s="47">
        <f t="shared" si="1"/>
        <v>7.2019313042415352</v>
      </c>
      <c r="P8" s="9"/>
    </row>
    <row r="9" spans="1:133">
      <c r="A9" s="12"/>
      <c r="B9" s="25">
        <v>314.10000000000002</v>
      </c>
      <c r="C9" s="20" t="s">
        <v>12</v>
      </c>
      <c r="D9" s="46">
        <v>4445301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4445301</v>
      </c>
      <c r="O9" s="47">
        <f t="shared" si="1"/>
        <v>67.921112944627794</v>
      </c>
      <c r="P9" s="9"/>
    </row>
    <row r="10" spans="1:133">
      <c r="A10" s="12"/>
      <c r="B10" s="25">
        <v>314.39999999999998</v>
      </c>
      <c r="C10" s="20" t="s">
        <v>13</v>
      </c>
      <c r="D10" s="46">
        <v>98468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98468</v>
      </c>
      <c r="O10" s="47">
        <f t="shared" si="1"/>
        <v>1.5045226744896711</v>
      </c>
      <c r="P10" s="9"/>
    </row>
    <row r="11" spans="1:133">
      <c r="A11" s="12"/>
      <c r="B11" s="25">
        <v>314.89999999999998</v>
      </c>
      <c r="C11" s="20" t="s">
        <v>65</v>
      </c>
      <c r="D11" s="46">
        <v>0</v>
      </c>
      <c r="E11" s="46">
        <v>10444132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10444132</v>
      </c>
      <c r="O11" s="47">
        <f t="shared" si="1"/>
        <v>159.57908568634642</v>
      </c>
      <c r="P11" s="9"/>
    </row>
    <row r="12" spans="1:133">
      <c r="A12" s="12"/>
      <c r="B12" s="25">
        <v>315</v>
      </c>
      <c r="C12" s="20" t="s">
        <v>15</v>
      </c>
      <c r="D12" s="46">
        <v>2219570</v>
      </c>
      <c r="E12" s="46">
        <v>0</v>
      </c>
      <c r="F12" s="46">
        <v>0</v>
      </c>
      <c r="G12" s="46">
        <v>1350900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3570470</v>
      </c>
      <c r="O12" s="47">
        <f t="shared" si="1"/>
        <v>54.554302652487472</v>
      </c>
      <c r="P12" s="9"/>
    </row>
    <row r="13" spans="1:133">
      <c r="A13" s="12"/>
      <c r="B13" s="25">
        <v>316</v>
      </c>
      <c r="C13" s="20" t="s">
        <v>16</v>
      </c>
      <c r="D13" s="46">
        <v>1113029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1113029</v>
      </c>
      <c r="O13" s="47">
        <f t="shared" si="1"/>
        <v>17.006310353257547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8428172</v>
      </c>
      <c r="E14" s="32">
        <f t="shared" si="3"/>
        <v>27114978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5" si="4">SUM(D14:M14)</f>
        <v>35543150</v>
      </c>
      <c r="O14" s="45">
        <f t="shared" si="1"/>
        <v>543.07465468769101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1785847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1785847</v>
      </c>
      <c r="O15" s="47">
        <f t="shared" si="1"/>
        <v>27.286502261337244</v>
      </c>
      <c r="P15" s="9"/>
    </row>
    <row r="16" spans="1:133">
      <c r="A16" s="12"/>
      <c r="B16" s="25">
        <v>323.10000000000002</v>
      </c>
      <c r="C16" s="20" t="s">
        <v>18</v>
      </c>
      <c r="D16" s="46">
        <v>3902012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3902012</v>
      </c>
      <c r="O16" s="47">
        <f t="shared" si="1"/>
        <v>59.620034225644787</v>
      </c>
      <c r="P16" s="9"/>
    </row>
    <row r="17" spans="1:16">
      <c r="A17" s="12"/>
      <c r="B17" s="25">
        <v>323.7</v>
      </c>
      <c r="C17" s="20" t="s">
        <v>19</v>
      </c>
      <c r="D17" s="46">
        <v>1371434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1371434</v>
      </c>
      <c r="O17" s="47">
        <f t="shared" si="1"/>
        <v>20.95455934482337</v>
      </c>
      <c r="P17" s="9"/>
    </row>
    <row r="18" spans="1:16">
      <c r="A18" s="12"/>
      <c r="B18" s="25">
        <v>325.2</v>
      </c>
      <c r="C18" s="20" t="s">
        <v>20</v>
      </c>
      <c r="D18" s="46">
        <v>2996153</v>
      </c>
      <c r="E18" s="46">
        <v>24899522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27895675</v>
      </c>
      <c r="O18" s="47">
        <f t="shared" si="1"/>
        <v>426.22654626573768</v>
      </c>
      <c r="P18" s="9"/>
    </row>
    <row r="19" spans="1:16">
      <c r="A19" s="12"/>
      <c r="B19" s="25">
        <v>329</v>
      </c>
      <c r="C19" s="20" t="s">
        <v>21</v>
      </c>
      <c r="D19" s="46">
        <v>158573</v>
      </c>
      <c r="E19" s="46">
        <v>429609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588182</v>
      </c>
      <c r="O19" s="47">
        <f t="shared" si="1"/>
        <v>8.9870125901479039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SUM(D21:D26)</f>
        <v>4598590</v>
      </c>
      <c r="E20" s="32">
        <f t="shared" si="5"/>
        <v>338818</v>
      </c>
      <c r="F20" s="32">
        <f t="shared" si="5"/>
        <v>0</v>
      </c>
      <c r="G20" s="32">
        <f t="shared" si="5"/>
        <v>64201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5001609</v>
      </c>
      <c r="O20" s="45">
        <f t="shared" si="1"/>
        <v>76.421112944627794</v>
      </c>
      <c r="P20" s="10"/>
    </row>
    <row r="21" spans="1:16">
      <c r="A21" s="12"/>
      <c r="B21" s="25">
        <v>334.1</v>
      </c>
      <c r="C21" s="20" t="s">
        <v>23</v>
      </c>
      <c r="D21" s="46">
        <v>101807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101807</v>
      </c>
      <c r="O21" s="47">
        <f t="shared" si="1"/>
        <v>1.5555402762498471</v>
      </c>
      <c r="P21" s="9"/>
    </row>
    <row r="22" spans="1:16">
      <c r="A22" s="12"/>
      <c r="B22" s="25">
        <v>334.2</v>
      </c>
      <c r="C22" s="20" t="s">
        <v>24</v>
      </c>
      <c r="D22" s="46">
        <v>3491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3491</v>
      </c>
      <c r="O22" s="47">
        <f t="shared" si="1"/>
        <v>5.3340056227845004E-2</v>
      </c>
      <c r="P22" s="9"/>
    </row>
    <row r="23" spans="1:16">
      <c r="A23" s="12"/>
      <c r="B23" s="25">
        <v>335.12</v>
      </c>
      <c r="C23" s="20" t="s">
        <v>27</v>
      </c>
      <c r="D23" s="46">
        <v>884937</v>
      </c>
      <c r="E23" s="46">
        <v>338818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1223755</v>
      </c>
      <c r="O23" s="47">
        <f t="shared" si="1"/>
        <v>18.698126757120157</v>
      </c>
      <c r="P23" s="9"/>
    </row>
    <row r="24" spans="1:16">
      <c r="A24" s="12"/>
      <c r="B24" s="25">
        <v>335.15</v>
      </c>
      <c r="C24" s="20" t="s">
        <v>28</v>
      </c>
      <c r="D24" s="46">
        <v>17653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17653</v>
      </c>
      <c r="O24" s="47">
        <f t="shared" si="1"/>
        <v>0.26972558366947808</v>
      </c>
      <c r="P24" s="9"/>
    </row>
    <row r="25" spans="1:16">
      <c r="A25" s="12"/>
      <c r="B25" s="25">
        <v>335.18</v>
      </c>
      <c r="C25" s="20" t="s">
        <v>29</v>
      </c>
      <c r="D25" s="46">
        <v>3590702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3590702</v>
      </c>
      <c r="O25" s="47">
        <f t="shared" si="1"/>
        <v>54.863433565578781</v>
      </c>
      <c r="P25" s="9"/>
    </row>
    <row r="26" spans="1:16">
      <c r="A26" s="12"/>
      <c r="B26" s="25">
        <v>335.39</v>
      </c>
      <c r="C26" s="20" t="s">
        <v>71</v>
      </c>
      <c r="D26" s="46">
        <v>0</v>
      </c>
      <c r="E26" s="46">
        <v>0</v>
      </c>
      <c r="F26" s="46">
        <v>0</v>
      </c>
      <c r="G26" s="46">
        <v>64201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64201</v>
      </c>
      <c r="O26" s="47">
        <f t="shared" si="1"/>
        <v>0.9809467057816893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SUM(D28:D32)</f>
        <v>1650998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24747499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26398497</v>
      </c>
      <c r="O27" s="45">
        <f t="shared" si="1"/>
        <v>403.35070590392371</v>
      </c>
      <c r="P27" s="10"/>
    </row>
    <row r="28" spans="1:16">
      <c r="A28" s="12"/>
      <c r="B28" s="25">
        <v>342.4</v>
      </c>
      <c r="C28" s="20" t="s">
        <v>72</v>
      </c>
      <c r="D28" s="46">
        <v>800807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800807</v>
      </c>
      <c r="O28" s="47">
        <f t="shared" si="1"/>
        <v>12.235774966385527</v>
      </c>
      <c r="P28" s="9"/>
    </row>
    <row r="29" spans="1:16">
      <c r="A29" s="12"/>
      <c r="B29" s="25">
        <v>342.5</v>
      </c>
      <c r="C29" s="20" t="s">
        <v>73</v>
      </c>
      <c r="D29" s="46">
        <v>72483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72483</v>
      </c>
      <c r="O29" s="47">
        <f t="shared" si="1"/>
        <v>1.1074899156582325</v>
      </c>
      <c r="P29" s="9"/>
    </row>
    <row r="30" spans="1:16">
      <c r="A30" s="12"/>
      <c r="B30" s="25">
        <v>343.4</v>
      </c>
      <c r="C30" s="20" t="s">
        <v>38</v>
      </c>
      <c r="D30" s="46">
        <v>222028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222028</v>
      </c>
      <c r="O30" s="47">
        <f t="shared" si="1"/>
        <v>3.392433687813226</v>
      </c>
      <c r="P30" s="9"/>
    </row>
    <row r="31" spans="1:16">
      <c r="A31" s="12"/>
      <c r="B31" s="25">
        <v>343.6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24747499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24747499</v>
      </c>
      <c r="O31" s="47">
        <f t="shared" si="1"/>
        <v>378.12460273805158</v>
      </c>
      <c r="P31" s="9"/>
    </row>
    <row r="32" spans="1:16">
      <c r="A32" s="12"/>
      <c r="B32" s="25">
        <v>347.2</v>
      </c>
      <c r="C32" s="20" t="s">
        <v>40</v>
      </c>
      <c r="D32" s="46">
        <v>555680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555680</v>
      </c>
      <c r="O32" s="47">
        <f t="shared" si="1"/>
        <v>8.4904045960151571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SUM(D34:D37)</f>
        <v>366434</v>
      </c>
      <c r="E33" s="32">
        <f t="shared" si="7"/>
        <v>188793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555227</v>
      </c>
      <c r="O33" s="45">
        <f t="shared" si="1"/>
        <v>8.4834830705292745</v>
      </c>
      <c r="P33" s="10"/>
    </row>
    <row r="34" spans="1:119">
      <c r="A34" s="13"/>
      <c r="B34" s="39">
        <v>351.1</v>
      </c>
      <c r="C34" s="21" t="s">
        <v>43</v>
      </c>
      <c r="D34" s="46">
        <v>0</v>
      </c>
      <c r="E34" s="46">
        <v>188793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188793</v>
      </c>
      <c r="O34" s="47">
        <f t="shared" si="1"/>
        <v>2.8846259625962598</v>
      </c>
      <c r="P34" s="9"/>
    </row>
    <row r="35" spans="1:119">
      <c r="A35" s="13"/>
      <c r="B35" s="39">
        <v>351.5</v>
      </c>
      <c r="C35" s="21" t="s">
        <v>44</v>
      </c>
      <c r="D35" s="46">
        <v>215159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215159</v>
      </c>
      <c r="O35" s="47">
        <f t="shared" si="1"/>
        <v>3.287480136902579</v>
      </c>
      <c r="P35" s="9"/>
    </row>
    <row r="36" spans="1:119">
      <c r="A36" s="13"/>
      <c r="B36" s="39">
        <v>354</v>
      </c>
      <c r="C36" s="21" t="s">
        <v>45</v>
      </c>
      <c r="D36" s="46">
        <v>82732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82732</v>
      </c>
      <c r="O36" s="47">
        <f t="shared" si="1"/>
        <v>1.2640875198630974</v>
      </c>
      <c r="P36" s="9"/>
    </row>
    <row r="37" spans="1:119">
      <c r="A37" s="13"/>
      <c r="B37" s="39">
        <v>359</v>
      </c>
      <c r="C37" s="21" t="s">
        <v>46</v>
      </c>
      <c r="D37" s="46">
        <v>68543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68543</v>
      </c>
      <c r="O37" s="47">
        <f t="shared" si="1"/>
        <v>1.047289451167339</v>
      </c>
      <c r="P37" s="9"/>
    </row>
    <row r="38" spans="1:119" ht="15.75">
      <c r="A38" s="29" t="s">
        <v>3</v>
      </c>
      <c r="B38" s="30"/>
      <c r="C38" s="31"/>
      <c r="D38" s="32">
        <f t="shared" ref="D38:M38" si="8">SUM(D39:D42)</f>
        <v>2322335</v>
      </c>
      <c r="E38" s="32">
        <f t="shared" si="8"/>
        <v>1344138</v>
      </c>
      <c r="F38" s="32">
        <f t="shared" si="8"/>
        <v>0</v>
      </c>
      <c r="G38" s="32">
        <f t="shared" si="8"/>
        <v>139371</v>
      </c>
      <c r="H38" s="32">
        <f t="shared" si="8"/>
        <v>0</v>
      </c>
      <c r="I38" s="32">
        <f t="shared" si="8"/>
        <v>989766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4"/>
        <v>4795610</v>
      </c>
      <c r="O38" s="45">
        <f t="shared" si="1"/>
        <v>73.273591248013688</v>
      </c>
      <c r="P38" s="10"/>
    </row>
    <row r="39" spans="1:119">
      <c r="A39" s="12"/>
      <c r="B39" s="25">
        <v>361.1</v>
      </c>
      <c r="C39" s="20" t="s">
        <v>47</v>
      </c>
      <c r="D39" s="46">
        <v>1060712</v>
      </c>
      <c r="E39" s="46">
        <v>552927</v>
      </c>
      <c r="F39" s="46">
        <v>0</v>
      </c>
      <c r="G39" s="46">
        <v>81460</v>
      </c>
      <c r="H39" s="46">
        <v>0</v>
      </c>
      <c r="I39" s="46">
        <v>351045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2046144</v>
      </c>
      <c r="O39" s="47">
        <f t="shared" si="1"/>
        <v>31.263659699303265</v>
      </c>
      <c r="P39" s="9"/>
    </row>
    <row r="40" spans="1:119">
      <c r="A40" s="12"/>
      <c r="B40" s="25">
        <v>361.3</v>
      </c>
      <c r="C40" s="20" t="s">
        <v>48</v>
      </c>
      <c r="D40" s="46">
        <v>718213</v>
      </c>
      <c r="E40" s="46">
        <v>388833</v>
      </c>
      <c r="F40" s="46">
        <v>0</v>
      </c>
      <c r="G40" s="46">
        <v>57911</v>
      </c>
      <c r="H40" s="46">
        <v>0</v>
      </c>
      <c r="I40" s="46">
        <v>240982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1405939</v>
      </c>
      <c r="O40" s="47">
        <f t="shared" si="1"/>
        <v>21.48177178828994</v>
      </c>
      <c r="P40" s="9"/>
    </row>
    <row r="41" spans="1:119">
      <c r="A41" s="12"/>
      <c r="B41" s="25">
        <v>366</v>
      </c>
      <c r="C41" s="20" t="s">
        <v>49</v>
      </c>
      <c r="D41" s="46">
        <v>0</v>
      </c>
      <c r="E41" s="46">
        <v>22950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22950</v>
      </c>
      <c r="O41" s="47">
        <f t="shared" si="1"/>
        <v>0.35066006600660066</v>
      </c>
      <c r="P41" s="9"/>
    </row>
    <row r="42" spans="1:119">
      <c r="A42" s="12"/>
      <c r="B42" s="25">
        <v>369.9</v>
      </c>
      <c r="C42" s="20" t="s">
        <v>51</v>
      </c>
      <c r="D42" s="46">
        <v>543410</v>
      </c>
      <c r="E42" s="46">
        <v>379428</v>
      </c>
      <c r="F42" s="46">
        <v>0</v>
      </c>
      <c r="G42" s="46">
        <v>0</v>
      </c>
      <c r="H42" s="46">
        <v>0</v>
      </c>
      <c r="I42" s="46">
        <v>397739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1320577</v>
      </c>
      <c r="O42" s="47">
        <f t="shared" si="1"/>
        <v>20.177499694413886</v>
      </c>
      <c r="P42" s="9"/>
    </row>
    <row r="43" spans="1:119" ht="15.75">
      <c r="A43" s="29" t="s">
        <v>36</v>
      </c>
      <c r="B43" s="30"/>
      <c r="C43" s="31"/>
      <c r="D43" s="32">
        <f t="shared" ref="D43:M43" si="9">SUM(D44:D44)</f>
        <v>0</v>
      </c>
      <c r="E43" s="32">
        <f t="shared" si="9"/>
        <v>3000000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3000000</v>
      </c>
      <c r="O43" s="45">
        <f t="shared" si="1"/>
        <v>45.837917125045841</v>
      </c>
      <c r="P43" s="9"/>
    </row>
    <row r="44" spans="1:119" ht="15.75" thickBot="1">
      <c r="A44" s="12"/>
      <c r="B44" s="25">
        <v>384</v>
      </c>
      <c r="C44" s="20" t="s">
        <v>74</v>
      </c>
      <c r="D44" s="46">
        <v>0</v>
      </c>
      <c r="E44" s="46">
        <v>3000000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3000000</v>
      </c>
      <c r="O44" s="47">
        <f t="shared" si="1"/>
        <v>45.837917125045841</v>
      </c>
      <c r="P44" s="9"/>
    </row>
    <row r="45" spans="1:119" ht="16.5" thickBot="1">
      <c r="A45" s="14" t="s">
        <v>41</v>
      </c>
      <c r="B45" s="23"/>
      <c r="C45" s="22"/>
      <c r="D45" s="15">
        <f t="shared" ref="D45:M45" si="10">SUM(D5,D14,D20,D27,D33,D38,D43)</f>
        <v>37425011</v>
      </c>
      <c r="E45" s="15">
        <f t="shared" si="10"/>
        <v>43553587</v>
      </c>
      <c r="F45" s="15">
        <f t="shared" si="10"/>
        <v>0</v>
      </c>
      <c r="G45" s="15">
        <f t="shared" si="10"/>
        <v>1554472</v>
      </c>
      <c r="H45" s="15">
        <f t="shared" si="10"/>
        <v>0</v>
      </c>
      <c r="I45" s="15">
        <f t="shared" si="10"/>
        <v>25737265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4"/>
        <v>108270335</v>
      </c>
      <c r="O45" s="38">
        <f t="shared" si="1"/>
        <v>1654.2955476103166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75</v>
      </c>
      <c r="M47" s="48"/>
      <c r="N47" s="48"/>
      <c r="O47" s="43">
        <v>65448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19934371</v>
      </c>
      <c r="E5" s="27">
        <f t="shared" si="0"/>
        <v>10705669</v>
      </c>
      <c r="F5" s="27">
        <f t="shared" si="0"/>
        <v>0</v>
      </c>
      <c r="G5" s="27">
        <f t="shared" si="0"/>
        <v>1350900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31990940</v>
      </c>
      <c r="O5" s="33">
        <f t="shared" ref="O5:O41" si="1">(N5/O$43)</f>
        <v>490.38030565476646</v>
      </c>
      <c r="P5" s="6"/>
    </row>
    <row r="6" spans="1:133">
      <c r="A6" s="12"/>
      <c r="B6" s="25">
        <v>311</v>
      </c>
      <c r="C6" s="20" t="s">
        <v>2</v>
      </c>
      <c r="D6" s="46">
        <v>12012358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12012358</v>
      </c>
      <c r="O6" s="47">
        <f t="shared" si="1"/>
        <v>184.13412633934729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627917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627917</v>
      </c>
      <c r="O7" s="47">
        <f t="shared" si="1"/>
        <v>9.6251666998789034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453700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453700</v>
      </c>
      <c r="O8" s="47">
        <f t="shared" si="1"/>
        <v>6.9546423042138663</v>
      </c>
      <c r="P8" s="9"/>
    </row>
    <row r="9" spans="1:133">
      <c r="A9" s="12"/>
      <c r="B9" s="25">
        <v>314.10000000000002</v>
      </c>
      <c r="C9" s="20" t="s">
        <v>12</v>
      </c>
      <c r="D9" s="46">
        <v>4427926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4427926</v>
      </c>
      <c r="O9" s="47">
        <f t="shared" si="1"/>
        <v>67.874457746370922</v>
      </c>
      <c r="P9" s="9"/>
    </row>
    <row r="10" spans="1:133">
      <c r="A10" s="12"/>
      <c r="B10" s="25">
        <v>314.39999999999998</v>
      </c>
      <c r="C10" s="20" t="s">
        <v>13</v>
      </c>
      <c r="D10" s="46">
        <v>83523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83523</v>
      </c>
      <c r="O10" s="47">
        <f t="shared" si="1"/>
        <v>1.2803010561491179</v>
      </c>
      <c r="P10" s="9"/>
    </row>
    <row r="11" spans="1:133">
      <c r="A11" s="12"/>
      <c r="B11" s="25">
        <v>314.89999999999998</v>
      </c>
      <c r="C11" s="20" t="s">
        <v>65</v>
      </c>
      <c r="D11" s="46">
        <v>0</v>
      </c>
      <c r="E11" s="46">
        <v>9624052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9624052</v>
      </c>
      <c r="O11" s="47">
        <f t="shared" si="1"/>
        <v>147.5244416512102</v>
      </c>
      <c r="P11" s="9"/>
    </row>
    <row r="12" spans="1:133">
      <c r="A12" s="12"/>
      <c r="B12" s="25">
        <v>315</v>
      </c>
      <c r="C12" s="20" t="s">
        <v>15</v>
      </c>
      <c r="D12" s="46">
        <v>2324267</v>
      </c>
      <c r="E12" s="46">
        <v>0</v>
      </c>
      <c r="F12" s="46">
        <v>0</v>
      </c>
      <c r="G12" s="46">
        <v>1350900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3675167</v>
      </c>
      <c r="O12" s="47">
        <f t="shared" si="1"/>
        <v>56.335622422858194</v>
      </c>
      <c r="P12" s="9"/>
    </row>
    <row r="13" spans="1:133">
      <c r="A13" s="12"/>
      <c r="B13" s="25">
        <v>316</v>
      </c>
      <c r="C13" s="20" t="s">
        <v>16</v>
      </c>
      <c r="D13" s="46">
        <v>1086297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1086297</v>
      </c>
      <c r="O13" s="47">
        <f t="shared" si="1"/>
        <v>16.651547434737957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9822680</v>
      </c>
      <c r="E14" s="32">
        <f t="shared" si="3"/>
        <v>27118380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36941060</v>
      </c>
      <c r="O14" s="45">
        <f t="shared" si="1"/>
        <v>566.25933136103743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1651189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1651189</v>
      </c>
      <c r="O15" s="47">
        <f t="shared" si="1"/>
        <v>25.310621273203857</v>
      </c>
      <c r="P15" s="9"/>
    </row>
    <row r="16" spans="1:133">
      <c r="A16" s="12"/>
      <c r="B16" s="25">
        <v>323.10000000000002</v>
      </c>
      <c r="C16" s="20" t="s">
        <v>18</v>
      </c>
      <c r="D16" s="46">
        <v>4101096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4101096</v>
      </c>
      <c r="O16" s="47">
        <f t="shared" si="1"/>
        <v>62.864570719070464</v>
      </c>
      <c r="P16" s="9"/>
    </row>
    <row r="17" spans="1:16">
      <c r="A17" s="12"/>
      <c r="B17" s="25">
        <v>323.7</v>
      </c>
      <c r="C17" s="20" t="s">
        <v>19</v>
      </c>
      <c r="D17" s="46">
        <v>1410427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1410427</v>
      </c>
      <c r="O17" s="47">
        <f t="shared" si="1"/>
        <v>21.62004690589696</v>
      </c>
      <c r="P17" s="9"/>
    </row>
    <row r="18" spans="1:16">
      <c r="A18" s="12"/>
      <c r="B18" s="25">
        <v>325.2</v>
      </c>
      <c r="C18" s="20" t="s">
        <v>20</v>
      </c>
      <c r="D18" s="46">
        <v>4180131</v>
      </c>
      <c r="E18" s="46">
        <v>25065477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29245608</v>
      </c>
      <c r="O18" s="47">
        <f t="shared" si="1"/>
        <v>448.29786777442251</v>
      </c>
      <c r="P18" s="9"/>
    </row>
    <row r="19" spans="1:16">
      <c r="A19" s="12"/>
      <c r="B19" s="25">
        <v>329</v>
      </c>
      <c r="C19" s="20" t="s">
        <v>21</v>
      </c>
      <c r="D19" s="46">
        <v>131026</v>
      </c>
      <c r="E19" s="46">
        <v>401714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532740</v>
      </c>
      <c r="O19" s="47">
        <f t="shared" si="1"/>
        <v>8.1662246884436751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SUM(D21:D26)</f>
        <v>4112699</v>
      </c>
      <c r="E20" s="32">
        <f t="shared" si="5"/>
        <v>1020240</v>
      </c>
      <c r="F20" s="32">
        <f t="shared" si="5"/>
        <v>0</v>
      </c>
      <c r="G20" s="32">
        <f t="shared" si="5"/>
        <v>68800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5201739</v>
      </c>
      <c r="O20" s="45">
        <f t="shared" si="1"/>
        <v>79.73602403544001</v>
      </c>
      <c r="P20" s="10"/>
    </row>
    <row r="21" spans="1:16">
      <c r="A21" s="12"/>
      <c r="B21" s="25">
        <v>331.39</v>
      </c>
      <c r="C21" s="20" t="s">
        <v>66</v>
      </c>
      <c r="D21" s="46">
        <v>0</v>
      </c>
      <c r="E21" s="46">
        <v>594600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594600</v>
      </c>
      <c r="O21" s="47">
        <f t="shared" si="1"/>
        <v>9.1144595858178636</v>
      </c>
      <c r="P21" s="9"/>
    </row>
    <row r="22" spans="1:16">
      <c r="A22" s="12"/>
      <c r="B22" s="25">
        <v>334.39</v>
      </c>
      <c r="C22" s="20" t="s">
        <v>67</v>
      </c>
      <c r="D22" s="46">
        <v>0</v>
      </c>
      <c r="E22" s="46">
        <v>0</v>
      </c>
      <c r="F22" s="46">
        <v>0</v>
      </c>
      <c r="G22" s="46">
        <v>68800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68800</v>
      </c>
      <c r="O22" s="47">
        <f t="shared" si="1"/>
        <v>1.0546162453822217</v>
      </c>
      <c r="P22" s="9"/>
    </row>
    <row r="23" spans="1:16">
      <c r="A23" s="12"/>
      <c r="B23" s="25">
        <v>334.42</v>
      </c>
      <c r="C23" s="20" t="s">
        <v>68</v>
      </c>
      <c r="D23" s="46">
        <v>0</v>
      </c>
      <c r="E23" s="46">
        <v>100000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100000</v>
      </c>
      <c r="O23" s="47">
        <f t="shared" si="1"/>
        <v>1.5328724496834618</v>
      </c>
      <c r="P23" s="9"/>
    </row>
    <row r="24" spans="1:16">
      <c r="A24" s="12"/>
      <c r="B24" s="25">
        <v>335.12</v>
      </c>
      <c r="C24" s="20" t="s">
        <v>27</v>
      </c>
      <c r="D24" s="46">
        <v>807885</v>
      </c>
      <c r="E24" s="46">
        <v>325640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1133525</v>
      </c>
      <c r="O24" s="47">
        <f t="shared" si="1"/>
        <v>17.37549243527446</v>
      </c>
      <c r="P24" s="9"/>
    </row>
    <row r="25" spans="1:16">
      <c r="A25" s="12"/>
      <c r="B25" s="25">
        <v>335.15</v>
      </c>
      <c r="C25" s="20" t="s">
        <v>28</v>
      </c>
      <c r="D25" s="46">
        <v>17097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17097</v>
      </c>
      <c r="O25" s="47">
        <f t="shared" si="1"/>
        <v>0.2620752027223815</v>
      </c>
      <c r="P25" s="9"/>
    </row>
    <row r="26" spans="1:16">
      <c r="A26" s="12"/>
      <c r="B26" s="25">
        <v>335.18</v>
      </c>
      <c r="C26" s="20" t="s">
        <v>29</v>
      </c>
      <c r="D26" s="46">
        <v>3287717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3287717</v>
      </c>
      <c r="O26" s="47">
        <f t="shared" si="1"/>
        <v>50.396508116559623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SUM(D28:D31)</f>
        <v>1443019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24587859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26030878</v>
      </c>
      <c r="O27" s="45">
        <f t="shared" si="1"/>
        <v>399.02015727271333</v>
      </c>
      <c r="P27" s="10"/>
    </row>
    <row r="28" spans="1:16">
      <c r="A28" s="12"/>
      <c r="B28" s="25">
        <v>342.6</v>
      </c>
      <c r="C28" s="20" t="s">
        <v>37</v>
      </c>
      <c r="D28" s="46">
        <v>738097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738097</v>
      </c>
      <c r="O28" s="47">
        <f t="shared" si="1"/>
        <v>11.314085564940141</v>
      </c>
      <c r="P28" s="9"/>
    </row>
    <row r="29" spans="1:16">
      <c r="A29" s="12"/>
      <c r="B29" s="25">
        <v>343.4</v>
      </c>
      <c r="C29" s="20" t="s">
        <v>38</v>
      </c>
      <c r="D29" s="46">
        <v>201928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201928</v>
      </c>
      <c r="O29" s="47">
        <f t="shared" si="1"/>
        <v>3.0952986801968208</v>
      </c>
      <c r="P29" s="9"/>
    </row>
    <row r="30" spans="1:16">
      <c r="A30" s="12"/>
      <c r="B30" s="25">
        <v>343.6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24587859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24587859</v>
      </c>
      <c r="O30" s="47">
        <f t="shared" si="1"/>
        <v>376.90051657801553</v>
      </c>
      <c r="P30" s="9"/>
    </row>
    <row r="31" spans="1:16">
      <c r="A31" s="12"/>
      <c r="B31" s="25">
        <v>347.2</v>
      </c>
      <c r="C31" s="20" t="s">
        <v>40</v>
      </c>
      <c r="D31" s="46">
        <v>502994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502994</v>
      </c>
      <c r="O31" s="47">
        <f t="shared" si="1"/>
        <v>7.7102564495608323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SUM(D33:D36)</f>
        <v>231663</v>
      </c>
      <c r="E32" s="32">
        <f t="shared" si="7"/>
        <v>176157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407820</v>
      </c>
      <c r="O32" s="45">
        <f t="shared" si="1"/>
        <v>6.2513604242990937</v>
      </c>
      <c r="P32" s="10"/>
    </row>
    <row r="33" spans="1:119">
      <c r="A33" s="13"/>
      <c r="B33" s="39">
        <v>351.1</v>
      </c>
      <c r="C33" s="21" t="s">
        <v>43</v>
      </c>
      <c r="D33" s="46">
        <v>0</v>
      </c>
      <c r="E33" s="46">
        <v>176157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176157</v>
      </c>
      <c r="O33" s="47">
        <f t="shared" si="1"/>
        <v>2.7002621211888957</v>
      </c>
      <c r="P33" s="9"/>
    </row>
    <row r="34" spans="1:119">
      <c r="A34" s="13"/>
      <c r="B34" s="39">
        <v>351.5</v>
      </c>
      <c r="C34" s="21" t="s">
        <v>44</v>
      </c>
      <c r="D34" s="46">
        <v>178585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178585</v>
      </c>
      <c r="O34" s="47">
        <f t="shared" si="1"/>
        <v>2.7374802642672105</v>
      </c>
      <c r="P34" s="9"/>
    </row>
    <row r="35" spans="1:119">
      <c r="A35" s="13"/>
      <c r="B35" s="39">
        <v>354</v>
      </c>
      <c r="C35" s="21" t="s">
        <v>45</v>
      </c>
      <c r="D35" s="46">
        <v>29530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29530</v>
      </c>
      <c r="O35" s="47">
        <f t="shared" si="1"/>
        <v>0.45265723439152628</v>
      </c>
      <c r="P35" s="9"/>
    </row>
    <row r="36" spans="1:119">
      <c r="A36" s="13"/>
      <c r="B36" s="39">
        <v>359</v>
      </c>
      <c r="C36" s="21" t="s">
        <v>46</v>
      </c>
      <c r="D36" s="46">
        <v>23548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23548</v>
      </c>
      <c r="O36" s="47">
        <f t="shared" si="1"/>
        <v>0.36096080445146161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SUM(D38:D40)</f>
        <v>1867474</v>
      </c>
      <c r="E37" s="32">
        <f t="shared" si="8"/>
        <v>1054134</v>
      </c>
      <c r="F37" s="32">
        <f t="shared" si="8"/>
        <v>0</v>
      </c>
      <c r="G37" s="32">
        <f t="shared" si="8"/>
        <v>106832</v>
      </c>
      <c r="H37" s="32">
        <f t="shared" si="8"/>
        <v>0</v>
      </c>
      <c r="I37" s="32">
        <f t="shared" si="8"/>
        <v>650250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4"/>
        <v>3678690</v>
      </c>
      <c r="O37" s="45">
        <f t="shared" si="1"/>
        <v>56.389625519260541</v>
      </c>
      <c r="P37" s="10"/>
    </row>
    <row r="38" spans="1:119">
      <c r="A38" s="12"/>
      <c r="B38" s="25">
        <v>361.1</v>
      </c>
      <c r="C38" s="20" t="s">
        <v>47</v>
      </c>
      <c r="D38" s="46">
        <v>1277096</v>
      </c>
      <c r="E38" s="46">
        <v>624266</v>
      </c>
      <c r="F38" s="46">
        <v>0</v>
      </c>
      <c r="G38" s="46">
        <v>104881</v>
      </c>
      <c r="H38" s="46">
        <v>0</v>
      </c>
      <c r="I38" s="46">
        <v>472894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2479137</v>
      </c>
      <c r="O38" s="47">
        <f t="shared" si="1"/>
        <v>38.002008062909084</v>
      </c>
      <c r="P38" s="9"/>
    </row>
    <row r="39" spans="1:119">
      <c r="A39" s="12"/>
      <c r="B39" s="25">
        <v>361.3</v>
      </c>
      <c r="C39" s="20" t="s">
        <v>48</v>
      </c>
      <c r="D39" s="46">
        <v>23354</v>
      </c>
      <c r="E39" s="46">
        <v>11730</v>
      </c>
      <c r="F39" s="46">
        <v>0</v>
      </c>
      <c r="G39" s="46">
        <v>1951</v>
      </c>
      <c r="H39" s="46">
        <v>0</v>
      </c>
      <c r="I39" s="46">
        <v>8681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45716</v>
      </c>
      <c r="O39" s="47">
        <f t="shared" si="1"/>
        <v>0.70076796909729144</v>
      </c>
      <c r="P39" s="9"/>
    </row>
    <row r="40" spans="1:119" ht="15.75" thickBot="1">
      <c r="A40" s="12"/>
      <c r="B40" s="25">
        <v>369.9</v>
      </c>
      <c r="C40" s="20" t="s">
        <v>51</v>
      </c>
      <c r="D40" s="46">
        <v>567024</v>
      </c>
      <c r="E40" s="46">
        <v>418138</v>
      </c>
      <c r="F40" s="46">
        <v>0</v>
      </c>
      <c r="G40" s="46">
        <v>0</v>
      </c>
      <c r="H40" s="46">
        <v>0</v>
      </c>
      <c r="I40" s="46">
        <v>168675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1153837</v>
      </c>
      <c r="O40" s="47">
        <f t="shared" si="1"/>
        <v>17.686849487254165</v>
      </c>
      <c r="P40" s="9"/>
    </row>
    <row r="41" spans="1:119" ht="16.5" thickBot="1">
      <c r="A41" s="14" t="s">
        <v>41</v>
      </c>
      <c r="B41" s="23"/>
      <c r="C41" s="22"/>
      <c r="D41" s="15">
        <f>SUM(D5,D14,D20,D27,D32,D37)</f>
        <v>37411906</v>
      </c>
      <c r="E41" s="15">
        <f t="shared" ref="E41:M41" si="9">SUM(E5,E14,E20,E27,E32,E37)</f>
        <v>40074580</v>
      </c>
      <c r="F41" s="15">
        <f t="shared" si="9"/>
        <v>0</v>
      </c>
      <c r="G41" s="15">
        <f t="shared" si="9"/>
        <v>1526532</v>
      </c>
      <c r="H41" s="15">
        <f t="shared" si="9"/>
        <v>0</v>
      </c>
      <c r="I41" s="15">
        <f t="shared" si="9"/>
        <v>25238109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4"/>
        <v>104251127</v>
      </c>
      <c r="O41" s="38">
        <f t="shared" si="1"/>
        <v>1598.0368042675168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69</v>
      </c>
      <c r="M43" s="48"/>
      <c r="N43" s="48"/>
      <c r="O43" s="43">
        <v>65237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20069511</v>
      </c>
      <c r="E5" s="27">
        <f t="shared" si="0"/>
        <v>10035185</v>
      </c>
      <c r="F5" s="27">
        <f t="shared" si="0"/>
        <v>0</v>
      </c>
      <c r="G5" s="27">
        <f t="shared" si="0"/>
        <v>1350903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31455599</v>
      </c>
      <c r="O5" s="33">
        <f t="shared" ref="O5:O41" si="1">(N5/O$43)</f>
        <v>481.465706457686</v>
      </c>
      <c r="P5" s="6"/>
    </row>
    <row r="6" spans="1:133">
      <c r="A6" s="12"/>
      <c r="B6" s="25">
        <v>311</v>
      </c>
      <c r="C6" s="20" t="s">
        <v>2</v>
      </c>
      <c r="D6" s="46">
        <v>11951934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11951934</v>
      </c>
      <c r="O6" s="47">
        <f t="shared" si="1"/>
        <v>182.93869866682994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626370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626370</v>
      </c>
      <c r="O7" s="47">
        <f t="shared" si="1"/>
        <v>9.5873448333920077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451432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451432</v>
      </c>
      <c r="O8" s="47">
        <f t="shared" si="1"/>
        <v>6.9097087230036891</v>
      </c>
      <c r="P8" s="9"/>
    </row>
    <row r="9" spans="1:133">
      <c r="A9" s="12"/>
      <c r="B9" s="25">
        <v>314.10000000000002</v>
      </c>
      <c r="C9" s="20" t="s">
        <v>12</v>
      </c>
      <c r="D9" s="46">
        <v>4515072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4515072</v>
      </c>
      <c r="O9" s="47">
        <f t="shared" si="1"/>
        <v>69.108597492844353</v>
      </c>
      <c r="P9" s="9"/>
    </row>
    <row r="10" spans="1:133">
      <c r="A10" s="12"/>
      <c r="B10" s="25">
        <v>314.39999999999998</v>
      </c>
      <c r="C10" s="20" t="s">
        <v>13</v>
      </c>
      <c r="D10" s="46">
        <v>78953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78953</v>
      </c>
      <c r="O10" s="47">
        <f t="shared" si="1"/>
        <v>1.2084704513798539</v>
      </c>
      <c r="P10" s="9"/>
    </row>
    <row r="11" spans="1:133">
      <c r="A11" s="12"/>
      <c r="B11" s="25">
        <v>314.5</v>
      </c>
      <c r="C11" s="20" t="s">
        <v>14</v>
      </c>
      <c r="D11" s="46">
        <v>0</v>
      </c>
      <c r="E11" s="46">
        <v>8957383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8957383</v>
      </c>
      <c r="O11" s="47">
        <f t="shared" si="1"/>
        <v>137.10350052806393</v>
      </c>
      <c r="P11" s="9"/>
    </row>
    <row r="12" spans="1:133">
      <c r="A12" s="12"/>
      <c r="B12" s="25">
        <v>315</v>
      </c>
      <c r="C12" s="20" t="s">
        <v>15</v>
      </c>
      <c r="D12" s="46">
        <v>2590637</v>
      </c>
      <c r="E12" s="46">
        <v>0</v>
      </c>
      <c r="F12" s="46">
        <v>0</v>
      </c>
      <c r="G12" s="46">
        <v>1350903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3941540</v>
      </c>
      <c r="O12" s="47">
        <f t="shared" si="1"/>
        <v>60.330001683682056</v>
      </c>
      <c r="P12" s="9"/>
    </row>
    <row r="13" spans="1:133">
      <c r="A13" s="12"/>
      <c r="B13" s="25">
        <v>316</v>
      </c>
      <c r="C13" s="20" t="s">
        <v>16</v>
      </c>
      <c r="D13" s="46">
        <v>932915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932915</v>
      </c>
      <c r="O13" s="47">
        <f t="shared" si="1"/>
        <v>14.279384078490196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10032423</v>
      </c>
      <c r="E14" s="32">
        <f t="shared" si="3"/>
        <v>25081260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35113683</v>
      </c>
      <c r="O14" s="45">
        <f t="shared" si="1"/>
        <v>537.45707376058044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1809713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1809713</v>
      </c>
      <c r="O15" s="47">
        <f t="shared" si="1"/>
        <v>27.699830101173987</v>
      </c>
      <c r="P15" s="9"/>
    </row>
    <row r="16" spans="1:133">
      <c r="A16" s="12"/>
      <c r="B16" s="25">
        <v>323.10000000000002</v>
      </c>
      <c r="C16" s="20" t="s">
        <v>18</v>
      </c>
      <c r="D16" s="46">
        <v>4129670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4129670</v>
      </c>
      <c r="O16" s="47">
        <f t="shared" si="1"/>
        <v>63.209557191618323</v>
      </c>
      <c r="P16" s="9"/>
    </row>
    <row r="17" spans="1:16">
      <c r="A17" s="12"/>
      <c r="B17" s="25">
        <v>323.7</v>
      </c>
      <c r="C17" s="20" t="s">
        <v>19</v>
      </c>
      <c r="D17" s="46">
        <v>1588878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1588878</v>
      </c>
      <c r="O17" s="47">
        <f t="shared" si="1"/>
        <v>24.31968530451686</v>
      </c>
      <c r="P17" s="9"/>
    </row>
    <row r="18" spans="1:16">
      <c r="A18" s="12"/>
      <c r="B18" s="25">
        <v>325.2</v>
      </c>
      <c r="C18" s="20" t="s">
        <v>20</v>
      </c>
      <c r="D18" s="46">
        <v>4149686</v>
      </c>
      <c r="E18" s="46">
        <v>23271547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27421233</v>
      </c>
      <c r="O18" s="47">
        <f t="shared" si="1"/>
        <v>419.71489140250713</v>
      </c>
      <c r="P18" s="9"/>
    </row>
    <row r="19" spans="1:16">
      <c r="A19" s="12"/>
      <c r="B19" s="25">
        <v>329</v>
      </c>
      <c r="C19" s="20" t="s">
        <v>21</v>
      </c>
      <c r="D19" s="46">
        <v>164189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164189</v>
      </c>
      <c r="O19" s="47">
        <f t="shared" si="1"/>
        <v>2.5131097607640855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SUM(D21:D25)</f>
        <v>3909553</v>
      </c>
      <c r="E20" s="32">
        <f t="shared" si="5"/>
        <v>341010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4250563</v>
      </c>
      <c r="O20" s="45">
        <f t="shared" si="1"/>
        <v>65.059969693722934</v>
      </c>
      <c r="P20" s="10"/>
    </row>
    <row r="21" spans="1:16">
      <c r="A21" s="12"/>
      <c r="B21" s="25">
        <v>334.2</v>
      </c>
      <c r="C21" s="20" t="s">
        <v>24</v>
      </c>
      <c r="D21" s="46">
        <v>6003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6003</v>
      </c>
      <c r="O21" s="47">
        <f t="shared" si="1"/>
        <v>9.1883121852662508E-2</v>
      </c>
      <c r="P21" s="9"/>
    </row>
    <row r="22" spans="1:16">
      <c r="A22" s="12"/>
      <c r="B22" s="25">
        <v>334.36</v>
      </c>
      <c r="C22" s="20" t="s">
        <v>25</v>
      </c>
      <c r="D22" s="46">
        <v>0</v>
      </c>
      <c r="E22" s="46">
        <v>31975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31975</v>
      </c>
      <c r="O22" s="47">
        <f t="shared" si="1"/>
        <v>0.48941576232531797</v>
      </c>
      <c r="P22" s="9"/>
    </row>
    <row r="23" spans="1:16">
      <c r="A23" s="12"/>
      <c r="B23" s="25">
        <v>335.12</v>
      </c>
      <c r="C23" s="20" t="s">
        <v>27</v>
      </c>
      <c r="D23" s="46">
        <v>754609</v>
      </c>
      <c r="E23" s="46">
        <v>309035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1063644</v>
      </c>
      <c r="O23" s="47">
        <f t="shared" si="1"/>
        <v>16.280348369124333</v>
      </c>
      <c r="P23" s="9"/>
    </row>
    <row r="24" spans="1:16">
      <c r="A24" s="12"/>
      <c r="B24" s="25">
        <v>335.15</v>
      </c>
      <c r="C24" s="20" t="s">
        <v>28</v>
      </c>
      <c r="D24" s="46">
        <v>18791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18791</v>
      </c>
      <c r="O24" s="47">
        <f t="shared" si="1"/>
        <v>0.28761881438170606</v>
      </c>
      <c r="P24" s="9"/>
    </row>
    <row r="25" spans="1:16">
      <c r="A25" s="12"/>
      <c r="B25" s="25">
        <v>335.18</v>
      </c>
      <c r="C25" s="20" t="s">
        <v>29</v>
      </c>
      <c r="D25" s="46">
        <v>3130150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3130150</v>
      </c>
      <c r="O25" s="47">
        <f t="shared" si="1"/>
        <v>47.910703626038909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SUM(D27:D30)</f>
        <v>1518535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24008676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25527211</v>
      </c>
      <c r="O26" s="45">
        <f t="shared" si="1"/>
        <v>390.72461083985121</v>
      </c>
      <c r="P26" s="10"/>
    </row>
    <row r="27" spans="1:16">
      <c r="A27" s="12"/>
      <c r="B27" s="25">
        <v>342.6</v>
      </c>
      <c r="C27" s="20" t="s">
        <v>37</v>
      </c>
      <c r="D27" s="46">
        <v>660845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660845</v>
      </c>
      <c r="O27" s="47">
        <f t="shared" si="1"/>
        <v>10.115026097071924</v>
      </c>
      <c r="P27" s="9"/>
    </row>
    <row r="28" spans="1:16">
      <c r="A28" s="12"/>
      <c r="B28" s="25">
        <v>343.4</v>
      </c>
      <c r="C28" s="20" t="s">
        <v>38</v>
      </c>
      <c r="D28" s="46">
        <v>346718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346718</v>
      </c>
      <c r="O28" s="47">
        <f t="shared" si="1"/>
        <v>5.3069352394655072</v>
      </c>
      <c r="P28" s="9"/>
    </row>
    <row r="29" spans="1:16">
      <c r="A29" s="12"/>
      <c r="B29" s="25">
        <v>343.6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24008676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24008676</v>
      </c>
      <c r="O29" s="47">
        <f t="shared" si="1"/>
        <v>367.48160960004896</v>
      </c>
      <c r="P29" s="9"/>
    </row>
    <row r="30" spans="1:16">
      <c r="A30" s="12"/>
      <c r="B30" s="25">
        <v>347.2</v>
      </c>
      <c r="C30" s="20" t="s">
        <v>40</v>
      </c>
      <c r="D30" s="46">
        <v>510972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510972</v>
      </c>
      <c r="O30" s="47">
        <f t="shared" si="1"/>
        <v>7.8210399032648121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SUM(D32:D35)</f>
        <v>337893</v>
      </c>
      <c r="E31" s="32">
        <f t="shared" si="7"/>
        <v>83360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421253</v>
      </c>
      <c r="O31" s="45">
        <f t="shared" si="1"/>
        <v>6.447782896851515</v>
      </c>
      <c r="P31" s="10"/>
    </row>
    <row r="32" spans="1:16">
      <c r="A32" s="13"/>
      <c r="B32" s="39">
        <v>351.1</v>
      </c>
      <c r="C32" s="21" t="s">
        <v>43</v>
      </c>
      <c r="D32" s="46">
        <v>0</v>
      </c>
      <c r="E32" s="46">
        <v>83360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83360</v>
      </c>
      <c r="O32" s="47">
        <f t="shared" si="1"/>
        <v>1.2759248771677407</v>
      </c>
      <c r="P32" s="9"/>
    </row>
    <row r="33" spans="1:119">
      <c r="A33" s="13"/>
      <c r="B33" s="39">
        <v>351.5</v>
      </c>
      <c r="C33" s="21" t="s">
        <v>44</v>
      </c>
      <c r="D33" s="46">
        <v>181231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181231</v>
      </c>
      <c r="O33" s="47">
        <f t="shared" si="1"/>
        <v>2.7739580303981142</v>
      </c>
      <c r="P33" s="9"/>
    </row>
    <row r="34" spans="1:119">
      <c r="A34" s="13"/>
      <c r="B34" s="39">
        <v>354</v>
      </c>
      <c r="C34" s="21" t="s">
        <v>45</v>
      </c>
      <c r="D34" s="46">
        <v>126232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126232</v>
      </c>
      <c r="O34" s="47">
        <f t="shared" si="1"/>
        <v>1.9321323067974836</v>
      </c>
      <c r="P34" s="9"/>
    </row>
    <row r="35" spans="1:119">
      <c r="A35" s="13"/>
      <c r="B35" s="39">
        <v>359</v>
      </c>
      <c r="C35" s="21" t="s">
        <v>46</v>
      </c>
      <c r="D35" s="46">
        <v>30430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30430</v>
      </c>
      <c r="O35" s="47">
        <f t="shared" si="1"/>
        <v>0.46576768248817596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SUM(D37:D40)</f>
        <v>2441104</v>
      </c>
      <c r="E36" s="32">
        <f t="shared" si="8"/>
        <v>1059667</v>
      </c>
      <c r="F36" s="32">
        <f t="shared" si="8"/>
        <v>0</v>
      </c>
      <c r="G36" s="32">
        <f t="shared" si="8"/>
        <v>210190</v>
      </c>
      <c r="H36" s="32">
        <f t="shared" si="8"/>
        <v>0</v>
      </c>
      <c r="I36" s="32">
        <f t="shared" si="8"/>
        <v>799922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4510883</v>
      </c>
      <c r="O36" s="45">
        <f t="shared" si="1"/>
        <v>69.04447981877459</v>
      </c>
      <c r="P36" s="10"/>
    </row>
    <row r="37" spans="1:119">
      <c r="A37" s="12"/>
      <c r="B37" s="25">
        <v>361.1</v>
      </c>
      <c r="C37" s="20" t="s">
        <v>47</v>
      </c>
      <c r="D37" s="46">
        <v>1140267</v>
      </c>
      <c r="E37" s="46">
        <v>578641</v>
      </c>
      <c r="F37" s="46">
        <v>0</v>
      </c>
      <c r="G37" s="46">
        <v>122516</v>
      </c>
      <c r="H37" s="46">
        <v>0</v>
      </c>
      <c r="I37" s="46">
        <v>445443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2286867</v>
      </c>
      <c r="O37" s="47">
        <f t="shared" si="1"/>
        <v>35.003244914514873</v>
      </c>
      <c r="P37" s="9"/>
    </row>
    <row r="38" spans="1:119">
      <c r="A38" s="12"/>
      <c r="B38" s="25">
        <v>361.3</v>
      </c>
      <c r="C38" s="20" t="s">
        <v>48</v>
      </c>
      <c r="D38" s="46">
        <v>884507</v>
      </c>
      <c r="E38" s="46">
        <v>422424</v>
      </c>
      <c r="F38" s="46">
        <v>0</v>
      </c>
      <c r="G38" s="46">
        <v>87674</v>
      </c>
      <c r="H38" s="46">
        <v>0</v>
      </c>
      <c r="I38" s="46">
        <v>354479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1749084</v>
      </c>
      <c r="O38" s="47">
        <f t="shared" si="1"/>
        <v>26.771830468522797</v>
      </c>
      <c r="P38" s="9"/>
    </row>
    <row r="39" spans="1:119">
      <c r="A39" s="12"/>
      <c r="B39" s="25">
        <v>366</v>
      </c>
      <c r="C39" s="20" t="s">
        <v>49</v>
      </c>
      <c r="D39" s="46">
        <v>0</v>
      </c>
      <c r="E39" s="46">
        <v>57000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57000</v>
      </c>
      <c r="O39" s="47">
        <f t="shared" si="1"/>
        <v>0.8724534308848515</v>
      </c>
      <c r="P39" s="9"/>
    </row>
    <row r="40" spans="1:119" ht="15.75" thickBot="1">
      <c r="A40" s="12"/>
      <c r="B40" s="25">
        <v>369.9</v>
      </c>
      <c r="C40" s="20" t="s">
        <v>51</v>
      </c>
      <c r="D40" s="46">
        <v>416330</v>
      </c>
      <c r="E40" s="46">
        <v>1602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417932</v>
      </c>
      <c r="O40" s="47">
        <f t="shared" si="1"/>
        <v>6.3969510048520659</v>
      </c>
      <c r="P40" s="9"/>
    </row>
    <row r="41" spans="1:119" ht="16.5" thickBot="1">
      <c r="A41" s="14" t="s">
        <v>41</v>
      </c>
      <c r="B41" s="23"/>
      <c r="C41" s="22"/>
      <c r="D41" s="15">
        <f>SUM(D5,D14,D20,D26,D31,D36)</f>
        <v>38309019</v>
      </c>
      <c r="E41" s="15">
        <f t="shared" ref="E41:M41" si="9">SUM(E5,E14,E20,E26,E31,E36)</f>
        <v>36600482</v>
      </c>
      <c r="F41" s="15">
        <f t="shared" si="9"/>
        <v>0</v>
      </c>
      <c r="G41" s="15">
        <f t="shared" si="9"/>
        <v>1561093</v>
      </c>
      <c r="H41" s="15">
        <f t="shared" si="9"/>
        <v>0</v>
      </c>
      <c r="I41" s="15">
        <f t="shared" si="9"/>
        <v>24808598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4"/>
        <v>101279192</v>
      </c>
      <c r="O41" s="38">
        <f t="shared" si="1"/>
        <v>1550.1996234674666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62</v>
      </c>
      <c r="M43" s="48"/>
      <c r="N43" s="48"/>
      <c r="O43" s="43">
        <v>65333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19694155</v>
      </c>
      <c r="E5" s="27">
        <f t="shared" si="0"/>
        <v>9693326</v>
      </c>
      <c r="F5" s="27">
        <f t="shared" si="0"/>
        <v>0</v>
      </c>
      <c r="G5" s="27">
        <f t="shared" si="0"/>
        <v>1347800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30735281</v>
      </c>
      <c r="O5" s="33">
        <f t="shared" ref="O5:O46" si="1">(N5/O$48)</f>
        <v>498.16491887774123</v>
      </c>
      <c r="P5" s="6"/>
    </row>
    <row r="6" spans="1:133">
      <c r="A6" s="12"/>
      <c r="B6" s="25">
        <v>311</v>
      </c>
      <c r="C6" s="20" t="s">
        <v>2</v>
      </c>
      <c r="D6" s="46">
        <v>11690337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11690337</v>
      </c>
      <c r="O6" s="47">
        <f t="shared" si="1"/>
        <v>189.4798288409485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633257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633257</v>
      </c>
      <c r="O7" s="47">
        <f t="shared" si="1"/>
        <v>10.263983662090538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463969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463969</v>
      </c>
      <c r="O8" s="47">
        <f t="shared" si="1"/>
        <v>7.5201225343209552</v>
      </c>
      <c r="P8" s="9"/>
    </row>
    <row r="9" spans="1:133">
      <c r="A9" s="12"/>
      <c r="B9" s="25">
        <v>314.10000000000002</v>
      </c>
      <c r="C9" s="20" t="s">
        <v>12</v>
      </c>
      <c r="D9" s="46">
        <v>4158022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4158022</v>
      </c>
      <c r="O9" s="47">
        <f t="shared" si="1"/>
        <v>67.394233106958197</v>
      </c>
      <c r="P9" s="9"/>
    </row>
    <row r="10" spans="1:133">
      <c r="A10" s="12"/>
      <c r="B10" s="25">
        <v>314.39999999999998</v>
      </c>
      <c r="C10" s="20" t="s">
        <v>13</v>
      </c>
      <c r="D10" s="46">
        <v>76507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76507</v>
      </c>
      <c r="O10" s="47">
        <f t="shared" si="1"/>
        <v>1.2400440864223543</v>
      </c>
      <c r="P10" s="9"/>
    </row>
    <row r="11" spans="1:133">
      <c r="A11" s="12"/>
      <c r="B11" s="25">
        <v>314.5</v>
      </c>
      <c r="C11" s="20" t="s">
        <v>14</v>
      </c>
      <c r="D11" s="46">
        <v>0</v>
      </c>
      <c r="E11" s="46">
        <v>8596100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8596100</v>
      </c>
      <c r="O11" s="47">
        <f t="shared" si="1"/>
        <v>139.32768205909525</v>
      </c>
      <c r="P11" s="9"/>
    </row>
    <row r="12" spans="1:133">
      <c r="A12" s="12"/>
      <c r="B12" s="25">
        <v>315</v>
      </c>
      <c r="C12" s="20" t="s">
        <v>15</v>
      </c>
      <c r="D12" s="46">
        <v>2870377</v>
      </c>
      <c r="E12" s="46">
        <v>0</v>
      </c>
      <c r="F12" s="46">
        <v>0</v>
      </c>
      <c r="G12" s="46">
        <v>1347800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4218177</v>
      </c>
      <c r="O12" s="47">
        <f t="shared" si="1"/>
        <v>68.369239995461697</v>
      </c>
      <c r="P12" s="9"/>
    </row>
    <row r="13" spans="1:133">
      <c r="A13" s="12"/>
      <c r="B13" s="25">
        <v>316</v>
      </c>
      <c r="C13" s="20" t="s">
        <v>16</v>
      </c>
      <c r="D13" s="46">
        <v>898912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898912</v>
      </c>
      <c r="O13" s="47">
        <f t="shared" si="1"/>
        <v>14.569784592443717</v>
      </c>
      <c r="P13" s="9"/>
    </row>
    <row r="14" spans="1:133" ht="15.75">
      <c r="A14" s="29" t="s">
        <v>17</v>
      </c>
      <c r="B14" s="30"/>
      <c r="C14" s="31"/>
      <c r="D14" s="32">
        <f>SUM(D15:D19)</f>
        <v>8524317</v>
      </c>
      <c r="E14" s="32">
        <f t="shared" ref="E14:M14" si="3">SUM(E15:E19)</f>
        <v>25316649</v>
      </c>
      <c r="F14" s="32">
        <f t="shared" si="3"/>
        <v>0</v>
      </c>
      <c r="G14" s="32">
        <f t="shared" si="3"/>
        <v>1383370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35224336</v>
      </c>
      <c r="O14" s="45">
        <f t="shared" si="1"/>
        <v>570.92461545942263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1491393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1491393</v>
      </c>
      <c r="O15" s="47">
        <f t="shared" si="1"/>
        <v>24.172860917062419</v>
      </c>
      <c r="P15" s="9"/>
    </row>
    <row r="16" spans="1:133">
      <c r="A16" s="12"/>
      <c r="B16" s="25">
        <v>323.10000000000002</v>
      </c>
      <c r="C16" s="20" t="s">
        <v>18</v>
      </c>
      <c r="D16" s="46">
        <v>2922310</v>
      </c>
      <c r="E16" s="46">
        <v>0</v>
      </c>
      <c r="F16" s="46">
        <v>0</v>
      </c>
      <c r="G16" s="46">
        <v>1383370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4305680</v>
      </c>
      <c r="O16" s="47">
        <f t="shared" si="1"/>
        <v>69.787509927549152</v>
      </c>
      <c r="P16" s="9"/>
    </row>
    <row r="17" spans="1:16">
      <c r="A17" s="12"/>
      <c r="B17" s="25">
        <v>323.7</v>
      </c>
      <c r="C17" s="20" t="s">
        <v>19</v>
      </c>
      <c r="D17" s="46">
        <v>1430665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1430665</v>
      </c>
      <c r="O17" s="47">
        <f t="shared" si="1"/>
        <v>23.188566705026176</v>
      </c>
      <c r="P17" s="9"/>
    </row>
    <row r="18" spans="1:16">
      <c r="A18" s="12"/>
      <c r="B18" s="25">
        <v>325.2</v>
      </c>
      <c r="C18" s="20" t="s">
        <v>20</v>
      </c>
      <c r="D18" s="46">
        <v>3928759</v>
      </c>
      <c r="E18" s="46">
        <v>23612094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27540853</v>
      </c>
      <c r="O18" s="47">
        <f t="shared" si="1"/>
        <v>446.388851970112</v>
      </c>
      <c r="P18" s="9"/>
    </row>
    <row r="19" spans="1:16">
      <c r="A19" s="12"/>
      <c r="B19" s="25">
        <v>329</v>
      </c>
      <c r="C19" s="20" t="s">
        <v>21</v>
      </c>
      <c r="D19" s="46">
        <v>242583</v>
      </c>
      <c r="E19" s="46">
        <v>213162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455745</v>
      </c>
      <c r="O19" s="47">
        <f t="shared" si="1"/>
        <v>7.3868259396729172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SUM(D21:D27)</f>
        <v>4082186</v>
      </c>
      <c r="E20" s="32">
        <f t="shared" si="5"/>
        <v>2387318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6469504</v>
      </c>
      <c r="O20" s="45">
        <f t="shared" si="1"/>
        <v>104.85929623806668</v>
      </c>
      <c r="P20" s="10"/>
    </row>
    <row r="21" spans="1:16">
      <c r="A21" s="12"/>
      <c r="B21" s="25">
        <v>334.1</v>
      </c>
      <c r="C21" s="20" t="s">
        <v>23</v>
      </c>
      <c r="D21" s="46">
        <v>0</v>
      </c>
      <c r="E21" s="46">
        <v>979725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979725</v>
      </c>
      <c r="O21" s="47">
        <f t="shared" si="1"/>
        <v>15.879621375431544</v>
      </c>
      <c r="P21" s="9"/>
    </row>
    <row r="22" spans="1:16">
      <c r="A22" s="12"/>
      <c r="B22" s="25">
        <v>334.2</v>
      </c>
      <c r="C22" s="20" t="s">
        <v>24</v>
      </c>
      <c r="D22" s="46">
        <v>4204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4204</v>
      </c>
      <c r="O22" s="47">
        <f t="shared" si="1"/>
        <v>6.8139455727182843E-2</v>
      </c>
      <c r="P22" s="9"/>
    </row>
    <row r="23" spans="1:16">
      <c r="A23" s="12"/>
      <c r="B23" s="25">
        <v>334.36</v>
      </c>
      <c r="C23" s="20" t="s">
        <v>25</v>
      </c>
      <c r="D23" s="46">
        <v>0</v>
      </c>
      <c r="E23" s="46">
        <v>1100000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1100000</v>
      </c>
      <c r="O23" s="47">
        <f t="shared" si="1"/>
        <v>17.829067863915586</v>
      </c>
      <c r="P23" s="9"/>
    </row>
    <row r="24" spans="1:16">
      <c r="A24" s="12"/>
      <c r="B24" s="25">
        <v>334.7</v>
      </c>
      <c r="C24" s="20" t="s">
        <v>26</v>
      </c>
      <c r="D24" s="46">
        <v>135611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135611</v>
      </c>
      <c r="O24" s="47">
        <f t="shared" si="1"/>
        <v>2.1980161109940517</v>
      </c>
      <c r="P24" s="9"/>
    </row>
    <row r="25" spans="1:16">
      <c r="A25" s="12"/>
      <c r="B25" s="25">
        <v>335.12</v>
      </c>
      <c r="C25" s="20" t="s">
        <v>27</v>
      </c>
      <c r="D25" s="46">
        <v>767037</v>
      </c>
      <c r="E25" s="46">
        <v>307593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1074630</v>
      </c>
      <c r="O25" s="47">
        <f t="shared" si="1"/>
        <v>17.417864725999642</v>
      </c>
      <c r="P25" s="9"/>
    </row>
    <row r="26" spans="1:16">
      <c r="A26" s="12"/>
      <c r="B26" s="25">
        <v>335.15</v>
      </c>
      <c r="C26" s="20" t="s">
        <v>28</v>
      </c>
      <c r="D26" s="46">
        <v>22094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22094</v>
      </c>
      <c r="O26" s="47">
        <f t="shared" si="1"/>
        <v>0.35810493216850092</v>
      </c>
      <c r="P26" s="9"/>
    </row>
    <row r="27" spans="1:16">
      <c r="A27" s="12"/>
      <c r="B27" s="25">
        <v>335.18</v>
      </c>
      <c r="C27" s="20" t="s">
        <v>29</v>
      </c>
      <c r="D27" s="46">
        <v>3153240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3153240</v>
      </c>
      <c r="O27" s="47">
        <f t="shared" si="1"/>
        <v>51.108481773830171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SUM(D29:D32)</f>
        <v>1067730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18922333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46" si="8">SUM(D28:M28)</f>
        <v>19990063</v>
      </c>
      <c r="O28" s="45">
        <f t="shared" si="1"/>
        <v>324.00380893722547</v>
      </c>
      <c r="P28" s="10"/>
    </row>
    <row r="29" spans="1:16">
      <c r="A29" s="12"/>
      <c r="B29" s="25">
        <v>342.6</v>
      </c>
      <c r="C29" s="20" t="s">
        <v>37</v>
      </c>
      <c r="D29" s="46">
        <v>422949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422949</v>
      </c>
      <c r="O29" s="47">
        <f t="shared" si="1"/>
        <v>6.8552603854320306</v>
      </c>
      <c r="P29" s="9"/>
    </row>
    <row r="30" spans="1:16">
      <c r="A30" s="12"/>
      <c r="B30" s="25">
        <v>343.4</v>
      </c>
      <c r="C30" s="20" t="s">
        <v>38</v>
      </c>
      <c r="D30" s="46">
        <v>211644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211644</v>
      </c>
      <c r="O30" s="47">
        <f t="shared" si="1"/>
        <v>3.4303774899914097</v>
      </c>
      <c r="P30" s="9"/>
    </row>
    <row r="31" spans="1:16">
      <c r="A31" s="12"/>
      <c r="B31" s="25">
        <v>343.6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18922333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18922333</v>
      </c>
      <c r="O31" s="47">
        <f t="shared" si="1"/>
        <v>306.69778109146313</v>
      </c>
      <c r="P31" s="9"/>
    </row>
    <row r="32" spans="1:16">
      <c r="A32" s="12"/>
      <c r="B32" s="25">
        <v>347.2</v>
      </c>
      <c r="C32" s="20" t="s">
        <v>40</v>
      </c>
      <c r="D32" s="46">
        <v>433137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433137</v>
      </c>
      <c r="O32" s="47">
        <f t="shared" si="1"/>
        <v>7.0203899703389148</v>
      </c>
      <c r="P32" s="9"/>
    </row>
    <row r="33" spans="1:119" ht="15.75">
      <c r="A33" s="29" t="s">
        <v>35</v>
      </c>
      <c r="B33" s="30"/>
      <c r="C33" s="31"/>
      <c r="D33" s="32">
        <f t="shared" ref="D33:M33" si="9">SUM(D34:D37)</f>
        <v>235459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235459</v>
      </c>
      <c r="O33" s="45">
        <f t="shared" si="1"/>
        <v>3.816376809245182</v>
      </c>
      <c r="P33" s="10"/>
    </row>
    <row r="34" spans="1:119">
      <c r="A34" s="13"/>
      <c r="B34" s="39">
        <v>351.1</v>
      </c>
      <c r="C34" s="21" t="s">
        <v>43</v>
      </c>
      <c r="D34" s="46">
        <v>7799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7799</v>
      </c>
      <c r="O34" s="47">
        <f t="shared" si="1"/>
        <v>0.12640809115516152</v>
      </c>
      <c r="P34" s="9"/>
    </row>
    <row r="35" spans="1:119">
      <c r="A35" s="13"/>
      <c r="B35" s="39">
        <v>351.5</v>
      </c>
      <c r="C35" s="21" t="s">
        <v>44</v>
      </c>
      <c r="D35" s="46">
        <v>149685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149685</v>
      </c>
      <c r="O35" s="47">
        <f t="shared" si="1"/>
        <v>2.4261309301910954</v>
      </c>
      <c r="P35" s="9"/>
    </row>
    <row r="36" spans="1:119">
      <c r="A36" s="13"/>
      <c r="B36" s="39">
        <v>354</v>
      </c>
      <c r="C36" s="21" t="s">
        <v>45</v>
      </c>
      <c r="D36" s="46">
        <v>27166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27166</v>
      </c>
      <c r="O36" s="47">
        <f t="shared" si="1"/>
        <v>0.44031314326466442</v>
      </c>
      <c r="P36" s="9"/>
    </row>
    <row r="37" spans="1:119">
      <c r="A37" s="13"/>
      <c r="B37" s="39">
        <v>359</v>
      </c>
      <c r="C37" s="21" t="s">
        <v>46</v>
      </c>
      <c r="D37" s="46">
        <v>50809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50809</v>
      </c>
      <c r="O37" s="47">
        <f t="shared" si="1"/>
        <v>0.823524644634261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SUM(D39:D43)</f>
        <v>2446837</v>
      </c>
      <c r="E38" s="32">
        <f t="shared" si="10"/>
        <v>1045481</v>
      </c>
      <c r="F38" s="32">
        <f t="shared" si="10"/>
        <v>0</v>
      </c>
      <c r="G38" s="32">
        <f t="shared" si="10"/>
        <v>324718</v>
      </c>
      <c r="H38" s="32">
        <f t="shared" si="10"/>
        <v>0</v>
      </c>
      <c r="I38" s="32">
        <f t="shared" si="10"/>
        <v>905750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4722786</v>
      </c>
      <c r="O38" s="45">
        <f t="shared" si="1"/>
        <v>76.548065546136769</v>
      </c>
      <c r="P38" s="10"/>
    </row>
    <row r="39" spans="1:119">
      <c r="A39" s="12"/>
      <c r="B39" s="25">
        <v>361.1</v>
      </c>
      <c r="C39" s="20" t="s">
        <v>47</v>
      </c>
      <c r="D39" s="46">
        <v>1478595</v>
      </c>
      <c r="E39" s="46">
        <v>716155</v>
      </c>
      <c r="F39" s="46">
        <v>0</v>
      </c>
      <c r="G39" s="46">
        <v>216520</v>
      </c>
      <c r="H39" s="46">
        <v>0</v>
      </c>
      <c r="I39" s="46">
        <v>650234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3061504</v>
      </c>
      <c r="O39" s="47">
        <f t="shared" si="1"/>
        <v>49.621602346953658</v>
      </c>
      <c r="P39" s="9"/>
    </row>
    <row r="40" spans="1:119">
      <c r="A40" s="12"/>
      <c r="B40" s="25">
        <v>361.3</v>
      </c>
      <c r="C40" s="20" t="s">
        <v>48</v>
      </c>
      <c r="D40" s="46">
        <v>577700</v>
      </c>
      <c r="E40" s="46">
        <v>290051</v>
      </c>
      <c r="F40" s="46">
        <v>0</v>
      </c>
      <c r="G40" s="46">
        <v>87732</v>
      </c>
      <c r="H40" s="46">
        <v>0</v>
      </c>
      <c r="I40" s="46">
        <v>255516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1210999</v>
      </c>
      <c r="O40" s="47">
        <f t="shared" si="1"/>
        <v>19.628166685576286</v>
      </c>
      <c r="P40" s="9"/>
    </row>
    <row r="41" spans="1:119">
      <c r="A41" s="12"/>
      <c r="B41" s="25">
        <v>366</v>
      </c>
      <c r="C41" s="20" t="s">
        <v>49</v>
      </c>
      <c r="D41" s="46">
        <v>0</v>
      </c>
      <c r="E41" s="46">
        <v>30187</v>
      </c>
      <c r="F41" s="46">
        <v>0</v>
      </c>
      <c r="G41" s="46">
        <v>20466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50653</v>
      </c>
      <c r="O41" s="47">
        <f t="shared" si="1"/>
        <v>0.8209961586462875</v>
      </c>
      <c r="P41" s="9"/>
    </row>
    <row r="42" spans="1:119">
      <c r="A42" s="12"/>
      <c r="B42" s="25">
        <v>369.3</v>
      </c>
      <c r="C42" s="20" t="s">
        <v>50</v>
      </c>
      <c r="D42" s="46">
        <v>120348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120348</v>
      </c>
      <c r="O42" s="47">
        <f t="shared" si="1"/>
        <v>1.9506296902604665</v>
      </c>
      <c r="P42" s="9"/>
    </row>
    <row r="43" spans="1:119">
      <c r="A43" s="12"/>
      <c r="B43" s="25">
        <v>369.9</v>
      </c>
      <c r="C43" s="20" t="s">
        <v>51</v>
      </c>
      <c r="D43" s="46">
        <v>270194</v>
      </c>
      <c r="E43" s="46">
        <v>9088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279282</v>
      </c>
      <c r="O43" s="47">
        <f t="shared" si="1"/>
        <v>4.5266706647000667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SUM(D45:D45)</f>
        <v>307818</v>
      </c>
      <c r="E44" s="32">
        <f t="shared" si="11"/>
        <v>29410</v>
      </c>
      <c r="F44" s="32">
        <f t="shared" si="11"/>
        <v>0</v>
      </c>
      <c r="G44" s="32">
        <f t="shared" si="11"/>
        <v>409120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8"/>
        <v>746348</v>
      </c>
      <c r="O44" s="45">
        <f t="shared" si="1"/>
        <v>12.096990129179702</v>
      </c>
      <c r="P44" s="9"/>
    </row>
    <row r="45" spans="1:119" ht="15.75" thickBot="1">
      <c r="A45" s="12"/>
      <c r="B45" s="25">
        <v>381</v>
      </c>
      <c r="C45" s="20" t="s">
        <v>52</v>
      </c>
      <c r="D45" s="46">
        <v>307818</v>
      </c>
      <c r="E45" s="46">
        <v>29410</v>
      </c>
      <c r="F45" s="46">
        <v>0</v>
      </c>
      <c r="G45" s="46">
        <v>409120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746348</v>
      </c>
      <c r="O45" s="47">
        <f t="shared" si="1"/>
        <v>12.096990129179702</v>
      </c>
      <c r="P45" s="9"/>
    </row>
    <row r="46" spans="1:119" ht="16.5" thickBot="1">
      <c r="A46" s="14" t="s">
        <v>41</v>
      </c>
      <c r="B46" s="23"/>
      <c r="C46" s="22"/>
      <c r="D46" s="15">
        <f t="shared" ref="D46:M46" si="12">SUM(D5,D14,D20,D28,D33,D38,D44)</f>
        <v>36358502</v>
      </c>
      <c r="E46" s="15">
        <f t="shared" si="12"/>
        <v>38472184</v>
      </c>
      <c r="F46" s="15">
        <f t="shared" si="12"/>
        <v>0</v>
      </c>
      <c r="G46" s="15">
        <f t="shared" si="12"/>
        <v>3465008</v>
      </c>
      <c r="H46" s="15">
        <f t="shared" si="12"/>
        <v>0</v>
      </c>
      <c r="I46" s="15">
        <f t="shared" si="12"/>
        <v>19828083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8"/>
        <v>98123777</v>
      </c>
      <c r="O46" s="38">
        <f t="shared" si="1"/>
        <v>1590.4140719970176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59</v>
      </c>
      <c r="M48" s="48"/>
      <c r="N48" s="48"/>
      <c r="O48" s="43">
        <v>61697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thickBot="1">
      <c r="A50" s="52" t="s">
        <v>63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18659058</v>
      </c>
      <c r="E5" s="27">
        <f t="shared" si="0"/>
        <v>9251371</v>
      </c>
      <c r="F5" s="27">
        <f t="shared" si="0"/>
        <v>0</v>
      </c>
      <c r="G5" s="27">
        <f t="shared" si="0"/>
        <v>887300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28797729</v>
      </c>
      <c r="O5" s="33">
        <f t="shared" ref="O5:O44" si="1">(N5/O$46)</f>
        <v>463.82117317356011</v>
      </c>
      <c r="P5" s="6"/>
    </row>
    <row r="6" spans="1:133">
      <c r="A6" s="12"/>
      <c r="B6" s="25">
        <v>311</v>
      </c>
      <c r="C6" s="20" t="s">
        <v>2</v>
      </c>
      <c r="D6" s="46">
        <v>10740243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10740243</v>
      </c>
      <c r="O6" s="47">
        <f t="shared" si="1"/>
        <v>172.98419984538074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645525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645525</v>
      </c>
      <c r="O7" s="47">
        <f t="shared" si="1"/>
        <v>10.39693660610746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470952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470952</v>
      </c>
      <c r="O8" s="47">
        <f t="shared" si="1"/>
        <v>7.5852338616157713</v>
      </c>
      <c r="P8" s="9"/>
    </row>
    <row r="9" spans="1:133">
      <c r="A9" s="12"/>
      <c r="B9" s="25">
        <v>314.10000000000002</v>
      </c>
      <c r="C9" s="20" t="s">
        <v>12</v>
      </c>
      <c r="D9" s="46">
        <v>4198618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4198618</v>
      </c>
      <c r="O9" s="47">
        <f t="shared" si="1"/>
        <v>67.623663187733541</v>
      </c>
      <c r="P9" s="9"/>
    </row>
    <row r="10" spans="1:133">
      <c r="A10" s="12"/>
      <c r="B10" s="25">
        <v>314.39999999999998</v>
      </c>
      <c r="C10" s="20" t="s">
        <v>13</v>
      </c>
      <c r="D10" s="46">
        <v>99631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99631</v>
      </c>
      <c r="O10" s="47">
        <f t="shared" si="1"/>
        <v>1.6046740110810462</v>
      </c>
      <c r="P10" s="9"/>
    </row>
    <row r="11" spans="1:133">
      <c r="A11" s="12"/>
      <c r="B11" s="25">
        <v>314.5</v>
      </c>
      <c r="C11" s="20" t="s">
        <v>14</v>
      </c>
      <c r="D11" s="46">
        <v>0</v>
      </c>
      <c r="E11" s="46">
        <v>8134894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8134894</v>
      </c>
      <c r="O11" s="47">
        <f t="shared" si="1"/>
        <v>131.022001030795</v>
      </c>
      <c r="P11" s="9"/>
    </row>
    <row r="12" spans="1:133">
      <c r="A12" s="12"/>
      <c r="B12" s="25">
        <v>315</v>
      </c>
      <c r="C12" s="20" t="s">
        <v>15</v>
      </c>
      <c r="D12" s="46">
        <v>2701868</v>
      </c>
      <c r="E12" s="46">
        <v>0</v>
      </c>
      <c r="F12" s="46">
        <v>0</v>
      </c>
      <c r="G12" s="46">
        <v>887300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3589168</v>
      </c>
      <c r="O12" s="47">
        <f t="shared" si="1"/>
        <v>57.80775673237985</v>
      </c>
      <c r="P12" s="9"/>
    </row>
    <row r="13" spans="1:133">
      <c r="A13" s="12"/>
      <c r="B13" s="25">
        <v>316</v>
      </c>
      <c r="C13" s="20" t="s">
        <v>16</v>
      </c>
      <c r="D13" s="46">
        <v>918698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918698</v>
      </c>
      <c r="O13" s="47">
        <f t="shared" si="1"/>
        <v>14.796707898466693</v>
      </c>
      <c r="P13" s="9"/>
    </row>
    <row r="14" spans="1:133" ht="15.75">
      <c r="A14" s="29" t="s">
        <v>77</v>
      </c>
      <c r="B14" s="30"/>
      <c r="C14" s="31"/>
      <c r="D14" s="32">
        <f t="shared" ref="D14:M14" si="3">SUM(D15:D18)</f>
        <v>3156654</v>
      </c>
      <c r="E14" s="32">
        <f t="shared" si="3"/>
        <v>2787010</v>
      </c>
      <c r="F14" s="32">
        <f t="shared" si="3"/>
        <v>0</v>
      </c>
      <c r="G14" s="32">
        <f t="shared" si="3"/>
        <v>2740900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8684564</v>
      </c>
      <c r="O14" s="45">
        <f t="shared" si="1"/>
        <v>139.87508053085944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2406223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2406223</v>
      </c>
      <c r="O15" s="47">
        <f t="shared" si="1"/>
        <v>38.755041231800028</v>
      </c>
      <c r="P15" s="9"/>
    </row>
    <row r="16" spans="1:133">
      <c r="A16" s="12"/>
      <c r="B16" s="25">
        <v>323.10000000000002</v>
      </c>
      <c r="C16" s="20" t="s">
        <v>18</v>
      </c>
      <c r="D16" s="46">
        <v>1585574</v>
      </c>
      <c r="E16" s="46">
        <v>0</v>
      </c>
      <c r="F16" s="46">
        <v>0</v>
      </c>
      <c r="G16" s="46">
        <v>2740900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4326474</v>
      </c>
      <c r="O16" s="47">
        <f t="shared" si="1"/>
        <v>69.682933900270584</v>
      </c>
      <c r="P16" s="9"/>
    </row>
    <row r="17" spans="1:16">
      <c r="A17" s="12"/>
      <c r="B17" s="25">
        <v>323.7</v>
      </c>
      <c r="C17" s="20" t="s">
        <v>19</v>
      </c>
      <c r="D17" s="46">
        <v>1423668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1423668</v>
      </c>
      <c r="O17" s="47">
        <f t="shared" si="1"/>
        <v>22.929841515268652</v>
      </c>
      <c r="P17" s="9"/>
    </row>
    <row r="18" spans="1:16">
      <c r="A18" s="12"/>
      <c r="B18" s="25">
        <v>329</v>
      </c>
      <c r="C18" s="20" t="s">
        <v>78</v>
      </c>
      <c r="D18" s="46">
        <v>147412</v>
      </c>
      <c r="E18" s="46">
        <v>380787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528199</v>
      </c>
      <c r="O18" s="47">
        <f t="shared" si="1"/>
        <v>8.5072638835201655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SUM(D20:D26)</f>
        <v>5717148</v>
      </c>
      <c r="E19" s="32">
        <f t="shared" si="5"/>
        <v>1336218</v>
      </c>
      <c r="F19" s="32">
        <f t="shared" si="5"/>
        <v>0</v>
      </c>
      <c r="G19" s="32">
        <f t="shared" si="5"/>
        <v>200000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7253366</v>
      </c>
      <c r="O19" s="45">
        <f t="shared" si="1"/>
        <v>116.82395954129622</v>
      </c>
      <c r="P19" s="10"/>
    </row>
    <row r="20" spans="1:16">
      <c r="A20" s="12"/>
      <c r="B20" s="25">
        <v>331.39</v>
      </c>
      <c r="C20" s="20" t="s">
        <v>66</v>
      </c>
      <c r="D20" s="46">
        <v>387396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387396</v>
      </c>
      <c r="O20" s="47">
        <f t="shared" si="1"/>
        <v>6.2394665635871664</v>
      </c>
      <c r="P20" s="9"/>
    </row>
    <row r="21" spans="1:16">
      <c r="A21" s="12"/>
      <c r="B21" s="25">
        <v>334.36</v>
      </c>
      <c r="C21" s="20" t="s">
        <v>25</v>
      </c>
      <c r="D21" s="46">
        <v>0</v>
      </c>
      <c r="E21" s="46">
        <v>1000000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1000000</v>
      </c>
      <c r="O21" s="47">
        <f t="shared" si="1"/>
        <v>16.106171885066356</v>
      </c>
      <c r="P21" s="9"/>
    </row>
    <row r="22" spans="1:16">
      <c r="A22" s="12"/>
      <c r="B22" s="25">
        <v>334.39</v>
      </c>
      <c r="C22" s="20" t="s">
        <v>67</v>
      </c>
      <c r="D22" s="46">
        <v>0</v>
      </c>
      <c r="E22" s="46">
        <v>0</v>
      </c>
      <c r="F22" s="46">
        <v>0</v>
      </c>
      <c r="G22" s="46">
        <v>200000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200000</v>
      </c>
      <c r="O22" s="47">
        <f t="shared" si="1"/>
        <v>3.2212343770132716</v>
      </c>
      <c r="P22" s="9"/>
    </row>
    <row r="23" spans="1:16">
      <c r="A23" s="12"/>
      <c r="B23" s="25">
        <v>335.12</v>
      </c>
      <c r="C23" s="20" t="s">
        <v>27</v>
      </c>
      <c r="D23" s="46">
        <v>902132</v>
      </c>
      <c r="E23" s="46">
        <v>336218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1238350</v>
      </c>
      <c r="O23" s="47">
        <f t="shared" si="1"/>
        <v>19.945077953871923</v>
      </c>
      <c r="P23" s="9"/>
    </row>
    <row r="24" spans="1:16">
      <c r="A24" s="12"/>
      <c r="B24" s="25">
        <v>335.15</v>
      </c>
      <c r="C24" s="20" t="s">
        <v>28</v>
      </c>
      <c r="D24" s="46">
        <v>18474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18474</v>
      </c>
      <c r="O24" s="47">
        <f t="shared" si="1"/>
        <v>0.29754541940471591</v>
      </c>
      <c r="P24" s="9"/>
    </row>
    <row r="25" spans="1:16">
      <c r="A25" s="12"/>
      <c r="B25" s="25">
        <v>335.18</v>
      </c>
      <c r="C25" s="20" t="s">
        <v>29</v>
      </c>
      <c r="D25" s="46">
        <v>3492456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3492456</v>
      </c>
      <c r="O25" s="47">
        <f t="shared" si="1"/>
        <v>56.250096637031312</v>
      </c>
      <c r="P25" s="9"/>
    </row>
    <row r="26" spans="1:16">
      <c r="A26" s="12"/>
      <c r="B26" s="25">
        <v>335.34</v>
      </c>
      <c r="C26" s="20" t="s">
        <v>79</v>
      </c>
      <c r="D26" s="46">
        <v>916690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916690</v>
      </c>
      <c r="O26" s="47">
        <f t="shared" si="1"/>
        <v>14.764366705321478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SUM(D28:D29)</f>
        <v>491562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15989521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44" si="8">SUM(D27:M27)</f>
        <v>16481083</v>
      </c>
      <c r="O27" s="45">
        <f t="shared" si="1"/>
        <v>265.44715565004509</v>
      </c>
      <c r="P27" s="10"/>
    </row>
    <row r="28" spans="1:16">
      <c r="A28" s="12"/>
      <c r="B28" s="25">
        <v>343.6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15989521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15989521</v>
      </c>
      <c r="O28" s="47">
        <f t="shared" si="1"/>
        <v>257.52997358587811</v>
      </c>
      <c r="P28" s="9"/>
    </row>
    <row r="29" spans="1:16">
      <c r="A29" s="12"/>
      <c r="B29" s="25">
        <v>347.2</v>
      </c>
      <c r="C29" s="20" t="s">
        <v>40</v>
      </c>
      <c r="D29" s="46">
        <v>491562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491562</v>
      </c>
      <c r="O29" s="47">
        <f t="shared" si="1"/>
        <v>7.9171820641669886</v>
      </c>
      <c r="P29" s="9"/>
    </row>
    <row r="30" spans="1:16" ht="15.75">
      <c r="A30" s="29" t="s">
        <v>35</v>
      </c>
      <c r="B30" s="30"/>
      <c r="C30" s="31"/>
      <c r="D30" s="32">
        <f t="shared" ref="D30:M30" si="9">SUM(D31:D33)</f>
        <v>335993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335993</v>
      </c>
      <c r="O30" s="45">
        <f t="shared" si="1"/>
        <v>5.411561010179101</v>
      </c>
      <c r="P30" s="10"/>
    </row>
    <row r="31" spans="1:16">
      <c r="A31" s="13"/>
      <c r="B31" s="39">
        <v>351.5</v>
      </c>
      <c r="C31" s="21" t="s">
        <v>44</v>
      </c>
      <c r="D31" s="46">
        <v>239467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239467</v>
      </c>
      <c r="O31" s="47">
        <f t="shared" si="1"/>
        <v>3.8568966628011854</v>
      </c>
      <c r="P31" s="9"/>
    </row>
    <row r="32" spans="1:16">
      <c r="A32" s="13"/>
      <c r="B32" s="39">
        <v>354</v>
      </c>
      <c r="C32" s="21" t="s">
        <v>45</v>
      </c>
      <c r="D32" s="46">
        <v>18565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18565</v>
      </c>
      <c r="O32" s="47">
        <f t="shared" si="1"/>
        <v>0.2990110810462569</v>
      </c>
      <c r="P32" s="9"/>
    </row>
    <row r="33" spans="1:119">
      <c r="A33" s="13"/>
      <c r="B33" s="39">
        <v>359</v>
      </c>
      <c r="C33" s="21" t="s">
        <v>46</v>
      </c>
      <c r="D33" s="46">
        <v>77961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77961</v>
      </c>
      <c r="O33" s="47">
        <f t="shared" si="1"/>
        <v>1.2556532663316582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6620308</v>
      </c>
      <c r="E34" s="32">
        <f t="shared" si="10"/>
        <v>21334278</v>
      </c>
      <c r="F34" s="32">
        <f t="shared" si="10"/>
        <v>0</v>
      </c>
      <c r="G34" s="32">
        <f t="shared" si="10"/>
        <v>445158</v>
      </c>
      <c r="H34" s="32">
        <f t="shared" si="10"/>
        <v>0</v>
      </c>
      <c r="I34" s="32">
        <f t="shared" si="10"/>
        <v>1280518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29680262</v>
      </c>
      <c r="O34" s="45">
        <f t="shared" si="1"/>
        <v>478.03540136580335</v>
      </c>
      <c r="P34" s="10"/>
    </row>
    <row r="35" spans="1:119">
      <c r="A35" s="12"/>
      <c r="B35" s="25">
        <v>361.1</v>
      </c>
      <c r="C35" s="20" t="s">
        <v>47</v>
      </c>
      <c r="D35" s="46">
        <v>2759380</v>
      </c>
      <c r="E35" s="46">
        <v>1378806</v>
      </c>
      <c r="F35" s="46">
        <v>0</v>
      </c>
      <c r="G35" s="46">
        <v>400248</v>
      </c>
      <c r="H35" s="46">
        <v>0</v>
      </c>
      <c r="I35" s="46">
        <v>1239009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5777443</v>
      </c>
      <c r="O35" s="47">
        <f t="shared" si="1"/>
        <v>93.052490014173429</v>
      </c>
      <c r="P35" s="9"/>
    </row>
    <row r="36" spans="1:119">
      <c r="A36" s="12"/>
      <c r="B36" s="25">
        <v>361.3</v>
      </c>
      <c r="C36" s="20" t="s">
        <v>48</v>
      </c>
      <c r="D36" s="46">
        <v>-407644</v>
      </c>
      <c r="E36" s="46">
        <v>-187583</v>
      </c>
      <c r="F36" s="46">
        <v>0</v>
      </c>
      <c r="G36" s="46">
        <v>-55090</v>
      </c>
      <c r="H36" s="46">
        <v>0</v>
      </c>
      <c r="I36" s="46">
        <v>-187507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-837824</v>
      </c>
      <c r="O36" s="47">
        <f t="shared" si="1"/>
        <v>-13.494137353433835</v>
      </c>
      <c r="P36" s="9"/>
    </row>
    <row r="37" spans="1:119">
      <c r="A37" s="12"/>
      <c r="B37" s="25">
        <v>363.12</v>
      </c>
      <c r="C37" s="20" t="s">
        <v>20</v>
      </c>
      <c r="D37" s="46">
        <v>3798431</v>
      </c>
      <c r="E37" s="46">
        <v>19185349</v>
      </c>
      <c r="F37" s="46">
        <v>0</v>
      </c>
      <c r="G37" s="46">
        <v>100000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23083780</v>
      </c>
      <c r="O37" s="47">
        <f t="shared" si="1"/>
        <v>371.79132843705708</v>
      </c>
      <c r="P37" s="9"/>
    </row>
    <row r="38" spans="1:119">
      <c r="A38" s="12"/>
      <c r="B38" s="25">
        <v>364</v>
      </c>
      <c r="C38" s="20" t="s">
        <v>80</v>
      </c>
      <c r="D38" s="46">
        <v>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15000</v>
      </c>
      <c r="O38" s="47">
        <f t="shared" si="1"/>
        <v>0.24159257827599537</v>
      </c>
      <c r="P38" s="9"/>
    </row>
    <row r="39" spans="1:119">
      <c r="A39" s="12"/>
      <c r="B39" s="25">
        <v>366</v>
      </c>
      <c r="C39" s="20" t="s">
        <v>49</v>
      </c>
      <c r="D39" s="46">
        <v>0</v>
      </c>
      <c r="E39" s="46">
        <v>931680</v>
      </c>
      <c r="F39" s="46">
        <v>0</v>
      </c>
      <c r="G39" s="46">
        <v>0</v>
      </c>
      <c r="H39" s="46">
        <v>0</v>
      </c>
      <c r="I39" s="46">
        <v>27296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958976</v>
      </c>
      <c r="O39" s="47">
        <f t="shared" si="1"/>
        <v>15.445432289653395</v>
      </c>
      <c r="P39" s="9"/>
    </row>
    <row r="40" spans="1:119">
      <c r="A40" s="12"/>
      <c r="B40" s="25">
        <v>369.9</v>
      </c>
      <c r="C40" s="20" t="s">
        <v>51</v>
      </c>
      <c r="D40" s="46">
        <v>455141</v>
      </c>
      <c r="E40" s="46">
        <v>26026</v>
      </c>
      <c r="F40" s="46">
        <v>0</v>
      </c>
      <c r="G40" s="46">
        <v>0</v>
      </c>
      <c r="H40" s="46">
        <v>0</v>
      </c>
      <c r="I40" s="46">
        <v>201720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682887</v>
      </c>
      <c r="O40" s="47">
        <f t="shared" si="1"/>
        <v>10.99869540007731</v>
      </c>
      <c r="P40" s="9"/>
    </row>
    <row r="41" spans="1:119" ht="15.75">
      <c r="A41" s="29" t="s">
        <v>36</v>
      </c>
      <c r="B41" s="30"/>
      <c r="C41" s="31"/>
      <c r="D41" s="32">
        <f t="shared" ref="D41:M41" si="11">SUM(D42:D43)</f>
        <v>1000000</v>
      </c>
      <c r="E41" s="32">
        <f t="shared" si="11"/>
        <v>5500000</v>
      </c>
      <c r="F41" s="32">
        <f t="shared" si="11"/>
        <v>0</v>
      </c>
      <c r="G41" s="32">
        <f t="shared" si="11"/>
        <v>8546587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8"/>
        <v>15046587</v>
      </c>
      <c r="O41" s="45">
        <f t="shared" si="1"/>
        <v>242.34291650560496</v>
      </c>
      <c r="P41" s="9"/>
    </row>
    <row r="42" spans="1:119">
      <c r="A42" s="12"/>
      <c r="B42" s="25">
        <v>381</v>
      </c>
      <c r="C42" s="20" t="s">
        <v>52</v>
      </c>
      <c r="D42" s="46">
        <v>0</v>
      </c>
      <c r="E42" s="46">
        <v>500000</v>
      </c>
      <c r="F42" s="46">
        <v>0</v>
      </c>
      <c r="G42" s="46">
        <v>366940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866940</v>
      </c>
      <c r="O42" s="47">
        <f t="shared" si="1"/>
        <v>13.963084654039427</v>
      </c>
      <c r="P42" s="9"/>
    </row>
    <row r="43" spans="1:119" ht="15.75" thickBot="1">
      <c r="A43" s="12"/>
      <c r="B43" s="25">
        <v>384</v>
      </c>
      <c r="C43" s="20" t="s">
        <v>74</v>
      </c>
      <c r="D43" s="46">
        <v>1000000</v>
      </c>
      <c r="E43" s="46">
        <v>5000000</v>
      </c>
      <c r="F43" s="46">
        <v>0</v>
      </c>
      <c r="G43" s="46">
        <v>8179647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14179647</v>
      </c>
      <c r="O43" s="47">
        <f t="shared" si="1"/>
        <v>228.37983185156551</v>
      </c>
      <c r="P43" s="9"/>
    </row>
    <row r="44" spans="1:119" ht="16.5" thickBot="1">
      <c r="A44" s="14" t="s">
        <v>41</v>
      </c>
      <c r="B44" s="23"/>
      <c r="C44" s="22"/>
      <c r="D44" s="15">
        <f t="shared" ref="D44:M44" si="12">SUM(D5,D14,D19,D27,D30,D34,D41)</f>
        <v>35980723</v>
      </c>
      <c r="E44" s="15">
        <f t="shared" si="12"/>
        <v>40208877</v>
      </c>
      <c r="F44" s="15">
        <f t="shared" si="12"/>
        <v>0</v>
      </c>
      <c r="G44" s="15">
        <f t="shared" si="12"/>
        <v>12819945</v>
      </c>
      <c r="H44" s="15">
        <f t="shared" si="12"/>
        <v>0</v>
      </c>
      <c r="I44" s="15">
        <f t="shared" si="12"/>
        <v>17270039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8"/>
        <v>106279584</v>
      </c>
      <c r="O44" s="38">
        <f t="shared" si="1"/>
        <v>1711.7572477773483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81</v>
      </c>
      <c r="M46" s="48"/>
      <c r="N46" s="48"/>
      <c r="O46" s="43">
        <v>62088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115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116</v>
      </c>
      <c r="N4" s="35" t="s">
        <v>9</v>
      </c>
      <c r="O4" s="35" t="s">
        <v>117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118</v>
      </c>
      <c r="B5" s="26"/>
      <c r="C5" s="26"/>
      <c r="D5" s="27">
        <f t="shared" ref="D5:N5" si="0">SUM(D6:D12)</f>
        <v>39361695</v>
      </c>
      <c r="E5" s="27">
        <f t="shared" si="0"/>
        <v>1168259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40529954</v>
      </c>
      <c r="P5" s="33">
        <f t="shared" ref="P5:P46" si="1">(O5/P$48)</f>
        <v>593.25439854796684</v>
      </c>
      <c r="Q5" s="6"/>
    </row>
    <row r="6" spans="1:134">
      <c r="A6" s="12"/>
      <c r="B6" s="25">
        <v>311</v>
      </c>
      <c r="C6" s="20" t="s">
        <v>2</v>
      </c>
      <c r="D6" s="46">
        <v>30577430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30577430</v>
      </c>
      <c r="P6" s="47">
        <f t="shared" si="1"/>
        <v>447.57501683304548</v>
      </c>
      <c r="Q6" s="9"/>
    </row>
    <row r="7" spans="1:134">
      <c r="A7" s="12"/>
      <c r="B7" s="25">
        <v>312.41000000000003</v>
      </c>
      <c r="C7" s="20" t="s">
        <v>119</v>
      </c>
      <c r="D7" s="46">
        <v>0</v>
      </c>
      <c r="E7" s="46">
        <v>686834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686834</v>
      </c>
      <c r="P7" s="47">
        <f t="shared" si="1"/>
        <v>10.053485172282562</v>
      </c>
      <c r="Q7" s="9"/>
    </row>
    <row r="8" spans="1:134">
      <c r="A8" s="12"/>
      <c r="B8" s="25">
        <v>312.43</v>
      </c>
      <c r="C8" s="20" t="s">
        <v>120</v>
      </c>
      <c r="D8" s="46">
        <v>0</v>
      </c>
      <c r="E8" s="46">
        <v>481425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481425</v>
      </c>
      <c r="P8" s="47">
        <f t="shared" si="1"/>
        <v>7.0468251412512073</v>
      </c>
      <c r="Q8" s="9"/>
    </row>
    <row r="9" spans="1:134">
      <c r="A9" s="12"/>
      <c r="B9" s="25">
        <v>314.10000000000002</v>
      </c>
      <c r="C9" s="20" t="s">
        <v>12</v>
      </c>
      <c r="D9" s="46">
        <v>5749849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5749849</v>
      </c>
      <c r="P9" s="47">
        <f t="shared" si="1"/>
        <v>84.163017067244354</v>
      </c>
      <c r="Q9" s="9"/>
    </row>
    <row r="10" spans="1:134">
      <c r="A10" s="12"/>
      <c r="B10" s="25">
        <v>314.39999999999998</v>
      </c>
      <c r="C10" s="20" t="s">
        <v>13</v>
      </c>
      <c r="D10" s="46">
        <v>79475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79475</v>
      </c>
      <c r="P10" s="47">
        <f t="shared" si="1"/>
        <v>1.1633098158611201</v>
      </c>
      <c r="Q10" s="9"/>
    </row>
    <row r="11" spans="1:134">
      <c r="A11" s="12"/>
      <c r="B11" s="25">
        <v>315.2</v>
      </c>
      <c r="C11" s="20" t="s">
        <v>121</v>
      </c>
      <c r="D11" s="46">
        <v>1988262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1988262</v>
      </c>
      <c r="P11" s="47">
        <f t="shared" si="1"/>
        <v>29.103047513100499</v>
      </c>
      <c r="Q11" s="9"/>
    </row>
    <row r="12" spans="1:134">
      <c r="A12" s="12"/>
      <c r="B12" s="25">
        <v>316</v>
      </c>
      <c r="C12" s="20" t="s">
        <v>84</v>
      </c>
      <c r="D12" s="46">
        <v>966679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966679</v>
      </c>
      <c r="P12" s="47">
        <f t="shared" si="1"/>
        <v>14.14969700518165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7676355</v>
      </c>
      <c r="E13" s="32">
        <f t="shared" si="3"/>
        <v>45291257</v>
      </c>
      <c r="F13" s="32">
        <f t="shared" si="3"/>
        <v>5377317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58344929</v>
      </c>
      <c r="P13" s="45">
        <f t="shared" si="1"/>
        <v>854.01986299364739</v>
      </c>
      <c r="Q13" s="10"/>
    </row>
    <row r="14" spans="1:134">
      <c r="A14" s="12"/>
      <c r="B14" s="25">
        <v>322</v>
      </c>
      <c r="C14" s="20" t="s">
        <v>122</v>
      </c>
      <c r="D14" s="46">
        <v>0</v>
      </c>
      <c r="E14" s="46">
        <v>2960807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2960807</v>
      </c>
      <c r="P14" s="47">
        <f t="shared" si="1"/>
        <v>43.338607687578673</v>
      </c>
      <c r="Q14" s="9"/>
    </row>
    <row r="15" spans="1:134">
      <c r="A15" s="12"/>
      <c r="B15" s="25">
        <v>323.10000000000002</v>
      </c>
      <c r="C15" s="20" t="s">
        <v>18</v>
      </c>
      <c r="D15" s="46">
        <v>4455571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4455571</v>
      </c>
      <c r="P15" s="47">
        <f t="shared" si="1"/>
        <v>65.218112356919107</v>
      </c>
      <c r="Q15" s="9"/>
    </row>
    <row r="16" spans="1:134">
      <c r="A16" s="12"/>
      <c r="B16" s="25">
        <v>323.39999999999998</v>
      </c>
      <c r="C16" s="20" t="s">
        <v>85</v>
      </c>
      <c r="D16" s="46">
        <v>6372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6372</v>
      </c>
      <c r="P16" s="47">
        <f t="shared" si="1"/>
        <v>9.326970930062356E-2</v>
      </c>
      <c r="Q16" s="9"/>
    </row>
    <row r="17" spans="1:17">
      <c r="A17" s="12"/>
      <c r="B17" s="25">
        <v>323.7</v>
      </c>
      <c r="C17" s="20" t="s">
        <v>19</v>
      </c>
      <c r="D17" s="46">
        <v>2741059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2741059</v>
      </c>
      <c r="P17" s="47">
        <f t="shared" si="1"/>
        <v>40.122061535759244</v>
      </c>
      <c r="Q17" s="9"/>
    </row>
    <row r="18" spans="1:17">
      <c r="A18" s="12"/>
      <c r="B18" s="25">
        <v>325.10000000000002</v>
      </c>
      <c r="C18" s="20" t="s">
        <v>131</v>
      </c>
      <c r="D18" s="46">
        <v>0</v>
      </c>
      <c r="E18" s="46">
        <v>41375508</v>
      </c>
      <c r="F18" s="46">
        <v>5377317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46752825</v>
      </c>
      <c r="P18" s="47">
        <f t="shared" si="1"/>
        <v>684.34124242512951</v>
      </c>
      <c r="Q18" s="9"/>
    </row>
    <row r="19" spans="1:17">
      <c r="A19" s="12"/>
      <c r="B19" s="25">
        <v>329.1</v>
      </c>
      <c r="C19" s="20" t="s">
        <v>123</v>
      </c>
      <c r="D19" s="46">
        <v>473353</v>
      </c>
      <c r="E19" s="46">
        <v>954942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1428295</v>
      </c>
      <c r="P19" s="47">
        <f t="shared" si="1"/>
        <v>20.906569278960156</v>
      </c>
      <c r="Q19" s="9"/>
    </row>
    <row r="20" spans="1:17" ht="15.75">
      <c r="A20" s="29" t="s">
        <v>124</v>
      </c>
      <c r="B20" s="30"/>
      <c r="C20" s="31"/>
      <c r="D20" s="32">
        <f t="shared" ref="D20:N20" si="5">SUM(D21:D27)</f>
        <v>16245214</v>
      </c>
      <c r="E20" s="32">
        <f t="shared" si="5"/>
        <v>591540</v>
      </c>
      <c r="F20" s="32">
        <f t="shared" si="5"/>
        <v>0</v>
      </c>
      <c r="G20" s="32">
        <f t="shared" si="5"/>
        <v>86286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16923040</v>
      </c>
      <c r="P20" s="45">
        <f t="shared" si="1"/>
        <v>247.70982757106472</v>
      </c>
      <c r="Q20" s="10"/>
    </row>
    <row r="21" spans="1:17">
      <c r="A21" s="12"/>
      <c r="B21" s="25">
        <v>331.5</v>
      </c>
      <c r="C21" s="20" t="s">
        <v>107</v>
      </c>
      <c r="D21" s="46">
        <v>147100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147100</v>
      </c>
      <c r="P21" s="47">
        <f t="shared" si="1"/>
        <v>2.1531660762902893</v>
      </c>
      <c r="Q21" s="9"/>
    </row>
    <row r="22" spans="1:17">
      <c r="A22" s="12"/>
      <c r="B22" s="25">
        <v>331.51</v>
      </c>
      <c r="C22" s="20" t="s">
        <v>132</v>
      </c>
      <c r="D22" s="46">
        <v>8173762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8173762</v>
      </c>
      <c r="P22" s="47">
        <f t="shared" si="1"/>
        <v>119.64287596241108</v>
      </c>
      <c r="Q22" s="9"/>
    </row>
    <row r="23" spans="1:17">
      <c r="A23" s="12"/>
      <c r="B23" s="25">
        <v>334.5</v>
      </c>
      <c r="C23" s="20" t="s">
        <v>109</v>
      </c>
      <c r="D23" s="46">
        <v>3587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3587</v>
      </c>
      <c r="P23" s="47">
        <f t="shared" si="1"/>
        <v>5.2504464416405633E-2</v>
      </c>
      <c r="Q23" s="9"/>
    </row>
    <row r="24" spans="1:17">
      <c r="A24" s="12"/>
      <c r="B24" s="25">
        <v>335.125</v>
      </c>
      <c r="C24" s="20" t="s">
        <v>126</v>
      </c>
      <c r="D24" s="46">
        <v>2331380</v>
      </c>
      <c r="E24" s="46">
        <v>591540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2922920</v>
      </c>
      <c r="P24" s="47">
        <f t="shared" si="1"/>
        <v>42.784039345414094</v>
      </c>
      <c r="Q24" s="9"/>
    </row>
    <row r="25" spans="1:17">
      <c r="A25" s="12"/>
      <c r="B25" s="25">
        <v>335.15</v>
      </c>
      <c r="C25" s="20" t="s">
        <v>87</v>
      </c>
      <c r="D25" s="46">
        <v>19501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19501</v>
      </c>
      <c r="P25" s="47">
        <f t="shared" si="1"/>
        <v>0.28544453877455428</v>
      </c>
      <c r="Q25" s="9"/>
    </row>
    <row r="26" spans="1:17">
      <c r="A26" s="12"/>
      <c r="B26" s="25">
        <v>335.18</v>
      </c>
      <c r="C26" s="20" t="s">
        <v>127</v>
      </c>
      <c r="D26" s="46">
        <v>5569884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5569884</v>
      </c>
      <c r="P26" s="47">
        <f t="shared" si="1"/>
        <v>81.528791826458615</v>
      </c>
      <c r="Q26" s="9"/>
    </row>
    <row r="27" spans="1:17">
      <c r="A27" s="12"/>
      <c r="B27" s="25">
        <v>337.4</v>
      </c>
      <c r="C27" s="20" t="s">
        <v>133</v>
      </c>
      <c r="D27" s="46">
        <v>0</v>
      </c>
      <c r="E27" s="46">
        <v>0</v>
      </c>
      <c r="F27" s="46">
        <v>0</v>
      </c>
      <c r="G27" s="46">
        <v>86286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7">SUM(D27:N27)</f>
        <v>86286</v>
      </c>
      <c r="P27" s="47">
        <f t="shared" si="1"/>
        <v>1.2630053572996867</v>
      </c>
      <c r="Q27" s="9"/>
    </row>
    <row r="28" spans="1:17" ht="15.75">
      <c r="A28" s="29" t="s">
        <v>34</v>
      </c>
      <c r="B28" s="30"/>
      <c r="C28" s="31"/>
      <c r="D28" s="32">
        <f t="shared" ref="D28:N28" si="8">SUM(D29:D32)</f>
        <v>1888929</v>
      </c>
      <c r="E28" s="32">
        <f t="shared" si="8"/>
        <v>336322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34464050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36689301</v>
      </c>
      <c r="P28" s="45">
        <f t="shared" si="1"/>
        <v>537.03710588717468</v>
      </c>
      <c r="Q28" s="10"/>
    </row>
    <row r="29" spans="1:17">
      <c r="A29" s="12"/>
      <c r="B29" s="25">
        <v>341.9</v>
      </c>
      <c r="C29" s="20" t="s">
        <v>134</v>
      </c>
      <c r="D29" s="46">
        <v>0</v>
      </c>
      <c r="E29" s="46">
        <v>336322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2" si="9">SUM(D29:N29)</f>
        <v>336322</v>
      </c>
      <c r="P29" s="47">
        <f t="shared" si="1"/>
        <v>4.9228900143446825</v>
      </c>
      <c r="Q29" s="9"/>
    </row>
    <row r="30" spans="1:17">
      <c r="A30" s="12"/>
      <c r="B30" s="25">
        <v>342.6</v>
      </c>
      <c r="C30" s="20" t="s">
        <v>37</v>
      </c>
      <c r="D30" s="46">
        <v>1333621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1333621</v>
      </c>
      <c r="P30" s="47">
        <f t="shared" si="1"/>
        <v>19.520785151790157</v>
      </c>
      <c r="Q30" s="9"/>
    </row>
    <row r="31" spans="1:17">
      <c r="A31" s="12"/>
      <c r="B31" s="25">
        <v>343.6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34464050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34464050</v>
      </c>
      <c r="P31" s="47">
        <f t="shared" si="1"/>
        <v>504.46514827717436</v>
      </c>
      <c r="Q31" s="9"/>
    </row>
    <row r="32" spans="1:17">
      <c r="A32" s="12"/>
      <c r="B32" s="25">
        <v>347.2</v>
      </c>
      <c r="C32" s="20" t="s">
        <v>40</v>
      </c>
      <c r="D32" s="46">
        <v>555308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555308</v>
      </c>
      <c r="P32" s="47">
        <f t="shared" si="1"/>
        <v>8.1282824438654533</v>
      </c>
      <c r="Q32" s="9"/>
    </row>
    <row r="33" spans="1:120" ht="15.75">
      <c r="A33" s="29" t="s">
        <v>35</v>
      </c>
      <c r="B33" s="30"/>
      <c r="C33" s="31"/>
      <c r="D33" s="32">
        <f t="shared" ref="D33:N33" si="10">SUM(D34:D37)</f>
        <v>463737</v>
      </c>
      <c r="E33" s="32">
        <f t="shared" si="10"/>
        <v>88404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552141</v>
      </c>
      <c r="P33" s="45">
        <f t="shared" si="1"/>
        <v>8.0819257004010652</v>
      </c>
      <c r="Q33" s="10"/>
    </row>
    <row r="34" spans="1:120">
      <c r="A34" s="13"/>
      <c r="B34" s="39">
        <v>351.5</v>
      </c>
      <c r="C34" s="21" t="s">
        <v>44</v>
      </c>
      <c r="D34" s="46">
        <v>160363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7" si="11">SUM(D34:N34)</f>
        <v>160363</v>
      </c>
      <c r="P34" s="47">
        <f t="shared" si="1"/>
        <v>2.3473023214965307</v>
      </c>
      <c r="Q34" s="9"/>
    </row>
    <row r="35" spans="1:120">
      <c r="A35" s="13"/>
      <c r="B35" s="39">
        <v>354</v>
      </c>
      <c r="C35" s="21" t="s">
        <v>45</v>
      </c>
      <c r="D35" s="46">
        <v>238986</v>
      </c>
      <c r="E35" s="46">
        <v>25275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264261</v>
      </c>
      <c r="P35" s="47">
        <f t="shared" si="1"/>
        <v>3.8681021107175271</v>
      </c>
      <c r="Q35" s="9"/>
    </row>
    <row r="36" spans="1:120">
      <c r="A36" s="13"/>
      <c r="B36" s="39">
        <v>358.2</v>
      </c>
      <c r="C36" s="21" t="s">
        <v>110</v>
      </c>
      <c r="D36" s="46">
        <v>0</v>
      </c>
      <c r="E36" s="46">
        <v>63129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63129</v>
      </c>
      <c r="P36" s="47">
        <f t="shared" si="1"/>
        <v>0.92404637138089518</v>
      </c>
      <c r="Q36" s="9"/>
    </row>
    <row r="37" spans="1:120">
      <c r="A37" s="13"/>
      <c r="B37" s="39">
        <v>359</v>
      </c>
      <c r="C37" s="21" t="s">
        <v>46</v>
      </c>
      <c r="D37" s="46">
        <v>64388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64388</v>
      </c>
      <c r="P37" s="47">
        <f t="shared" si="1"/>
        <v>0.94247489680611263</v>
      </c>
      <c r="Q37" s="9"/>
    </row>
    <row r="38" spans="1:120" ht="15.75">
      <c r="A38" s="29" t="s">
        <v>3</v>
      </c>
      <c r="B38" s="30"/>
      <c r="C38" s="31"/>
      <c r="D38" s="32">
        <f t="shared" ref="D38:N38" si="12">SUM(D39:D42)</f>
        <v>-8572729</v>
      </c>
      <c r="E38" s="32">
        <f t="shared" si="12"/>
        <v>-5387285</v>
      </c>
      <c r="F38" s="32">
        <f t="shared" si="12"/>
        <v>-51749</v>
      </c>
      <c r="G38" s="32">
        <f t="shared" si="12"/>
        <v>-705561</v>
      </c>
      <c r="H38" s="32">
        <f t="shared" si="12"/>
        <v>0</v>
      </c>
      <c r="I38" s="32">
        <f t="shared" si="12"/>
        <v>-845215</v>
      </c>
      <c r="J38" s="32">
        <f t="shared" si="12"/>
        <v>0</v>
      </c>
      <c r="K38" s="32">
        <f t="shared" si="12"/>
        <v>0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>SUM(D38:N38)</f>
        <v>-15562539</v>
      </c>
      <c r="P38" s="45">
        <f t="shared" si="1"/>
        <v>-227.79558827834538</v>
      </c>
      <c r="Q38" s="10"/>
    </row>
    <row r="39" spans="1:120">
      <c r="A39" s="12"/>
      <c r="B39" s="25">
        <v>361.1</v>
      </c>
      <c r="C39" s="20" t="s">
        <v>47</v>
      </c>
      <c r="D39" s="46">
        <v>941296</v>
      </c>
      <c r="E39" s="46">
        <v>542003</v>
      </c>
      <c r="F39" s="46">
        <v>-12741</v>
      </c>
      <c r="G39" s="46">
        <v>70922</v>
      </c>
      <c r="H39" s="46">
        <v>0</v>
      </c>
      <c r="I39" s="46">
        <v>103699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1645179</v>
      </c>
      <c r="P39" s="47">
        <f t="shared" si="1"/>
        <v>24.08119382885916</v>
      </c>
      <c r="Q39" s="9"/>
    </row>
    <row r="40" spans="1:120">
      <c r="A40" s="12"/>
      <c r="B40" s="25">
        <v>361.3</v>
      </c>
      <c r="C40" s="20" t="s">
        <v>48</v>
      </c>
      <c r="D40" s="46">
        <v>-10210523</v>
      </c>
      <c r="E40" s="46">
        <v>-6016701</v>
      </c>
      <c r="F40" s="46">
        <v>-76169</v>
      </c>
      <c r="G40" s="46">
        <v>-776483</v>
      </c>
      <c r="H40" s="46">
        <v>0</v>
      </c>
      <c r="I40" s="46">
        <v>-1105918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3">SUM(D40:N40)</f>
        <v>-18185794</v>
      </c>
      <c r="P40" s="47">
        <f t="shared" si="1"/>
        <v>-266.19330191164846</v>
      </c>
      <c r="Q40" s="9"/>
    </row>
    <row r="41" spans="1:120">
      <c r="A41" s="12"/>
      <c r="B41" s="25">
        <v>362</v>
      </c>
      <c r="C41" s="20" t="s">
        <v>93</v>
      </c>
      <c r="D41" s="46">
        <v>205386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205386</v>
      </c>
      <c r="P41" s="47">
        <f t="shared" si="1"/>
        <v>3.0063233701220762</v>
      </c>
      <c r="Q41" s="9"/>
    </row>
    <row r="42" spans="1:120">
      <c r="A42" s="12"/>
      <c r="B42" s="25">
        <v>369.9</v>
      </c>
      <c r="C42" s="20" t="s">
        <v>51</v>
      </c>
      <c r="D42" s="46">
        <v>491112</v>
      </c>
      <c r="E42" s="46">
        <v>87413</v>
      </c>
      <c r="F42" s="46">
        <v>37161</v>
      </c>
      <c r="G42" s="46">
        <v>0</v>
      </c>
      <c r="H42" s="46">
        <v>0</v>
      </c>
      <c r="I42" s="46">
        <v>157004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772690</v>
      </c>
      <c r="P42" s="47">
        <f t="shared" si="1"/>
        <v>11.310196434321847</v>
      </c>
      <c r="Q42" s="9"/>
    </row>
    <row r="43" spans="1:120" ht="15.75">
      <c r="A43" s="29" t="s">
        <v>36</v>
      </c>
      <c r="B43" s="30"/>
      <c r="C43" s="31"/>
      <c r="D43" s="32">
        <f t="shared" ref="D43:N43" si="14">SUM(D44:D45)</f>
        <v>5173</v>
      </c>
      <c r="E43" s="32">
        <f t="shared" si="14"/>
        <v>0</v>
      </c>
      <c r="F43" s="32">
        <f t="shared" si="14"/>
        <v>14066100</v>
      </c>
      <c r="G43" s="32">
        <f t="shared" si="14"/>
        <v>5607700</v>
      </c>
      <c r="H43" s="32">
        <f t="shared" si="14"/>
        <v>0</v>
      </c>
      <c r="I43" s="32">
        <f t="shared" si="14"/>
        <v>0</v>
      </c>
      <c r="J43" s="32">
        <f t="shared" si="14"/>
        <v>0</v>
      </c>
      <c r="K43" s="32">
        <f t="shared" si="14"/>
        <v>0</v>
      </c>
      <c r="L43" s="32">
        <f t="shared" si="14"/>
        <v>0</v>
      </c>
      <c r="M43" s="32">
        <f t="shared" si="14"/>
        <v>0</v>
      </c>
      <c r="N43" s="32">
        <f t="shared" si="14"/>
        <v>0</v>
      </c>
      <c r="O43" s="32">
        <f t="shared" si="13"/>
        <v>19678973</v>
      </c>
      <c r="P43" s="45">
        <f t="shared" si="1"/>
        <v>288.04960625311043</v>
      </c>
      <c r="Q43" s="9"/>
    </row>
    <row r="44" spans="1:120">
      <c r="A44" s="12"/>
      <c r="B44" s="25">
        <v>381</v>
      </c>
      <c r="C44" s="20" t="s">
        <v>52</v>
      </c>
      <c r="D44" s="46">
        <v>0</v>
      </c>
      <c r="E44" s="46">
        <v>0</v>
      </c>
      <c r="F44" s="46">
        <v>14066100</v>
      </c>
      <c r="G44" s="46">
        <v>5607700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19673800</v>
      </c>
      <c r="P44" s="47">
        <f t="shared" si="1"/>
        <v>287.97388682338476</v>
      </c>
      <c r="Q44" s="9"/>
    </row>
    <row r="45" spans="1:120" ht="15.75" thickBot="1">
      <c r="A45" s="12"/>
      <c r="B45" s="25">
        <v>388.1</v>
      </c>
      <c r="C45" s="20" t="s">
        <v>135</v>
      </c>
      <c r="D45" s="46">
        <v>5173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5173</v>
      </c>
      <c r="P45" s="47">
        <f t="shared" si="1"/>
        <v>7.5719429725694551E-2</v>
      </c>
      <c r="Q45" s="9"/>
    </row>
    <row r="46" spans="1:120" ht="16.5" thickBot="1">
      <c r="A46" s="14" t="s">
        <v>41</v>
      </c>
      <c r="B46" s="23"/>
      <c r="C46" s="22"/>
      <c r="D46" s="15">
        <f t="shared" ref="D46:N46" si="15">SUM(D5,D13,D20,D28,D33,D38,D43)</f>
        <v>57068374</v>
      </c>
      <c r="E46" s="15">
        <f t="shared" si="15"/>
        <v>42088497</v>
      </c>
      <c r="F46" s="15">
        <f t="shared" si="15"/>
        <v>19391668</v>
      </c>
      <c r="G46" s="15">
        <f t="shared" si="15"/>
        <v>4988425</v>
      </c>
      <c r="H46" s="15">
        <f t="shared" si="15"/>
        <v>0</v>
      </c>
      <c r="I46" s="15">
        <f t="shared" si="15"/>
        <v>33618835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15">
        <f>SUM(D46:N46)</f>
        <v>157155799</v>
      </c>
      <c r="P46" s="38">
        <f t="shared" si="1"/>
        <v>2300.3571386750195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8" t="s">
        <v>136</v>
      </c>
      <c r="N48" s="48"/>
      <c r="O48" s="48"/>
      <c r="P48" s="43">
        <v>68318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63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115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116</v>
      </c>
      <c r="N4" s="35" t="s">
        <v>9</v>
      </c>
      <c r="O4" s="35" t="s">
        <v>117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118</v>
      </c>
      <c r="B5" s="26"/>
      <c r="C5" s="26"/>
      <c r="D5" s="27">
        <f t="shared" ref="D5:N5" si="0">SUM(D6:D12)</f>
        <v>38233851</v>
      </c>
      <c r="E5" s="27">
        <f t="shared" si="0"/>
        <v>1085663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39319514</v>
      </c>
      <c r="P5" s="33">
        <f t="shared" ref="P5:P45" si="1">(O5/P$47)</f>
        <v>575.64620452382701</v>
      </c>
      <c r="Q5" s="6"/>
    </row>
    <row r="6" spans="1:134">
      <c r="A6" s="12"/>
      <c r="B6" s="25">
        <v>311</v>
      </c>
      <c r="C6" s="20" t="s">
        <v>2</v>
      </c>
      <c r="D6" s="46">
        <v>29626934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29626934</v>
      </c>
      <c r="P6" s="47">
        <f t="shared" si="1"/>
        <v>433.74473318205111</v>
      </c>
      <c r="Q6" s="9"/>
    </row>
    <row r="7" spans="1:134">
      <c r="A7" s="12"/>
      <c r="B7" s="25">
        <v>312.41000000000003</v>
      </c>
      <c r="C7" s="20" t="s">
        <v>119</v>
      </c>
      <c r="D7" s="46">
        <v>0</v>
      </c>
      <c r="E7" s="46">
        <v>638185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638185</v>
      </c>
      <c r="P7" s="47">
        <f t="shared" si="1"/>
        <v>9.3431666788668473</v>
      </c>
      <c r="Q7" s="9"/>
    </row>
    <row r="8" spans="1:134">
      <c r="A8" s="12"/>
      <c r="B8" s="25">
        <v>312.43</v>
      </c>
      <c r="C8" s="20" t="s">
        <v>120</v>
      </c>
      <c r="D8" s="46">
        <v>0</v>
      </c>
      <c r="E8" s="46">
        <v>447478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447478</v>
      </c>
      <c r="P8" s="47">
        <f t="shared" si="1"/>
        <v>6.5511748773881857</v>
      </c>
      <c r="Q8" s="9"/>
    </row>
    <row r="9" spans="1:134">
      <c r="A9" s="12"/>
      <c r="B9" s="25">
        <v>314.10000000000002</v>
      </c>
      <c r="C9" s="20" t="s">
        <v>12</v>
      </c>
      <c r="D9" s="46">
        <v>5367507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5367507</v>
      </c>
      <c r="P9" s="47">
        <f t="shared" si="1"/>
        <v>78.581465485689193</v>
      </c>
      <c r="Q9" s="9"/>
    </row>
    <row r="10" spans="1:134">
      <c r="A10" s="12"/>
      <c r="B10" s="25">
        <v>314.39999999999998</v>
      </c>
      <c r="C10" s="20" t="s">
        <v>13</v>
      </c>
      <c r="D10" s="46">
        <v>71689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71689</v>
      </c>
      <c r="P10" s="47">
        <f t="shared" si="1"/>
        <v>1.0495424932288997</v>
      </c>
      <c r="Q10" s="9"/>
    </row>
    <row r="11" spans="1:134">
      <c r="A11" s="12"/>
      <c r="B11" s="25">
        <v>315.2</v>
      </c>
      <c r="C11" s="20" t="s">
        <v>121</v>
      </c>
      <c r="D11" s="46">
        <v>2070547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2070547</v>
      </c>
      <c r="P11" s="47">
        <f t="shared" si="1"/>
        <v>30.313256716199401</v>
      </c>
      <c r="Q11" s="9"/>
    </row>
    <row r="12" spans="1:134">
      <c r="A12" s="12"/>
      <c r="B12" s="25">
        <v>316</v>
      </c>
      <c r="C12" s="20" t="s">
        <v>84</v>
      </c>
      <c r="D12" s="46">
        <v>1097174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1097174</v>
      </c>
      <c r="P12" s="47">
        <f t="shared" si="1"/>
        <v>16.062865090403339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SUM(D14:D19)</f>
        <v>6768206</v>
      </c>
      <c r="E13" s="32">
        <f t="shared" si="3"/>
        <v>42766664</v>
      </c>
      <c r="F13" s="32">
        <f t="shared" si="3"/>
        <v>5703730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0" si="4">SUM(D13:N13)</f>
        <v>55238600</v>
      </c>
      <c r="P13" s="45">
        <f t="shared" si="1"/>
        <v>808.705072835078</v>
      </c>
      <c r="Q13" s="10"/>
    </row>
    <row r="14" spans="1:134">
      <c r="A14" s="12"/>
      <c r="B14" s="25">
        <v>322</v>
      </c>
      <c r="C14" s="20" t="s">
        <v>122</v>
      </c>
      <c r="D14" s="46">
        <v>0</v>
      </c>
      <c r="E14" s="46">
        <v>2856132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2856132</v>
      </c>
      <c r="P14" s="47">
        <f t="shared" si="1"/>
        <v>41.814391332991725</v>
      </c>
      <c r="Q14" s="9"/>
    </row>
    <row r="15" spans="1:134">
      <c r="A15" s="12"/>
      <c r="B15" s="25">
        <v>323.10000000000002</v>
      </c>
      <c r="C15" s="20" t="s">
        <v>18</v>
      </c>
      <c r="D15" s="46">
        <v>3919654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3919654</v>
      </c>
      <c r="P15" s="47">
        <f t="shared" si="1"/>
        <v>57.384583851841008</v>
      </c>
      <c r="Q15" s="9"/>
    </row>
    <row r="16" spans="1:134">
      <c r="A16" s="12"/>
      <c r="B16" s="25">
        <v>323.39999999999998</v>
      </c>
      <c r="C16" s="20" t="s">
        <v>85</v>
      </c>
      <c r="D16" s="46">
        <v>5480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5480</v>
      </c>
      <c r="P16" s="47">
        <f t="shared" si="1"/>
        <v>8.0228387380133229E-2</v>
      </c>
      <c r="Q16" s="9"/>
    </row>
    <row r="17" spans="1:17">
      <c r="A17" s="12"/>
      <c r="B17" s="25">
        <v>323.7</v>
      </c>
      <c r="C17" s="20" t="s">
        <v>19</v>
      </c>
      <c r="D17" s="46">
        <v>2543715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2543715</v>
      </c>
      <c r="P17" s="47">
        <f t="shared" si="1"/>
        <v>37.240538759973646</v>
      </c>
      <c r="Q17" s="9"/>
    </row>
    <row r="18" spans="1:17">
      <c r="A18" s="12"/>
      <c r="B18" s="25">
        <v>325.2</v>
      </c>
      <c r="C18" s="20" t="s">
        <v>20</v>
      </c>
      <c r="D18" s="46">
        <v>0</v>
      </c>
      <c r="E18" s="46">
        <v>38932333</v>
      </c>
      <c r="F18" s="46">
        <v>5703730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44636063</v>
      </c>
      <c r="P18" s="47">
        <f t="shared" si="1"/>
        <v>653.48163384818099</v>
      </c>
      <c r="Q18" s="9"/>
    </row>
    <row r="19" spans="1:17">
      <c r="A19" s="12"/>
      <c r="B19" s="25">
        <v>329.1</v>
      </c>
      <c r="C19" s="20" t="s">
        <v>123</v>
      </c>
      <c r="D19" s="46">
        <v>299357</v>
      </c>
      <c r="E19" s="46">
        <v>978199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1277556</v>
      </c>
      <c r="P19" s="47">
        <f t="shared" si="1"/>
        <v>18.703696654710491</v>
      </c>
      <c r="Q19" s="9"/>
    </row>
    <row r="20" spans="1:17" ht="15.75">
      <c r="A20" s="29" t="s">
        <v>124</v>
      </c>
      <c r="B20" s="30"/>
      <c r="C20" s="31"/>
      <c r="D20" s="32">
        <f t="shared" ref="D20:N20" si="5">SUM(D21:D27)</f>
        <v>7799446</v>
      </c>
      <c r="E20" s="32">
        <f t="shared" si="5"/>
        <v>550775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8350221</v>
      </c>
      <c r="P20" s="45">
        <f t="shared" si="1"/>
        <v>122.24904472586195</v>
      </c>
      <c r="Q20" s="10"/>
    </row>
    <row r="21" spans="1:17">
      <c r="A21" s="12"/>
      <c r="B21" s="25">
        <v>331.5</v>
      </c>
      <c r="C21" s="20" t="s">
        <v>107</v>
      </c>
      <c r="D21" s="46">
        <v>629341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629341</v>
      </c>
      <c r="P21" s="47">
        <f t="shared" si="1"/>
        <v>9.2136886025913185</v>
      </c>
      <c r="Q21" s="9"/>
    </row>
    <row r="22" spans="1:17">
      <c r="A22" s="12"/>
      <c r="B22" s="25">
        <v>332</v>
      </c>
      <c r="C22" s="20" t="s">
        <v>125</v>
      </c>
      <c r="D22" s="46">
        <v>511738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511738</v>
      </c>
      <c r="P22" s="47">
        <f t="shared" si="1"/>
        <v>7.4919552009369736</v>
      </c>
      <c r="Q22" s="9"/>
    </row>
    <row r="23" spans="1:17">
      <c r="A23" s="12"/>
      <c r="B23" s="25">
        <v>334.5</v>
      </c>
      <c r="C23" s="20" t="s">
        <v>109</v>
      </c>
      <c r="D23" s="46">
        <v>21384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21384</v>
      </c>
      <c r="P23" s="47">
        <f t="shared" si="1"/>
        <v>0.31306639338262204</v>
      </c>
      <c r="Q23" s="9"/>
    </row>
    <row r="24" spans="1:17">
      <c r="A24" s="12"/>
      <c r="B24" s="25">
        <v>335.125</v>
      </c>
      <c r="C24" s="20" t="s">
        <v>126</v>
      </c>
      <c r="D24" s="46">
        <v>1818188</v>
      </c>
      <c r="E24" s="46">
        <v>502094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2320282</v>
      </c>
      <c r="P24" s="47">
        <f t="shared" si="1"/>
        <v>33.96943122758217</v>
      </c>
      <c r="Q24" s="9"/>
    </row>
    <row r="25" spans="1:17">
      <c r="A25" s="12"/>
      <c r="B25" s="25">
        <v>335.15</v>
      </c>
      <c r="C25" s="20" t="s">
        <v>87</v>
      </c>
      <c r="D25" s="46">
        <v>20133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20133</v>
      </c>
      <c r="P25" s="47">
        <f t="shared" si="1"/>
        <v>0.29475148232193837</v>
      </c>
      <c r="Q25" s="9"/>
    </row>
    <row r="26" spans="1:17">
      <c r="A26" s="12"/>
      <c r="B26" s="25">
        <v>335.18</v>
      </c>
      <c r="C26" s="20" t="s">
        <v>127</v>
      </c>
      <c r="D26" s="46">
        <v>4798662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4798662</v>
      </c>
      <c r="P26" s="47">
        <f t="shared" si="1"/>
        <v>70.253451431081174</v>
      </c>
      <c r="Q26" s="9"/>
    </row>
    <row r="27" spans="1:17">
      <c r="A27" s="12"/>
      <c r="B27" s="25">
        <v>337.9</v>
      </c>
      <c r="C27" s="20" t="s">
        <v>89</v>
      </c>
      <c r="D27" s="46">
        <v>0</v>
      </c>
      <c r="E27" s="46">
        <v>48681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45" si="7">SUM(D27:N27)</f>
        <v>48681</v>
      </c>
      <c r="P27" s="47">
        <f t="shared" si="1"/>
        <v>0.71270038796574187</v>
      </c>
      <c r="Q27" s="9"/>
    </row>
    <row r="28" spans="1:17" ht="15.75">
      <c r="A28" s="29" t="s">
        <v>34</v>
      </c>
      <c r="B28" s="30"/>
      <c r="C28" s="31"/>
      <c r="D28" s="32">
        <f t="shared" ref="D28:N28" si="8">SUM(D29:D32)</f>
        <v>1697926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34499911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 t="shared" si="7"/>
        <v>36197837</v>
      </c>
      <c r="P28" s="45">
        <f t="shared" si="1"/>
        <v>529.94417685381745</v>
      </c>
      <c r="Q28" s="10"/>
    </row>
    <row r="29" spans="1:17">
      <c r="A29" s="12"/>
      <c r="B29" s="25">
        <v>342.6</v>
      </c>
      <c r="C29" s="20" t="s">
        <v>37</v>
      </c>
      <c r="D29" s="46">
        <v>1088676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1088676</v>
      </c>
      <c r="P29" s="47">
        <f t="shared" si="1"/>
        <v>15.938452529097431</v>
      </c>
      <c r="Q29" s="9"/>
    </row>
    <row r="30" spans="1:17">
      <c r="A30" s="12"/>
      <c r="B30" s="25">
        <v>343.6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34499911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34499911</v>
      </c>
      <c r="P30" s="47">
        <f t="shared" si="1"/>
        <v>505.08617231535027</v>
      </c>
      <c r="Q30" s="9"/>
    </row>
    <row r="31" spans="1:17">
      <c r="A31" s="12"/>
      <c r="B31" s="25">
        <v>343.9</v>
      </c>
      <c r="C31" s="20" t="s">
        <v>128</v>
      </c>
      <c r="D31" s="46">
        <v>51768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51768</v>
      </c>
      <c r="P31" s="47">
        <f t="shared" si="1"/>
        <v>0.75789473684210529</v>
      </c>
      <c r="Q31" s="9"/>
    </row>
    <row r="32" spans="1:17">
      <c r="A32" s="12"/>
      <c r="B32" s="25">
        <v>347.2</v>
      </c>
      <c r="C32" s="20" t="s">
        <v>40</v>
      </c>
      <c r="D32" s="46">
        <v>557482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557482</v>
      </c>
      <c r="P32" s="47">
        <f t="shared" si="1"/>
        <v>8.1616572725276342</v>
      </c>
      <c r="Q32" s="9"/>
    </row>
    <row r="33" spans="1:120" ht="15.75">
      <c r="A33" s="29" t="s">
        <v>35</v>
      </c>
      <c r="B33" s="30"/>
      <c r="C33" s="31"/>
      <c r="D33" s="32">
        <f t="shared" ref="D33:N33" si="9">SUM(D34:D37)</f>
        <v>428456</v>
      </c>
      <c r="E33" s="32">
        <f t="shared" si="9"/>
        <v>79923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 t="shared" si="7"/>
        <v>508379</v>
      </c>
      <c r="P33" s="45">
        <f t="shared" si="1"/>
        <v>7.4427787131249543</v>
      </c>
      <c r="Q33" s="10"/>
    </row>
    <row r="34" spans="1:120">
      <c r="A34" s="13"/>
      <c r="B34" s="39">
        <v>351.5</v>
      </c>
      <c r="C34" s="21" t="s">
        <v>44</v>
      </c>
      <c r="D34" s="46">
        <v>85352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85352</v>
      </c>
      <c r="P34" s="47">
        <f t="shared" si="1"/>
        <v>1.2495717736622503</v>
      </c>
      <c r="Q34" s="9"/>
    </row>
    <row r="35" spans="1:120">
      <c r="A35" s="13"/>
      <c r="B35" s="39">
        <v>354</v>
      </c>
      <c r="C35" s="21" t="s">
        <v>45</v>
      </c>
      <c r="D35" s="46">
        <v>250719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250719</v>
      </c>
      <c r="P35" s="47">
        <f t="shared" si="1"/>
        <v>3.6705804845911718</v>
      </c>
      <c r="Q35" s="9"/>
    </row>
    <row r="36" spans="1:120">
      <c r="A36" s="13"/>
      <c r="B36" s="39">
        <v>358.2</v>
      </c>
      <c r="C36" s="21" t="s">
        <v>110</v>
      </c>
      <c r="D36" s="46">
        <v>0</v>
      </c>
      <c r="E36" s="46">
        <v>79923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79923</v>
      </c>
      <c r="P36" s="47">
        <f t="shared" si="1"/>
        <v>1.1700900373325525</v>
      </c>
      <c r="Q36" s="9"/>
    </row>
    <row r="37" spans="1:120">
      <c r="A37" s="13"/>
      <c r="B37" s="39">
        <v>359</v>
      </c>
      <c r="C37" s="21" t="s">
        <v>46</v>
      </c>
      <c r="D37" s="46">
        <v>92385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92385</v>
      </c>
      <c r="P37" s="47">
        <f t="shared" si="1"/>
        <v>1.3525364175389796</v>
      </c>
      <c r="Q37" s="9"/>
    </row>
    <row r="38" spans="1:120" ht="15.75">
      <c r="A38" s="29" t="s">
        <v>3</v>
      </c>
      <c r="B38" s="30"/>
      <c r="C38" s="31"/>
      <c r="D38" s="32">
        <f t="shared" ref="D38:N38" si="10">SUM(D39:D42)</f>
        <v>955998</v>
      </c>
      <c r="E38" s="32">
        <f t="shared" si="10"/>
        <v>325901</v>
      </c>
      <c r="F38" s="32">
        <f t="shared" si="10"/>
        <v>30537</v>
      </c>
      <c r="G38" s="32">
        <f t="shared" si="10"/>
        <v>48913</v>
      </c>
      <c r="H38" s="32">
        <f t="shared" si="10"/>
        <v>0</v>
      </c>
      <c r="I38" s="32">
        <f t="shared" si="10"/>
        <v>245976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10"/>
        <v>0</v>
      </c>
      <c r="O38" s="32">
        <f t="shared" si="7"/>
        <v>1607325</v>
      </c>
      <c r="P38" s="45">
        <f t="shared" si="1"/>
        <v>23.531586267476758</v>
      </c>
      <c r="Q38" s="10"/>
    </row>
    <row r="39" spans="1:120">
      <c r="A39" s="12"/>
      <c r="B39" s="25">
        <v>361.1</v>
      </c>
      <c r="C39" s="20" t="s">
        <v>47</v>
      </c>
      <c r="D39" s="46">
        <v>520238</v>
      </c>
      <c r="E39" s="46">
        <v>330723</v>
      </c>
      <c r="F39" s="46">
        <v>31391</v>
      </c>
      <c r="G39" s="46">
        <v>20166</v>
      </c>
      <c r="H39" s="46">
        <v>0</v>
      </c>
      <c r="I39" s="46">
        <v>67474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969992</v>
      </c>
      <c r="P39" s="47">
        <f t="shared" si="1"/>
        <v>14.200893053217188</v>
      </c>
      <c r="Q39" s="9"/>
    </row>
    <row r="40" spans="1:120">
      <c r="A40" s="12"/>
      <c r="B40" s="25">
        <v>361.3</v>
      </c>
      <c r="C40" s="20" t="s">
        <v>48</v>
      </c>
      <c r="D40" s="46">
        <v>-239217</v>
      </c>
      <c r="E40" s="46">
        <v>-257344</v>
      </c>
      <c r="F40" s="46">
        <v>-854</v>
      </c>
      <c r="G40" s="46">
        <v>28747</v>
      </c>
      <c r="H40" s="46">
        <v>0</v>
      </c>
      <c r="I40" s="46">
        <v>-19600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-488268</v>
      </c>
      <c r="P40" s="47">
        <f t="shared" si="1"/>
        <v>-7.1483493155698703</v>
      </c>
      <c r="Q40" s="9"/>
    </row>
    <row r="41" spans="1:120">
      <c r="A41" s="12"/>
      <c r="B41" s="25">
        <v>362</v>
      </c>
      <c r="C41" s="20" t="s">
        <v>93</v>
      </c>
      <c r="D41" s="46">
        <v>200510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200510</v>
      </c>
      <c r="P41" s="47">
        <f t="shared" si="1"/>
        <v>2.935509845545714</v>
      </c>
      <c r="Q41" s="9"/>
    </row>
    <row r="42" spans="1:120">
      <c r="A42" s="12"/>
      <c r="B42" s="25">
        <v>369.9</v>
      </c>
      <c r="C42" s="20" t="s">
        <v>51</v>
      </c>
      <c r="D42" s="46">
        <v>474467</v>
      </c>
      <c r="E42" s="46">
        <v>252522</v>
      </c>
      <c r="F42" s="46">
        <v>0</v>
      </c>
      <c r="G42" s="46">
        <v>0</v>
      </c>
      <c r="H42" s="46">
        <v>0</v>
      </c>
      <c r="I42" s="46">
        <v>198102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925091</v>
      </c>
      <c r="P42" s="47">
        <f t="shared" si="1"/>
        <v>13.543532684283727</v>
      </c>
      <c r="Q42" s="9"/>
    </row>
    <row r="43" spans="1:120" ht="15.75">
      <c r="A43" s="29" t="s">
        <v>36</v>
      </c>
      <c r="B43" s="30"/>
      <c r="C43" s="31"/>
      <c r="D43" s="32">
        <f t="shared" ref="D43:N43" si="11">SUM(D44:D44)</f>
        <v>0</v>
      </c>
      <c r="E43" s="32">
        <f t="shared" si="11"/>
        <v>315552</v>
      </c>
      <c r="F43" s="32">
        <f t="shared" si="11"/>
        <v>3471945</v>
      </c>
      <c r="G43" s="32">
        <f t="shared" si="11"/>
        <v>1250000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7"/>
        <v>5037497</v>
      </c>
      <c r="P43" s="45">
        <f t="shared" si="1"/>
        <v>73.750047580704191</v>
      </c>
      <c r="Q43" s="9"/>
    </row>
    <row r="44" spans="1:120" ht="15.75" thickBot="1">
      <c r="A44" s="12"/>
      <c r="B44" s="25">
        <v>381</v>
      </c>
      <c r="C44" s="20" t="s">
        <v>52</v>
      </c>
      <c r="D44" s="46">
        <v>0</v>
      </c>
      <c r="E44" s="46">
        <v>315552</v>
      </c>
      <c r="F44" s="46">
        <v>3471945</v>
      </c>
      <c r="G44" s="46">
        <v>1250000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5037497</v>
      </c>
      <c r="P44" s="47">
        <f t="shared" si="1"/>
        <v>73.750047580704191</v>
      </c>
      <c r="Q44" s="9"/>
    </row>
    <row r="45" spans="1:120" ht="16.5" thickBot="1">
      <c r="A45" s="14" t="s">
        <v>41</v>
      </c>
      <c r="B45" s="23"/>
      <c r="C45" s="22"/>
      <c r="D45" s="15">
        <f t="shared" ref="D45:N45" si="12">SUM(D5,D13,D20,D28,D33,D38,D43)</f>
        <v>55883883</v>
      </c>
      <c r="E45" s="15">
        <f t="shared" si="12"/>
        <v>45124478</v>
      </c>
      <c r="F45" s="15">
        <f t="shared" si="12"/>
        <v>9206212</v>
      </c>
      <c r="G45" s="15">
        <f t="shared" si="12"/>
        <v>1298913</v>
      </c>
      <c r="H45" s="15">
        <f t="shared" si="12"/>
        <v>0</v>
      </c>
      <c r="I45" s="15">
        <f t="shared" si="12"/>
        <v>34745887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 t="shared" si="7"/>
        <v>146259373</v>
      </c>
      <c r="P45" s="38">
        <f t="shared" si="1"/>
        <v>2141.2689114998902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129</v>
      </c>
      <c r="N47" s="48"/>
      <c r="O47" s="48"/>
      <c r="P47" s="43">
        <v>68305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37520476</v>
      </c>
      <c r="E5" s="27">
        <f t="shared" si="0"/>
        <v>1075358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38595834</v>
      </c>
      <c r="O5" s="33">
        <f t="shared" ref="O5:O44" si="1">(N5/O$46)</f>
        <v>572.31581600877848</v>
      </c>
      <c r="P5" s="6"/>
    </row>
    <row r="6" spans="1:133">
      <c r="A6" s="12"/>
      <c r="B6" s="25">
        <v>311</v>
      </c>
      <c r="C6" s="20" t="s">
        <v>2</v>
      </c>
      <c r="D6" s="46">
        <v>28665595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28665595</v>
      </c>
      <c r="O6" s="47">
        <f t="shared" si="1"/>
        <v>425.06591239360597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632756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632756</v>
      </c>
      <c r="O7" s="47">
        <f t="shared" si="1"/>
        <v>9.3827812212699069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442602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442602</v>
      </c>
      <c r="O8" s="47">
        <f t="shared" si="1"/>
        <v>6.5630949909546548</v>
      </c>
      <c r="P8" s="9"/>
    </row>
    <row r="9" spans="1:133">
      <c r="A9" s="12"/>
      <c r="B9" s="25">
        <v>314.10000000000002</v>
      </c>
      <c r="C9" s="20" t="s">
        <v>12</v>
      </c>
      <c r="D9" s="46">
        <v>5365161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5365161</v>
      </c>
      <c r="O9" s="47">
        <f t="shared" si="1"/>
        <v>79.556941190426755</v>
      </c>
      <c r="P9" s="9"/>
    </row>
    <row r="10" spans="1:133">
      <c r="A10" s="12"/>
      <c r="B10" s="25">
        <v>314.39999999999998</v>
      </c>
      <c r="C10" s="20" t="s">
        <v>13</v>
      </c>
      <c r="D10" s="46">
        <v>63494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63494</v>
      </c>
      <c r="O10" s="47">
        <f t="shared" si="1"/>
        <v>0.9415166523325128</v>
      </c>
      <c r="P10" s="9"/>
    </row>
    <row r="11" spans="1:133">
      <c r="A11" s="12"/>
      <c r="B11" s="25">
        <v>315</v>
      </c>
      <c r="C11" s="20" t="s">
        <v>83</v>
      </c>
      <c r="D11" s="46">
        <v>2223334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2223334</v>
      </c>
      <c r="O11" s="47">
        <f t="shared" si="1"/>
        <v>32.968563717785223</v>
      </c>
      <c r="P11" s="9"/>
    </row>
    <row r="12" spans="1:133">
      <c r="A12" s="12"/>
      <c r="B12" s="25">
        <v>316</v>
      </c>
      <c r="C12" s="20" t="s">
        <v>84</v>
      </c>
      <c r="D12" s="46">
        <v>1202892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1202892</v>
      </c>
      <c r="O12" s="47">
        <f t="shared" si="1"/>
        <v>17.837005842403393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9849982</v>
      </c>
      <c r="E13" s="32">
        <f t="shared" si="3"/>
        <v>34511295</v>
      </c>
      <c r="F13" s="32">
        <f t="shared" si="3"/>
        <v>6134492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4" si="4">SUM(D13:M13)</f>
        <v>50495769</v>
      </c>
      <c r="O13" s="45">
        <f t="shared" si="1"/>
        <v>748.77322874343838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2141513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2141513</v>
      </c>
      <c r="O14" s="47">
        <f t="shared" si="1"/>
        <v>31.755286337079983</v>
      </c>
      <c r="P14" s="9"/>
    </row>
    <row r="15" spans="1:133">
      <c r="A15" s="12"/>
      <c r="B15" s="25">
        <v>323.10000000000002</v>
      </c>
      <c r="C15" s="20" t="s">
        <v>18</v>
      </c>
      <c r="D15" s="46">
        <v>3389554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3389554</v>
      </c>
      <c r="O15" s="47">
        <f t="shared" si="1"/>
        <v>50.261781191613039</v>
      </c>
      <c r="P15" s="9"/>
    </row>
    <row r="16" spans="1:133">
      <c r="A16" s="12"/>
      <c r="B16" s="25">
        <v>323.39999999999998</v>
      </c>
      <c r="C16" s="20" t="s">
        <v>85</v>
      </c>
      <c r="D16" s="46">
        <v>4209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4209</v>
      </c>
      <c r="O16" s="47">
        <f t="shared" si="1"/>
        <v>6.2412882944334058E-2</v>
      </c>
      <c r="P16" s="9"/>
    </row>
    <row r="17" spans="1:16">
      <c r="A17" s="12"/>
      <c r="B17" s="25">
        <v>323.7</v>
      </c>
      <c r="C17" s="20" t="s">
        <v>19</v>
      </c>
      <c r="D17" s="46">
        <v>2578610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2578610</v>
      </c>
      <c r="O17" s="47">
        <f t="shared" si="1"/>
        <v>38.236750793321271</v>
      </c>
      <c r="P17" s="9"/>
    </row>
    <row r="18" spans="1:16">
      <c r="A18" s="12"/>
      <c r="B18" s="25">
        <v>325.2</v>
      </c>
      <c r="C18" s="20" t="s">
        <v>20</v>
      </c>
      <c r="D18" s="46">
        <v>3433044</v>
      </c>
      <c r="E18" s="46">
        <v>31593679</v>
      </c>
      <c r="F18" s="46">
        <v>6134492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41161215</v>
      </c>
      <c r="O18" s="47">
        <f t="shared" si="1"/>
        <v>610.35640143539251</v>
      </c>
      <c r="P18" s="9"/>
    </row>
    <row r="19" spans="1:16">
      <c r="A19" s="12"/>
      <c r="B19" s="25">
        <v>329</v>
      </c>
      <c r="C19" s="20" t="s">
        <v>21</v>
      </c>
      <c r="D19" s="46">
        <v>444565</v>
      </c>
      <c r="E19" s="46">
        <v>776103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1220668</v>
      </c>
      <c r="O19" s="47">
        <f t="shared" si="1"/>
        <v>18.10059610308728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SUM(D21:D26)</f>
        <v>7317011</v>
      </c>
      <c r="E20" s="32">
        <f t="shared" si="5"/>
        <v>441366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7758377</v>
      </c>
      <c r="O20" s="45">
        <f t="shared" si="1"/>
        <v>115.04458910406596</v>
      </c>
      <c r="P20" s="10"/>
    </row>
    <row r="21" spans="1:16">
      <c r="A21" s="12"/>
      <c r="B21" s="25">
        <v>331.5</v>
      </c>
      <c r="C21" s="20" t="s">
        <v>107</v>
      </c>
      <c r="D21" s="46">
        <v>1418324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1418324</v>
      </c>
      <c r="O21" s="47">
        <f t="shared" si="1"/>
        <v>21.031525252824817</v>
      </c>
      <c r="P21" s="9"/>
    </row>
    <row r="22" spans="1:16">
      <c r="A22" s="12"/>
      <c r="B22" s="25">
        <v>331.62</v>
      </c>
      <c r="C22" s="20" t="s">
        <v>108</v>
      </c>
      <c r="D22" s="46">
        <v>198338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198338</v>
      </c>
      <c r="O22" s="47">
        <f t="shared" si="1"/>
        <v>2.9410421424122899</v>
      </c>
      <c r="P22" s="9"/>
    </row>
    <row r="23" spans="1:16">
      <c r="A23" s="12"/>
      <c r="B23" s="25">
        <v>334.5</v>
      </c>
      <c r="C23" s="20" t="s">
        <v>109</v>
      </c>
      <c r="D23" s="46">
        <v>66173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66173</v>
      </c>
      <c r="O23" s="47">
        <f t="shared" si="1"/>
        <v>0.98124202971618379</v>
      </c>
      <c r="P23" s="9"/>
    </row>
    <row r="24" spans="1:16">
      <c r="A24" s="12"/>
      <c r="B24" s="25">
        <v>335.12</v>
      </c>
      <c r="C24" s="20" t="s">
        <v>86</v>
      </c>
      <c r="D24" s="46">
        <v>1516749</v>
      </c>
      <c r="E24" s="46">
        <v>441366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1958115</v>
      </c>
      <c r="O24" s="47">
        <f t="shared" si="1"/>
        <v>29.035781013671816</v>
      </c>
      <c r="P24" s="9"/>
    </row>
    <row r="25" spans="1:16">
      <c r="A25" s="12"/>
      <c r="B25" s="25">
        <v>335.15</v>
      </c>
      <c r="C25" s="20" t="s">
        <v>87</v>
      </c>
      <c r="D25" s="46">
        <v>25527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25527</v>
      </c>
      <c r="O25" s="47">
        <f t="shared" si="1"/>
        <v>0.37852546042290697</v>
      </c>
      <c r="P25" s="9"/>
    </row>
    <row r="26" spans="1:16">
      <c r="A26" s="12"/>
      <c r="B26" s="25">
        <v>335.18</v>
      </c>
      <c r="C26" s="20" t="s">
        <v>88</v>
      </c>
      <c r="D26" s="46">
        <v>4091900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4091900</v>
      </c>
      <c r="O26" s="47">
        <f t="shared" si="1"/>
        <v>60.676473205017942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SUM(D28:D30)</f>
        <v>1409680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34925661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36335341</v>
      </c>
      <c r="O27" s="45">
        <f t="shared" si="1"/>
        <v>538.79624247456923</v>
      </c>
      <c r="P27" s="10"/>
    </row>
    <row r="28" spans="1:16">
      <c r="A28" s="12"/>
      <c r="B28" s="25">
        <v>342.6</v>
      </c>
      <c r="C28" s="20" t="s">
        <v>37</v>
      </c>
      <c r="D28" s="46">
        <v>992689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992689</v>
      </c>
      <c r="O28" s="47">
        <f t="shared" si="1"/>
        <v>14.720024318633412</v>
      </c>
      <c r="P28" s="9"/>
    </row>
    <row r="29" spans="1:16">
      <c r="A29" s="12"/>
      <c r="B29" s="25">
        <v>343.6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34925661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34925661</v>
      </c>
      <c r="O29" s="47">
        <f t="shared" si="1"/>
        <v>517.89289421394471</v>
      </c>
      <c r="P29" s="9"/>
    </row>
    <row r="30" spans="1:16">
      <c r="A30" s="12"/>
      <c r="B30" s="25">
        <v>347.2</v>
      </c>
      <c r="C30" s="20" t="s">
        <v>40</v>
      </c>
      <c r="D30" s="46">
        <v>416991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416991</v>
      </c>
      <c r="O30" s="47">
        <f t="shared" si="1"/>
        <v>6.1833239419911621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SUM(D32:D35)</f>
        <v>290697</v>
      </c>
      <c r="E31" s="32">
        <f t="shared" si="7"/>
        <v>59110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349807</v>
      </c>
      <c r="O31" s="45">
        <f t="shared" si="1"/>
        <v>5.1870903644829323</v>
      </c>
      <c r="P31" s="10"/>
    </row>
    <row r="32" spans="1:16">
      <c r="A32" s="13"/>
      <c r="B32" s="39">
        <v>351.5</v>
      </c>
      <c r="C32" s="21" t="s">
        <v>44</v>
      </c>
      <c r="D32" s="46">
        <v>93937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93937</v>
      </c>
      <c r="O32" s="47">
        <f t="shared" si="1"/>
        <v>1.3929386992496813</v>
      </c>
      <c r="P32" s="9"/>
    </row>
    <row r="33" spans="1:119">
      <c r="A33" s="13"/>
      <c r="B33" s="39">
        <v>354</v>
      </c>
      <c r="C33" s="21" t="s">
        <v>45</v>
      </c>
      <c r="D33" s="46">
        <v>125266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125266</v>
      </c>
      <c r="O33" s="47">
        <f t="shared" si="1"/>
        <v>1.8574987395830245</v>
      </c>
      <c r="P33" s="9"/>
    </row>
    <row r="34" spans="1:119">
      <c r="A34" s="13"/>
      <c r="B34" s="39">
        <v>358.2</v>
      </c>
      <c r="C34" s="21" t="s">
        <v>110</v>
      </c>
      <c r="D34" s="46">
        <v>0</v>
      </c>
      <c r="E34" s="46">
        <v>59110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59110</v>
      </c>
      <c r="O34" s="47">
        <f t="shared" si="1"/>
        <v>0.87650879326195918</v>
      </c>
      <c r="P34" s="9"/>
    </row>
    <row r="35" spans="1:119">
      <c r="A35" s="13"/>
      <c r="B35" s="39">
        <v>359</v>
      </c>
      <c r="C35" s="21" t="s">
        <v>46</v>
      </c>
      <c r="D35" s="46">
        <v>71494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71494</v>
      </c>
      <c r="O35" s="47">
        <f t="shared" si="1"/>
        <v>1.0601441323882677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SUM(D37:D41)</f>
        <v>3104783</v>
      </c>
      <c r="E36" s="32">
        <f t="shared" si="8"/>
        <v>1943160</v>
      </c>
      <c r="F36" s="32">
        <f t="shared" si="8"/>
        <v>7417</v>
      </c>
      <c r="G36" s="32">
        <f t="shared" si="8"/>
        <v>131146</v>
      </c>
      <c r="H36" s="32">
        <f t="shared" si="8"/>
        <v>0</v>
      </c>
      <c r="I36" s="32">
        <f t="shared" si="8"/>
        <v>691104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5877610</v>
      </c>
      <c r="O36" s="45">
        <f t="shared" si="1"/>
        <v>87.155757881313207</v>
      </c>
      <c r="P36" s="10"/>
    </row>
    <row r="37" spans="1:119">
      <c r="A37" s="12"/>
      <c r="B37" s="25">
        <v>361.1</v>
      </c>
      <c r="C37" s="20" t="s">
        <v>47</v>
      </c>
      <c r="D37" s="46">
        <v>1292527</v>
      </c>
      <c r="E37" s="46">
        <v>844134</v>
      </c>
      <c r="F37" s="46">
        <v>7417</v>
      </c>
      <c r="G37" s="46">
        <v>97588</v>
      </c>
      <c r="H37" s="46">
        <v>0</v>
      </c>
      <c r="I37" s="46">
        <v>187300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2428966</v>
      </c>
      <c r="O37" s="47">
        <f t="shared" si="1"/>
        <v>36.017764465138349</v>
      </c>
      <c r="P37" s="9"/>
    </row>
    <row r="38" spans="1:119">
      <c r="A38" s="12"/>
      <c r="B38" s="25">
        <v>361.3</v>
      </c>
      <c r="C38" s="20" t="s">
        <v>48</v>
      </c>
      <c r="D38" s="46">
        <v>1058164</v>
      </c>
      <c r="E38" s="46">
        <v>738682</v>
      </c>
      <c r="F38" s="46">
        <v>0</v>
      </c>
      <c r="G38" s="46">
        <v>33558</v>
      </c>
      <c r="H38" s="46">
        <v>0</v>
      </c>
      <c r="I38" s="46">
        <v>140724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1971128</v>
      </c>
      <c r="O38" s="47">
        <f t="shared" si="1"/>
        <v>29.22874343841751</v>
      </c>
      <c r="P38" s="9"/>
    </row>
    <row r="39" spans="1:119">
      <c r="A39" s="12"/>
      <c r="B39" s="25">
        <v>362</v>
      </c>
      <c r="C39" s="20" t="s">
        <v>93</v>
      </c>
      <c r="D39" s="46">
        <v>222049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222049</v>
      </c>
      <c r="O39" s="47">
        <f t="shared" si="1"/>
        <v>3.2926391648625404</v>
      </c>
      <c r="P39" s="9"/>
    </row>
    <row r="40" spans="1:119">
      <c r="A40" s="12"/>
      <c r="B40" s="25">
        <v>366</v>
      </c>
      <c r="C40" s="20" t="s">
        <v>49</v>
      </c>
      <c r="D40" s="46">
        <v>0</v>
      </c>
      <c r="E40" s="46">
        <v>325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325</v>
      </c>
      <c r="O40" s="47">
        <f t="shared" si="1"/>
        <v>4.8192413772650431E-3</v>
      </c>
      <c r="P40" s="9"/>
    </row>
    <row r="41" spans="1:119">
      <c r="A41" s="12"/>
      <c r="B41" s="25">
        <v>369.9</v>
      </c>
      <c r="C41" s="20" t="s">
        <v>51</v>
      </c>
      <c r="D41" s="46">
        <v>532043</v>
      </c>
      <c r="E41" s="46">
        <v>360019</v>
      </c>
      <c r="F41" s="46">
        <v>0</v>
      </c>
      <c r="G41" s="46">
        <v>0</v>
      </c>
      <c r="H41" s="46">
        <v>0</v>
      </c>
      <c r="I41" s="46">
        <v>363080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1255142</v>
      </c>
      <c r="O41" s="47">
        <f t="shared" si="1"/>
        <v>18.611791571517543</v>
      </c>
      <c r="P41" s="9"/>
    </row>
    <row r="42" spans="1:119" ht="15.75">
      <c r="A42" s="29" t="s">
        <v>36</v>
      </c>
      <c r="B42" s="30"/>
      <c r="C42" s="31"/>
      <c r="D42" s="32">
        <f t="shared" ref="D42:M42" si="9">SUM(D43:D43)</f>
        <v>122465</v>
      </c>
      <c r="E42" s="32">
        <f t="shared" si="9"/>
        <v>141569</v>
      </c>
      <c r="F42" s="32">
        <f t="shared" si="9"/>
        <v>0</v>
      </c>
      <c r="G42" s="32">
        <f t="shared" si="9"/>
        <v>4664705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4928739</v>
      </c>
      <c r="O42" s="45">
        <f t="shared" si="1"/>
        <v>73.085485927815185</v>
      </c>
      <c r="P42" s="9"/>
    </row>
    <row r="43" spans="1:119" ht="15.75" thickBot="1">
      <c r="A43" s="12"/>
      <c r="B43" s="25">
        <v>381</v>
      </c>
      <c r="C43" s="20" t="s">
        <v>52</v>
      </c>
      <c r="D43" s="46">
        <v>122465</v>
      </c>
      <c r="E43" s="46">
        <v>141569</v>
      </c>
      <c r="F43" s="46">
        <v>0</v>
      </c>
      <c r="G43" s="46">
        <v>4664705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4928739</v>
      </c>
      <c r="O43" s="47">
        <f t="shared" si="1"/>
        <v>73.085485927815185</v>
      </c>
      <c r="P43" s="9"/>
    </row>
    <row r="44" spans="1:119" ht="16.5" thickBot="1">
      <c r="A44" s="14" t="s">
        <v>41</v>
      </c>
      <c r="B44" s="23"/>
      <c r="C44" s="22"/>
      <c r="D44" s="15">
        <f t="shared" ref="D44:M44" si="10">SUM(D5,D13,D20,D27,D31,D36,D42)</f>
        <v>59615094</v>
      </c>
      <c r="E44" s="15">
        <f t="shared" si="10"/>
        <v>38171858</v>
      </c>
      <c r="F44" s="15">
        <f t="shared" si="10"/>
        <v>6141909</v>
      </c>
      <c r="G44" s="15">
        <f t="shared" si="10"/>
        <v>4795851</v>
      </c>
      <c r="H44" s="15">
        <f t="shared" si="10"/>
        <v>0</v>
      </c>
      <c r="I44" s="15">
        <f t="shared" si="10"/>
        <v>35616765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144341477</v>
      </c>
      <c r="O44" s="38">
        <f t="shared" si="1"/>
        <v>2140.3582105044634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113</v>
      </c>
      <c r="M46" s="48"/>
      <c r="N46" s="48"/>
      <c r="O46" s="43">
        <v>67438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36668979</v>
      </c>
      <c r="E5" s="27">
        <f t="shared" si="0"/>
        <v>1220431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37889410</v>
      </c>
      <c r="O5" s="33">
        <f t="shared" ref="O5:O44" si="1">(N5/O$46)</f>
        <v>562.87562765546545</v>
      </c>
      <c r="P5" s="6"/>
    </row>
    <row r="6" spans="1:133">
      <c r="A6" s="12"/>
      <c r="B6" s="25">
        <v>311</v>
      </c>
      <c r="C6" s="20" t="s">
        <v>2</v>
      </c>
      <c r="D6" s="46">
        <v>27623042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27623042</v>
      </c>
      <c r="O6" s="47">
        <f t="shared" si="1"/>
        <v>410.36102445256557</v>
      </c>
      <c r="P6" s="9"/>
    </row>
    <row r="7" spans="1:133">
      <c r="A7" s="12"/>
      <c r="B7" s="25">
        <v>312.3</v>
      </c>
      <c r="C7" s="20" t="s">
        <v>106</v>
      </c>
      <c r="D7" s="46">
        <v>0</v>
      </c>
      <c r="E7" s="46">
        <v>81782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81782</v>
      </c>
      <c r="O7" s="47">
        <f t="shared" si="1"/>
        <v>1.2149330005645185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713208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713208</v>
      </c>
      <c r="O8" s="47">
        <f t="shared" si="1"/>
        <v>10.59524021748819</v>
      </c>
      <c r="P8" s="9"/>
    </row>
    <row r="9" spans="1:133">
      <c r="A9" s="12"/>
      <c r="B9" s="25">
        <v>312.42</v>
      </c>
      <c r="C9" s="20" t="s">
        <v>10</v>
      </c>
      <c r="D9" s="46">
        <v>0</v>
      </c>
      <c r="E9" s="46">
        <v>425441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425441</v>
      </c>
      <c r="O9" s="47">
        <f t="shared" si="1"/>
        <v>6.3202454170009208</v>
      </c>
      <c r="P9" s="9"/>
    </row>
    <row r="10" spans="1:133">
      <c r="A10" s="12"/>
      <c r="B10" s="25">
        <v>314.10000000000002</v>
      </c>
      <c r="C10" s="20" t="s">
        <v>12</v>
      </c>
      <c r="D10" s="46">
        <v>5406700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5406700</v>
      </c>
      <c r="O10" s="47">
        <f t="shared" si="1"/>
        <v>80.32058709926612</v>
      </c>
      <c r="P10" s="9"/>
    </row>
    <row r="11" spans="1:133">
      <c r="A11" s="12"/>
      <c r="B11" s="25">
        <v>314.39999999999998</v>
      </c>
      <c r="C11" s="20" t="s">
        <v>13</v>
      </c>
      <c r="D11" s="46">
        <v>67457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67457</v>
      </c>
      <c r="O11" s="47">
        <f t="shared" si="1"/>
        <v>1.0021243723445346</v>
      </c>
      <c r="P11" s="9"/>
    </row>
    <row r="12" spans="1:133">
      <c r="A12" s="12"/>
      <c r="B12" s="25">
        <v>315</v>
      </c>
      <c r="C12" s="20" t="s">
        <v>83</v>
      </c>
      <c r="D12" s="46">
        <v>2292031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2292031</v>
      </c>
      <c r="O12" s="47">
        <f t="shared" si="1"/>
        <v>34.049841043467929</v>
      </c>
      <c r="P12" s="9"/>
    </row>
    <row r="13" spans="1:133">
      <c r="A13" s="12"/>
      <c r="B13" s="25">
        <v>316</v>
      </c>
      <c r="C13" s="20" t="s">
        <v>84</v>
      </c>
      <c r="D13" s="46">
        <v>1279749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1279749</v>
      </c>
      <c r="O13" s="47">
        <f t="shared" si="1"/>
        <v>19.011632052767627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8852202</v>
      </c>
      <c r="E14" s="32">
        <f t="shared" si="3"/>
        <v>34146773</v>
      </c>
      <c r="F14" s="32">
        <f t="shared" si="3"/>
        <v>6210225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4" si="4">SUM(D14:M14)</f>
        <v>49209200</v>
      </c>
      <c r="O14" s="45">
        <f t="shared" si="1"/>
        <v>731.03960543126243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2422072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2422072</v>
      </c>
      <c r="O15" s="47">
        <f t="shared" si="1"/>
        <v>35.981697715185547</v>
      </c>
      <c r="P15" s="9"/>
    </row>
    <row r="16" spans="1:133">
      <c r="A16" s="12"/>
      <c r="B16" s="25">
        <v>323.10000000000002</v>
      </c>
      <c r="C16" s="20" t="s">
        <v>18</v>
      </c>
      <c r="D16" s="46">
        <v>3927150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3927150</v>
      </c>
      <c r="O16" s="47">
        <f t="shared" si="1"/>
        <v>58.340761208663871</v>
      </c>
      <c r="P16" s="9"/>
    </row>
    <row r="17" spans="1:16">
      <c r="A17" s="12"/>
      <c r="B17" s="25">
        <v>323.39999999999998</v>
      </c>
      <c r="C17" s="20" t="s">
        <v>85</v>
      </c>
      <c r="D17" s="46">
        <v>4999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4999</v>
      </c>
      <c r="O17" s="47">
        <f t="shared" si="1"/>
        <v>7.4263897554743441E-2</v>
      </c>
      <c r="P17" s="9"/>
    </row>
    <row r="18" spans="1:16">
      <c r="A18" s="12"/>
      <c r="B18" s="25">
        <v>323.7</v>
      </c>
      <c r="C18" s="20" t="s">
        <v>19</v>
      </c>
      <c r="D18" s="46">
        <v>1846784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1846784</v>
      </c>
      <c r="O18" s="47">
        <f t="shared" si="1"/>
        <v>27.435362628873637</v>
      </c>
      <c r="P18" s="9"/>
    </row>
    <row r="19" spans="1:16">
      <c r="A19" s="12"/>
      <c r="B19" s="25">
        <v>325.2</v>
      </c>
      <c r="C19" s="20" t="s">
        <v>20</v>
      </c>
      <c r="D19" s="46">
        <v>2456515</v>
      </c>
      <c r="E19" s="46">
        <v>30963669</v>
      </c>
      <c r="F19" s="46">
        <v>6210225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39630409</v>
      </c>
      <c r="O19" s="47">
        <f t="shared" si="1"/>
        <v>588.73947470065661</v>
      </c>
      <c r="P19" s="9"/>
    </row>
    <row r="20" spans="1:16">
      <c r="A20" s="12"/>
      <c r="B20" s="25">
        <v>329</v>
      </c>
      <c r="C20" s="20" t="s">
        <v>21</v>
      </c>
      <c r="D20" s="46">
        <v>616754</v>
      </c>
      <c r="E20" s="46">
        <v>761032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1377786</v>
      </c>
      <c r="O20" s="47">
        <f t="shared" si="1"/>
        <v>20.468045280328013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SUM(D22:D27)</f>
        <v>7006133</v>
      </c>
      <c r="E21" s="32">
        <f t="shared" si="5"/>
        <v>497148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7503281</v>
      </c>
      <c r="O21" s="45">
        <f t="shared" si="1"/>
        <v>111.46687167602579</v>
      </c>
      <c r="P21" s="10"/>
    </row>
    <row r="22" spans="1:16">
      <c r="A22" s="12"/>
      <c r="B22" s="25">
        <v>331.5</v>
      </c>
      <c r="C22" s="20" t="s">
        <v>107</v>
      </c>
      <c r="D22" s="46">
        <v>183092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183092</v>
      </c>
      <c r="O22" s="47">
        <f t="shared" si="1"/>
        <v>2.7199691000386248</v>
      </c>
      <c r="P22" s="9"/>
    </row>
    <row r="23" spans="1:16">
      <c r="A23" s="12"/>
      <c r="B23" s="25">
        <v>331.62</v>
      </c>
      <c r="C23" s="20" t="s">
        <v>108</v>
      </c>
      <c r="D23" s="46">
        <v>543956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543956</v>
      </c>
      <c r="O23" s="47">
        <f t="shared" si="1"/>
        <v>8.0808747065989248</v>
      </c>
      <c r="P23" s="9"/>
    </row>
    <row r="24" spans="1:16">
      <c r="A24" s="12"/>
      <c r="B24" s="25">
        <v>334.5</v>
      </c>
      <c r="C24" s="20" t="s">
        <v>109</v>
      </c>
      <c r="D24" s="46">
        <v>30515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30515</v>
      </c>
      <c r="O24" s="47">
        <f t="shared" si="1"/>
        <v>0.45332323142288378</v>
      </c>
      <c r="P24" s="9"/>
    </row>
    <row r="25" spans="1:16">
      <c r="A25" s="12"/>
      <c r="B25" s="25">
        <v>335.12</v>
      </c>
      <c r="C25" s="20" t="s">
        <v>86</v>
      </c>
      <c r="D25" s="46">
        <v>1667994</v>
      </c>
      <c r="E25" s="46">
        <v>497148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2165142</v>
      </c>
      <c r="O25" s="47">
        <f t="shared" si="1"/>
        <v>32.164809697834031</v>
      </c>
      <c r="P25" s="9"/>
    </row>
    <row r="26" spans="1:16">
      <c r="A26" s="12"/>
      <c r="B26" s="25">
        <v>335.15</v>
      </c>
      <c r="C26" s="20" t="s">
        <v>87</v>
      </c>
      <c r="D26" s="46">
        <v>19693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19693</v>
      </c>
      <c r="O26" s="47">
        <f t="shared" si="1"/>
        <v>0.29255429776866626</v>
      </c>
      <c r="P26" s="9"/>
    </row>
    <row r="27" spans="1:16">
      <c r="A27" s="12"/>
      <c r="B27" s="25">
        <v>335.18</v>
      </c>
      <c r="C27" s="20" t="s">
        <v>88</v>
      </c>
      <c r="D27" s="46">
        <v>4560883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4560883</v>
      </c>
      <c r="O27" s="47">
        <f t="shared" si="1"/>
        <v>67.755340642362654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SUM(D29:D30)</f>
        <v>1739316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34941951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36681267</v>
      </c>
      <c r="O28" s="45">
        <f t="shared" si="1"/>
        <v>544.92775648453517</v>
      </c>
      <c r="P28" s="10"/>
    </row>
    <row r="29" spans="1:16">
      <c r="A29" s="12"/>
      <c r="B29" s="25">
        <v>343.6</v>
      </c>
      <c r="C29" s="20" t="s">
        <v>39</v>
      </c>
      <c r="D29" s="46">
        <v>1050227</v>
      </c>
      <c r="E29" s="46">
        <v>0</v>
      </c>
      <c r="F29" s="46">
        <v>0</v>
      </c>
      <c r="G29" s="46">
        <v>0</v>
      </c>
      <c r="H29" s="46">
        <v>0</v>
      </c>
      <c r="I29" s="46">
        <v>34941951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35992178</v>
      </c>
      <c r="O29" s="47">
        <f t="shared" si="1"/>
        <v>534.69082211724162</v>
      </c>
      <c r="P29" s="9"/>
    </row>
    <row r="30" spans="1:16">
      <c r="A30" s="12"/>
      <c r="B30" s="25">
        <v>347.2</v>
      </c>
      <c r="C30" s="20" t="s">
        <v>40</v>
      </c>
      <c r="D30" s="46">
        <v>689089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689089</v>
      </c>
      <c r="O30" s="47">
        <f t="shared" si="1"/>
        <v>10.23693436729358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SUM(D32:D35)</f>
        <v>241375</v>
      </c>
      <c r="E31" s="32">
        <f t="shared" si="7"/>
        <v>528578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769953</v>
      </c>
      <c r="O31" s="45">
        <f t="shared" si="1"/>
        <v>11.438229788751226</v>
      </c>
      <c r="P31" s="10"/>
    </row>
    <row r="32" spans="1:16">
      <c r="A32" s="13"/>
      <c r="B32" s="39">
        <v>351.5</v>
      </c>
      <c r="C32" s="21" t="s">
        <v>44</v>
      </c>
      <c r="D32" s="46">
        <v>143927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143927</v>
      </c>
      <c r="O32" s="47">
        <f t="shared" si="1"/>
        <v>2.1381436253973911</v>
      </c>
      <c r="P32" s="9"/>
    </row>
    <row r="33" spans="1:119">
      <c r="A33" s="13"/>
      <c r="B33" s="39">
        <v>354</v>
      </c>
      <c r="C33" s="21" t="s">
        <v>45</v>
      </c>
      <c r="D33" s="46">
        <v>80473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80473</v>
      </c>
      <c r="O33" s="47">
        <f t="shared" si="1"/>
        <v>1.1954868229491635</v>
      </c>
      <c r="P33" s="9"/>
    </row>
    <row r="34" spans="1:119">
      <c r="A34" s="13"/>
      <c r="B34" s="39">
        <v>358.2</v>
      </c>
      <c r="C34" s="21" t="s">
        <v>110</v>
      </c>
      <c r="D34" s="46">
        <v>0</v>
      </c>
      <c r="E34" s="46">
        <v>528578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528578</v>
      </c>
      <c r="O34" s="47">
        <f t="shared" si="1"/>
        <v>7.8524229729328221</v>
      </c>
      <c r="P34" s="9"/>
    </row>
    <row r="35" spans="1:119">
      <c r="A35" s="13"/>
      <c r="B35" s="39">
        <v>359</v>
      </c>
      <c r="C35" s="21" t="s">
        <v>46</v>
      </c>
      <c r="D35" s="46">
        <v>16975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16975</v>
      </c>
      <c r="O35" s="47">
        <f t="shared" si="1"/>
        <v>0.25217636747184835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SUM(D37:D41)</f>
        <v>4808222</v>
      </c>
      <c r="E36" s="32">
        <f t="shared" si="8"/>
        <v>3288380</v>
      </c>
      <c r="F36" s="32">
        <f t="shared" si="8"/>
        <v>21880</v>
      </c>
      <c r="G36" s="32">
        <f t="shared" si="8"/>
        <v>211263</v>
      </c>
      <c r="H36" s="32">
        <f t="shared" si="8"/>
        <v>0</v>
      </c>
      <c r="I36" s="32">
        <f t="shared" si="8"/>
        <v>702372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9032117</v>
      </c>
      <c r="O36" s="45">
        <f t="shared" si="1"/>
        <v>134.17887809371007</v>
      </c>
      <c r="P36" s="10"/>
    </row>
    <row r="37" spans="1:119">
      <c r="A37" s="12"/>
      <c r="B37" s="25">
        <v>361.1</v>
      </c>
      <c r="C37" s="20" t="s">
        <v>47</v>
      </c>
      <c r="D37" s="46">
        <v>1802581</v>
      </c>
      <c r="E37" s="46">
        <v>1227661</v>
      </c>
      <c r="F37" s="46">
        <v>21880</v>
      </c>
      <c r="G37" s="46">
        <v>100261</v>
      </c>
      <c r="H37" s="46">
        <v>0</v>
      </c>
      <c r="I37" s="46">
        <v>295251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3447634</v>
      </c>
      <c r="O37" s="47">
        <f t="shared" si="1"/>
        <v>51.217191074665003</v>
      </c>
      <c r="P37" s="9"/>
    </row>
    <row r="38" spans="1:119">
      <c r="A38" s="12"/>
      <c r="B38" s="25">
        <v>361.3</v>
      </c>
      <c r="C38" s="20" t="s">
        <v>48</v>
      </c>
      <c r="D38" s="46">
        <v>2431441</v>
      </c>
      <c r="E38" s="46">
        <v>1707203</v>
      </c>
      <c r="F38" s="46">
        <v>0</v>
      </c>
      <c r="G38" s="46">
        <v>111002</v>
      </c>
      <c r="H38" s="46">
        <v>0</v>
      </c>
      <c r="I38" s="46">
        <v>407121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4656767</v>
      </c>
      <c r="O38" s="47">
        <f t="shared" si="1"/>
        <v>69.179769438749744</v>
      </c>
      <c r="P38" s="9"/>
    </row>
    <row r="39" spans="1:119">
      <c r="A39" s="12"/>
      <c r="B39" s="25">
        <v>362</v>
      </c>
      <c r="C39" s="20" t="s">
        <v>93</v>
      </c>
      <c r="D39" s="46">
        <v>219341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219341</v>
      </c>
      <c r="O39" s="47">
        <f t="shared" si="1"/>
        <v>3.2584752057521467</v>
      </c>
      <c r="P39" s="9"/>
    </row>
    <row r="40" spans="1:119">
      <c r="A40" s="12"/>
      <c r="B40" s="25">
        <v>366</v>
      </c>
      <c r="C40" s="20" t="s">
        <v>49</v>
      </c>
      <c r="D40" s="46">
        <v>1650</v>
      </c>
      <c r="E40" s="46">
        <v>12450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14100</v>
      </c>
      <c r="O40" s="47">
        <f t="shared" si="1"/>
        <v>0.20946608432124075</v>
      </c>
      <c r="P40" s="9"/>
    </row>
    <row r="41" spans="1:119">
      <c r="A41" s="12"/>
      <c r="B41" s="25">
        <v>369.9</v>
      </c>
      <c r="C41" s="20" t="s">
        <v>51</v>
      </c>
      <c r="D41" s="46">
        <v>353209</v>
      </c>
      <c r="E41" s="46">
        <v>341066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694275</v>
      </c>
      <c r="O41" s="47">
        <f t="shared" si="1"/>
        <v>10.313976290221945</v>
      </c>
      <c r="P41" s="9"/>
    </row>
    <row r="42" spans="1:119" ht="15.75">
      <c r="A42" s="29" t="s">
        <v>36</v>
      </c>
      <c r="B42" s="30"/>
      <c r="C42" s="31"/>
      <c r="D42" s="32">
        <f t="shared" ref="D42:M42" si="9">SUM(D43:D43)</f>
        <v>0</v>
      </c>
      <c r="E42" s="32">
        <f t="shared" si="9"/>
        <v>0</v>
      </c>
      <c r="F42" s="32">
        <f t="shared" si="9"/>
        <v>0</v>
      </c>
      <c r="G42" s="32">
        <f t="shared" si="9"/>
        <v>3468800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3468800</v>
      </c>
      <c r="O42" s="45">
        <f t="shared" si="1"/>
        <v>51.531627893157442</v>
      </c>
      <c r="P42" s="9"/>
    </row>
    <row r="43" spans="1:119" ht="15.75" thickBot="1">
      <c r="A43" s="12"/>
      <c r="B43" s="25">
        <v>381</v>
      </c>
      <c r="C43" s="20" t="s">
        <v>52</v>
      </c>
      <c r="D43" s="46">
        <v>0</v>
      </c>
      <c r="E43" s="46">
        <v>0</v>
      </c>
      <c r="F43" s="46">
        <v>0</v>
      </c>
      <c r="G43" s="46">
        <v>3468800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3468800</v>
      </c>
      <c r="O43" s="47">
        <f t="shared" si="1"/>
        <v>51.531627893157442</v>
      </c>
      <c r="P43" s="9"/>
    </row>
    <row r="44" spans="1:119" ht="16.5" thickBot="1">
      <c r="A44" s="14" t="s">
        <v>41</v>
      </c>
      <c r="B44" s="23"/>
      <c r="C44" s="22"/>
      <c r="D44" s="15">
        <f t="shared" ref="D44:M44" si="10">SUM(D5,D14,D21,D28,D31,D36,D42)</f>
        <v>59316227</v>
      </c>
      <c r="E44" s="15">
        <f t="shared" si="10"/>
        <v>39681310</v>
      </c>
      <c r="F44" s="15">
        <f t="shared" si="10"/>
        <v>6232105</v>
      </c>
      <c r="G44" s="15">
        <f t="shared" si="10"/>
        <v>3680063</v>
      </c>
      <c r="H44" s="15">
        <f t="shared" si="10"/>
        <v>0</v>
      </c>
      <c r="I44" s="15">
        <f t="shared" si="10"/>
        <v>35644323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144554028</v>
      </c>
      <c r="O44" s="38">
        <f t="shared" si="1"/>
        <v>2147.4585970229077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111</v>
      </c>
      <c r="M46" s="48"/>
      <c r="N46" s="48"/>
      <c r="O46" s="43">
        <v>67314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28327739</v>
      </c>
      <c r="E5" s="27">
        <f t="shared" si="0"/>
        <v>1215779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29543518</v>
      </c>
      <c r="O5" s="33">
        <f t="shared" ref="O5:O41" si="1">(N5/O$43)</f>
        <v>441.13238368273306</v>
      </c>
      <c r="P5" s="6"/>
    </row>
    <row r="6" spans="1:133">
      <c r="A6" s="12"/>
      <c r="B6" s="25">
        <v>311</v>
      </c>
      <c r="C6" s="20" t="s">
        <v>2</v>
      </c>
      <c r="D6" s="46">
        <v>19173312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19173312</v>
      </c>
      <c r="O6" s="47">
        <f t="shared" si="1"/>
        <v>286.28847876724603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710781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710781</v>
      </c>
      <c r="O7" s="47">
        <f t="shared" si="1"/>
        <v>10.613106970077046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504998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504998</v>
      </c>
      <c r="O8" s="47">
        <f t="shared" si="1"/>
        <v>7.5404348085767188</v>
      </c>
      <c r="P8" s="9"/>
    </row>
    <row r="9" spans="1:133">
      <c r="A9" s="12"/>
      <c r="B9" s="25">
        <v>314.10000000000002</v>
      </c>
      <c r="C9" s="20" t="s">
        <v>12</v>
      </c>
      <c r="D9" s="46">
        <v>5273918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5273918</v>
      </c>
      <c r="O9" s="47">
        <f t="shared" si="1"/>
        <v>78.748103685122146</v>
      </c>
      <c r="P9" s="9"/>
    </row>
    <row r="10" spans="1:133">
      <c r="A10" s="12"/>
      <c r="B10" s="25">
        <v>314.39999999999998</v>
      </c>
      <c r="C10" s="20" t="s">
        <v>13</v>
      </c>
      <c r="D10" s="46">
        <v>75999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75999</v>
      </c>
      <c r="O10" s="47">
        <f t="shared" si="1"/>
        <v>1.1347876724601327</v>
      </c>
      <c r="P10" s="9"/>
    </row>
    <row r="11" spans="1:133">
      <c r="A11" s="12"/>
      <c r="B11" s="25">
        <v>315</v>
      </c>
      <c r="C11" s="20" t="s">
        <v>83</v>
      </c>
      <c r="D11" s="46">
        <v>2535774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2535774</v>
      </c>
      <c r="O11" s="47">
        <f t="shared" si="1"/>
        <v>37.863196559756318</v>
      </c>
      <c r="P11" s="9"/>
    </row>
    <row r="12" spans="1:133">
      <c r="A12" s="12"/>
      <c r="B12" s="25">
        <v>316</v>
      </c>
      <c r="C12" s="20" t="s">
        <v>84</v>
      </c>
      <c r="D12" s="46">
        <v>1268736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1268736</v>
      </c>
      <c r="O12" s="47">
        <f t="shared" si="1"/>
        <v>18.944275219494713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8249508</v>
      </c>
      <c r="E13" s="32">
        <f t="shared" si="3"/>
        <v>34214008</v>
      </c>
      <c r="F13" s="32">
        <f t="shared" si="3"/>
        <v>6232296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48695812</v>
      </c>
      <c r="O13" s="45">
        <f t="shared" si="1"/>
        <v>727.10702980349993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2929994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2929994</v>
      </c>
      <c r="O14" s="47">
        <f t="shared" si="1"/>
        <v>43.749537119990443</v>
      </c>
      <c r="P14" s="9"/>
    </row>
    <row r="15" spans="1:133">
      <c r="A15" s="12"/>
      <c r="B15" s="25">
        <v>323.10000000000002</v>
      </c>
      <c r="C15" s="20" t="s">
        <v>18</v>
      </c>
      <c r="D15" s="46">
        <v>3845196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3845196</v>
      </c>
      <c r="O15" s="47">
        <f t="shared" si="1"/>
        <v>57.414979394373766</v>
      </c>
      <c r="P15" s="9"/>
    </row>
    <row r="16" spans="1:133">
      <c r="A16" s="12"/>
      <c r="B16" s="25">
        <v>323.39999999999998</v>
      </c>
      <c r="C16" s="20" t="s">
        <v>85</v>
      </c>
      <c r="D16" s="46">
        <v>4001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4001</v>
      </c>
      <c r="O16" s="47">
        <f t="shared" si="1"/>
        <v>5.9741384459176969E-2</v>
      </c>
      <c r="P16" s="9"/>
    </row>
    <row r="17" spans="1:16">
      <c r="A17" s="12"/>
      <c r="B17" s="25">
        <v>323.7</v>
      </c>
      <c r="C17" s="20" t="s">
        <v>19</v>
      </c>
      <c r="D17" s="46">
        <v>1610409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1610409</v>
      </c>
      <c r="O17" s="47">
        <f t="shared" si="1"/>
        <v>24.046004300304606</v>
      </c>
      <c r="P17" s="9"/>
    </row>
    <row r="18" spans="1:16">
      <c r="A18" s="12"/>
      <c r="B18" s="25">
        <v>325.2</v>
      </c>
      <c r="C18" s="20" t="s">
        <v>20</v>
      </c>
      <c r="D18" s="46">
        <v>2388300</v>
      </c>
      <c r="E18" s="46">
        <v>30763088</v>
      </c>
      <c r="F18" s="46">
        <v>6232296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39383684</v>
      </c>
      <c r="O18" s="47">
        <f t="shared" si="1"/>
        <v>588.06193633160126</v>
      </c>
      <c r="P18" s="9"/>
    </row>
    <row r="19" spans="1:16">
      <c r="A19" s="12"/>
      <c r="B19" s="25">
        <v>329</v>
      </c>
      <c r="C19" s="20" t="s">
        <v>21</v>
      </c>
      <c r="D19" s="46">
        <v>401602</v>
      </c>
      <c r="E19" s="46">
        <v>520926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922528</v>
      </c>
      <c r="O19" s="47">
        <f t="shared" si="1"/>
        <v>13.77483127277071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SUM(D21:D23)</f>
        <v>6165139</v>
      </c>
      <c r="E20" s="32">
        <f t="shared" si="5"/>
        <v>490133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6655272</v>
      </c>
      <c r="O20" s="45">
        <f t="shared" si="1"/>
        <v>99.373947321268588</v>
      </c>
      <c r="P20" s="10"/>
    </row>
    <row r="21" spans="1:16">
      <c r="A21" s="12"/>
      <c r="B21" s="25">
        <v>335.12</v>
      </c>
      <c r="C21" s="20" t="s">
        <v>86</v>
      </c>
      <c r="D21" s="46">
        <v>1585217</v>
      </c>
      <c r="E21" s="46">
        <v>490133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2075350</v>
      </c>
      <c r="O21" s="47">
        <f t="shared" si="1"/>
        <v>30.988323478468615</v>
      </c>
      <c r="P21" s="9"/>
    </row>
    <row r="22" spans="1:16">
      <c r="A22" s="12"/>
      <c r="B22" s="25">
        <v>335.15</v>
      </c>
      <c r="C22" s="20" t="s">
        <v>87</v>
      </c>
      <c r="D22" s="46">
        <v>21892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21892</v>
      </c>
      <c r="O22" s="47">
        <f t="shared" si="1"/>
        <v>0.32688287642596908</v>
      </c>
      <c r="P22" s="9"/>
    </row>
    <row r="23" spans="1:16">
      <c r="A23" s="12"/>
      <c r="B23" s="25">
        <v>335.18</v>
      </c>
      <c r="C23" s="20" t="s">
        <v>88</v>
      </c>
      <c r="D23" s="46">
        <v>4558030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4558030</v>
      </c>
      <c r="O23" s="47">
        <f t="shared" si="1"/>
        <v>68.058740966374003</v>
      </c>
      <c r="P23" s="9"/>
    </row>
    <row r="24" spans="1:16" ht="15.75">
      <c r="A24" s="29" t="s">
        <v>34</v>
      </c>
      <c r="B24" s="30"/>
      <c r="C24" s="31"/>
      <c r="D24" s="32">
        <f t="shared" ref="D24:M24" si="6">SUM(D25:D27)</f>
        <v>1769712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33903728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35673440</v>
      </c>
      <c r="O24" s="45">
        <f t="shared" si="1"/>
        <v>532.66200800334468</v>
      </c>
      <c r="P24" s="10"/>
    </row>
    <row r="25" spans="1:16">
      <c r="A25" s="12"/>
      <c r="B25" s="25">
        <v>342.6</v>
      </c>
      <c r="C25" s="20" t="s">
        <v>37</v>
      </c>
      <c r="D25" s="46">
        <v>1063407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1063407</v>
      </c>
      <c r="O25" s="47">
        <f t="shared" si="1"/>
        <v>15.878382010392404</v>
      </c>
      <c r="P25" s="9"/>
    </row>
    <row r="26" spans="1:16">
      <c r="A26" s="12"/>
      <c r="B26" s="25">
        <v>343.6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33903728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33903728</v>
      </c>
      <c r="O26" s="47">
        <f t="shared" si="1"/>
        <v>506.23735292360988</v>
      </c>
      <c r="P26" s="9"/>
    </row>
    <row r="27" spans="1:16">
      <c r="A27" s="12"/>
      <c r="B27" s="25">
        <v>347.2</v>
      </c>
      <c r="C27" s="20" t="s">
        <v>40</v>
      </c>
      <c r="D27" s="46">
        <v>706305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706305</v>
      </c>
      <c r="O27" s="47">
        <f t="shared" si="1"/>
        <v>10.546273069342412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SUM(D29:D32)</f>
        <v>307368</v>
      </c>
      <c r="E28" s="32">
        <f t="shared" si="7"/>
        <v>144579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451947</v>
      </c>
      <c r="O28" s="45">
        <f t="shared" si="1"/>
        <v>6.7482977960938904</v>
      </c>
      <c r="P28" s="10"/>
    </row>
    <row r="29" spans="1:16">
      <c r="A29" s="13"/>
      <c r="B29" s="39">
        <v>351.1</v>
      </c>
      <c r="C29" s="21" t="s">
        <v>43</v>
      </c>
      <c r="D29" s="46">
        <v>0</v>
      </c>
      <c r="E29" s="46">
        <v>144579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144579</v>
      </c>
      <c r="O29" s="47">
        <f t="shared" si="1"/>
        <v>2.1587977065042105</v>
      </c>
      <c r="P29" s="9"/>
    </row>
    <row r="30" spans="1:16">
      <c r="A30" s="13"/>
      <c r="B30" s="39">
        <v>351.5</v>
      </c>
      <c r="C30" s="21" t="s">
        <v>44</v>
      </c>
      <c r="D30" s="46">
        <v>152756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152756</v>
      </c>
      <c r="O30" s="47">
        <f t="shared" si="1"/>
        <v>2.2808935077345756</v>
      </c>
      <c r="P30" s="9"/>
    </row>
    <row r="31" spans="1:16">
      <c r="A31" s="13"/>
      <c r="B31" s="39">
        <v>354</v>
      </c>
      <c r="C31" s="21" t="s">
        <v>45</v>
      </c>
      <c r="D31" s="46">
        <v>110070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110070</v>
      </c>
      <c r="O31" s="47">
        <f t="shared" si="1"/>
        <v>1.6435226661888551</v>
      </c>
      <c r="P31" s="9"/>
    </row>
    <row r="32" spans="1:16">
      <c r="A32" s="13"/>
      <c r="B32" s="39">
        <v>359</v>
      </c>
      <c r="C32" s="21" t="s">
        <v>46</v>
      </c>
      <c r="D32" s="46">
        <v>44542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44542</v>
      </c>
      <c r="O32" s="47">
        <f t="shared" si="1"/>
        <v>0.66508391566624858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SUM(D34:D38)</f>
        <v>552474</v>
      </c>
      <c r="E33" s="32">
        <f t="shared" si="8"/>
        <v>745233</v>
      </c>
      <c r="F33" s="32">
        <f t="shared" si="8"/>
        <v>13298</v>
      </c>
      <c r="G33" s="32">
        <f t="shared" si="8"/>
        <v>1083</v>
      </c>
      <c r="H33" s="32">
        <f t="shared" si="8"/>
        <v>0</v>
      </c>
      <c r="I33" s="32">
        <f t="shared" si="8"/>
        <v>-1037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1311051</v>
      </c>
      <c r="O33" s="45">
        <f t="shared" si="1"/>
        <v>19.576106432538971</v>
      </c>
      <c r="P33" s="10"/>
    </row>
    <row r="34" spans="1:119">
      <c r="A34" s="12"/>
      <c r="B34" s="25">
        <v>361.1</v>
      </c>
      <c r="C34" s="20" t="s">
        <v>47</v>
      </c>
      <c r="D34" s="46">
        <v>1240804</v>
      </c>
      <c r="E34" s="46">
        <v>896834</v>
      </c>
      <c r="F34" s="46">
        <v>13298</v>
      </c>
      <c r="G34" s="46">
        <v>46528</v>
      </c>
      <c r="H34" s="46">
        <v>0</v>
      </c>
      <c r="I34" s="46">
        <v>237495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2434959</v>
      </c>
      <c r="O34" s="47">
        <f t="shared" si="1"/>
        <v>36.357865973839814</v>
      </c>
      <c r="P34" s="9"/>
    </row>
    <row r="35" spans="1:119">
      <c r="A35" s="12"/>
      <c r="B35" s="25">
        <v>361.3</v>
      </c>
      <c r="C35" s="20" t="s">
        <v>48</v>
      </c>
      <c r="D35" s="46">
        <v>-1226672</v>
      </c>
      <c r="E35" s="46">
        <v>-902589</v>
      </c>
      <c r="F35" s="46">
        <v>0</v>
      </c>
      <c r="G35" s="46">
        <v>-45445</v>
      </c>
      <c r="H35" s="46">
        <v>0</v>
      </c>
      <c r="I35" s="46">
        <v>-238532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-2413238</v>
      </c>
      <c r="O35" s="47">
        <f t="shared" si="1"/>
        <v>-36.033536403273011</v>
      </c>
      <c r="P35" s="9"/>
    </row>
    <row r="36" spans="1:119">
      <c r="A36" s="12"/>
      <c r="B36" s="25">
        <v>362</v>
      </c>
      <c r="C36" s="20" t="s">
        <v>93</v>
      </c>
      <c r="D36" s="46">
        <v>197192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197192</v>
      </c>
      <c r="O36" s="47">
        <f t="shared" si="1"/>
        <v>2.944394672400406</v>
      </c>
      <c r="P36" s="9"/>
    </row>
    <row r="37" spans="1:119">
      <c r="A37" s="12"/>
      <c r="B37" s="25">
        <v>366</v>
      </c>
      <c r="C37" s="20" t="s">
        <v>49</v>
      </c>
      <c r="D37" s="46">
        <v>9172</v>
      </c>
      <c r="E37" s="46">
        <v>34458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43630</v>
      </c>
      <c r="O37" s="47">
        <f t="shared" si="1"/>
        <v>0.65146628441736842</v>
      </c>
      <c r="P37" s="9"/>
    </row>
    <row r="38" spans="1:119">
      <c r="A38" s="12"/>
      <c r="B38" s="25">
        <v>369.9</v>
      </c>
      <c r="C38" s="20" t="s">
        <v>51</v>
      </c>
      <c r="D38" s="46">
        <v>331978</v>
      </c>
      <c r="E38" s="46">
        <v>716530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1048508</v>
      </c>
      <c r="O38" s="47">
        <f t="shared" si="1"/>
        <v>15.655915905154393</v>
      </c>
      <c r="P38" s="9"/>
    </row>
    <row r="39" spans="1:119" ht="15.75">
      <c r="A39" s="29" t="s">
        <v>36</v>
      </c>
      <c r="B39" s="30"/>
      <c r="C39" s="31"/>
      <c r="D39" s="32">
        <f t="shared" ref="D39:M39" si="9">SUM(D40:D40)</f>
        <v>0</v>
      </c>
      <c r="E39" s="32">
        <f t="shared" si="9"/>
        <v>0</v>
      </c>
      <c r="F39" s="32">
        <f t="shared" si="9"/>
        <v>0</v>
      </c>
      <c r="G39" s="32">
        <f t="shared" si="9"/>
        <v>4518800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4518800</v>
      </c>
      <c r="O39" s="45">
        <f t="shared" si="1"/>
        <v>67.472973780087202</v>
      </c>
      <c r="P39" s="9"/>
    </row>
    <row r="40" spans="1:119" ht="15.75" thickBot="1">
      <c r="A40" s="12"/>
      <c r="B40" s="25">
        <v>381</v>
      </c>
      <c r="C40" s="20" t="s">
        <v>52</v>
      </c>
      <c r="D40" s="46">
        <v>0</v>
      </c>
      <c r="E40" s="46">
        <v>0</v>
      </c>
      <c r="F40" s="46">
        <v>0</v>
      </c>
      <c r="G40" s="46">
        <v>4518800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4518800</v>
      </c>
      <c r="O40" s="47">
        <f t="shared" si="1"/>
        <v>67.472973780087202</v>
      </c>
      <c r="P40" s="9"/>
    </row>
    <row r="41" spans="1:119" ht="16.5" thickBot="1">
      <c r="A41" s="14" t="s">
        <v>41</v>
      </c>
      <c r="B41" s="23"/>
      <c r="C41" s="22"/>
      <c r="D41" s="15">
        <f t="shared" ref="D41:M41" si="10">SUM(D5,D13,D20,D24,D28,D33,D39)</f>
        <v>45371940</v>
      </c>
      <c r="E41" s="15">
        <f t="shared" si="10"/>
        <v>36809732</v>
      </c>
      <c r="F41" s="15">
        <f t="shared" si="10"/>
        <v>6245594</v>
      </c>
      <c r="G41" s="15">
        <f t="shared" si="10"/>
        <v>4519883</v>
      </c>
      <c r="H41" s="15">
        <f t="shared" si="10"/>
        <v>0</v>
      </c>
      <c r="I41" s="15">
        <f t="shared" si="10"/>
        <v>33902691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126849840</v>
      </c>
      <c r="O41" s="38">
        <f t="shared" si="1"/>
        <v>1894.0727468195664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104</v>
      </c>
      <c r="M43" s="48"/>
      <c r="N43" s="48"/>
      <c r="O43" s="43">
        <v>66972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27001740</v>
      </c>
      <c r="E5" s="27">
        <f t="shared" si="0"/>
        <v>1217552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28219292</v>
      </c>
      <c r="O5" s="33">
        <f t="shared" ref="O5:O41" si="1">(N5/O$43)</f>
        <v>423.65584230359264</v>
      </c>
      <c r="P5" s="6"/>
    </row>
    <row r="6" spans="1:133">
      <c r="A6" s="12"/>
      <c r="B6" s="25">
        <v>311</v>
      </c>
      <c r="C6" s="20" t="s">
        <v>2</v>
      </c>
      <c r="D6" s="46">
        <v>18145610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18145610</v>
      </c>
      <c r="O6" s="47">
        <f t="shared" si="1"/>
        <v>272.41979312104974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709077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709077</v>
      </c>
      <c r="O7" s="47">
        <f t="shared" si="1"/>
        <v>10.64536323920191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508475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508475</v>
      </c>
      <c r="O8" s="47">
        <f t="shared" si="1"/>
        <v>7.6337281748712638</v>
      </c>
      <c r="P8" s="9"/>
    </row>
    <row r="9" spans="1:133">
      <c r="A9" s="12"/>
      <c r="B9" s="25">
        <v>314.10000000000002</v>
      </c>
      <c r="C9" s="20" t="s">
        <v>12</v>
      </c>
      <c r="D9" s="46">
        <v>5131272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5131272</v>
      </c>
      <c r="O9" s="47">
        <f t="shared" si="1"/>
        <v>77.035715894248526</v>
      </c>
      <c r="P9" s="9"/>
    </row>
    <row r="10" spans="1:133">
      <c r="A10" s="12"/>
      <c r="B10" s="25">
        <v>314.39999999999998</v>
      </c>
      <c r="C10" s="20" t="s">
        <v>13</v>
      </c>
      <c r="D10" s="46">
        <v>76106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76106</v>
      </c>
      <c r="O10" s="47">
        <f t="shared" si="1"/>
        <v>1.1425783302556711</v>
      </c>
      <c r="P10" s="9"/>
    </row>
    <row r="11" spans="1:133">
      <c r="A11" s="12"/>
      <c r="B11" s="25">
        <v>315</v>
      </c>
      <c r="C11" s="20" t="s">
        <v>83</v>
      </c>
      <c r="D11" s="46">
        <v>2559040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2559040</v>
      </c>
      <c r="O11" s="47">
        <f t="shared" si="1"/>
        <v>38.418832289930791</v>
      </c>
      <c r="P11" s="9"/>
    </row>
    <row r="12" spans="1:133">
      <c r="A12" s="12"/>
      <c r="B12" s="25">
        <v>316</v>
      </c>
      <c r="C12" s="20" t="s">
        <v>84</v>
      </c>
      <c r="D12" s="46">
        <v>1089712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1089712</v>
      </c>
      <c r="O12" s="47">
        <f t="shared" si="1"/>
        <v>16.359831254034741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8151690</v>
      </c>
      <c r="E13" s="32">
        <f t="shared" si="3"/>
        <v>32621248</v>
      </c>
      <c r="F13" s="32">
        <f t="shared" si="3"/>
        <v>6262009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47034947</v>
      </c>
      <c r="O13" s="45">
        <f t="shared" si="1"/>
        <v>706.13501178519414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2513048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2513048</v>
      </c>
      <c r="O14" s="47">
        <f t="shared" si="1"/>
        <v>37.728355027098438</v>
      </c>
      <c r="P14" s="9"/>
    </row>
    <row r="15" spans="1:133">
      <c r="A15" s="12"/>
      <c r="B15" s="25">
        <v>323.10000000000002</v>
      </c>
      <c r="C15" s="20" t="s">
        <v>18</v>
      </c>
      <c r="D15" s="46">
        <v>3888555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3888555</v>
      </c>
      <c r="O15" s="47">
        <f t="shared" si="1"/>
        <v>58.378822681619603</v>
      </c>
      <c r="P15" s="9"/>
    </row>
    <row r="16" spans="1:133">
      <c r="A16" s="12"/>
      <c r="B16" s="25">
        <v>323.39999999999998</v>
      </c>
      <c r="C16" s="20" t="s">
        <v>85</v>
      </c>
      <c r="D16" s="46">
        <v>4468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4468</v>
      </c>
      <c r="O16" s="47">
        <f t="shared" si="1"/>
        <v>6.7078022489453382E-2</v>
      </c>
      <c r="P16" s="9"/>
    </row>
    <row r="17" spans="1:16">
      <c r="A17" s="12"/>
      <c r="B17" s="25">
        <v>323.7</v>
      </c>
      <c r="C17" s="20" t="s">
        <v>19</v>
      </c>
      <c r="D17" s="46">
        <v>1487236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1487236</v>
      </c>
      <c r="O17" s="47">
        <f t="shared" si="1"/>
        <v>22.327853593358256</v>
      </c>
      <c r="P17" s="9"/>
    </row>
    <row r="18" spans="1:16">
      <c r="A18" s="12"/>
      <c r="B18" s="25">
        <v>325.2</v>
      </c>
      <c r="C18" s="20" t="s">
        <v>20</v>
      </c>
      <c r="D18" s="46">
        <v>2344076</v>
      </c>
      <c r="E18" s="46">
        <v>29328641</v>
      </c>
      <c r="F18" s="46">
        <v>6262009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37934726</v>
      </c>
      <c r="O18" s="47">
        <f t="shared" si="1"/>
        <v>569.51351919410286</v>
      </c>
      <c r="P18" s="9"/>
    </row>
    <row r="19" spans="1:16">
      <c r="A19" s="12"/>
      <c r="B19" s="25">
        <v>329</v>
      </c>
      <c r="C19" s="20" t="s">
        <v>21</v>
      </c>
      <c r="D19" s="46">
        <v>427355</v>
      </c>
      <c r="E19" s="46">
        <v>779559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1206914</v>
      </c>
      <c r="O19" s="47">
        <f t="shared" si="1"/>
        <v>18.119383266525546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SUM(D21:D23)</f>
        <v>5901373</v>
      </c>
      <c r="E20" s="32">
        <f t="shared" si="5"/>
        <v>475378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6376751</v>
      </c>
      <c r="O20" s="45">
        <f t="shared" si="1"/>
        <v>95.734074974853243</v>
      </c>
      <c r="P20" s="10"/>
    </row>
    <row r="21" spans="1:16">
      <c r="A21" s="12"/>
      <c r="B21" s="25">
        <v>335.12</v>
      </c>
      <c r="C21" s="20" t="s">
        <v>86</v>
      </c>
      <c r="D21" s="46">
        <v>1514734</v>
      </c>
      <c r="E21" s="46">
        <v>475378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1990112</v>
      </c>
      <c r="O21" s="47">
        <f t="shared" si="1"/>
        <v>29.877524058310438</v>
      </c>
      <c r="P21" s="9"/>
    </row>
    <row r="22" spans="1:16">
      <c r="A22" s="12"/>
      <c r="B22" s="25">
        <v>335.15</v>
      </c>
      <c r="C22" s="20" t="s">
        <v>87</v>
      </c>
      <c r="D22" s="46">
        <v>20149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20149</v>
      </c>
      <c r="O22" s="47">
        <f t="shared" si="1"/>
        <v>0.30249665961056316</v>
      </c>
      <c r="P22" s="9"/>
    </row>
    <row r="23" spans="1:16">
      <c r="A23" s="12"/>
      <c r="B23" s="25">
        <v>335.18</v>
      </c>
      <c r="C23" s="20" t="s">
        <v>88</v>
      </c>
      <c r="D23" s="46">
        <v>4366490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4366490</v>
      </c>
      <c r="O23" s="47">
        <f t="shared" si="1"/>
        <v>65.554054256932247</v>
      </c>
      <c r="P23" s="9"/>
    </row>
    <row r="24" spans="1:16" ht="15.75">
      <c r="A24" s="29" t="s">
        <v>34</v>
      </c>
      <c r="B24" s="30"/>
      <c r="C24" s="31"/>
      <c r="D24" s="32">
        <f t="shared" ref="D24:M24" si="6">SUM(D25:D27)</f>
        <v>1754820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32787333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34542153</v>
      </c>
      <c r="O24" s="45">
        <f t="shared" si="1"/>
        <v>518.5808674503445</v>
      </c>
      <c r="P24" s="10"/>
    </row>
    <row r="25" spans="1:16">
      <c r="A25" s="12"/>
      <c r="B25" s="25">
        <v>342.4</v>
      </c>
      <c r="C25" s="20" t="s">
        <v>72</v>
      </c>
      <c r="D25" s="46">
        <v>1052920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1052920</v>
      </c>
      <c r="O25" s="47">
        <f t="shared" si="1"/>
        <v>15.807473464546833</v>
      </c>
      <c r="P25" s="9"/>
    </row>
    <row r="26" spans="1:16">
      <c r="A26" s="12"/>
      <c r="B26" s="25">
        <v>343.6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32787333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32787333</v>
      </c>
      <c r="O26" s="47">
        <f t="shared" si="1"/>
        <v>492.23577894879071</v>
      </c>
      <c r="P26" s="9"/>
    </row>
    <row r="27" spans="1:16">
      <c r="A27" s="12"/>
      <c r="B27" s="25">
        <v>347.2</v>
      </c>
      <c r="C27" s="20" t="s">
        <v>40</v>
      </c>
      <c r="D27" s="46">
        <v>701900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701900</v>
      </c>
      <c r="O27" s="47">
        <f t="shared" si="1"/>
        <v>10.537615037007011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SUM(D29:D32)</f>
        <v>318767</v>
      </c>
      <c r="E28" s="32">
        <f t="shared" si="7"/>
        <v>209044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527811</v>
      </c>
      <c r="O28" s="45">
        <f t="shared" si="1"/>
        <v>7.9240192766743229</v>
      </c>
      <c r="P28" s="10"/>
    </row>
    <row r="29" spans="1:16">
      <c r="A29" s="13"/>
      <c r="B29" s="39">
        <v>351.1</v>
      </c>
      <c r="C29" s="21" t="s">
        <v>43</v>
      </c>
      <c r="D29" s="46">
        <v>0</v>
      </c>
      <c r="E29" s="46">
        <v>209044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209044</v>
      </c>
      <c r="O29" s="47">
        <f t="shared" si="1"/>
        <v>3.1383746941104054</v>
      </c>
      <c r="P29" s="9"/>
    </row>
    <row r="30" spans="1:16">
      <c r="A30" s="13"/>
      <c r="B30" s="39">
        <v>351.5</v>
      </c>
      <c r="C30" s="21" t="s">
        <v>44</v>
      </c>
      <c r="D30" s="46">
        <v>154908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154908</v>
      </c>
      <c r="O30" s="47">
        <f t="shared" si="1"/>
        <v>2.3256316713957572</v>
      </c>
      <c r="P30" s="9"/>
    </row>
    <row r="31" spans="1:16">
      <c r="A31" s="13"/>
      <c r="B31" s="39">
        <v>354</v>
      </c>
      <c r="C31" s="21" t="s">
        <v>45</v>
      </c>
      <c r="D31" s="46">
        <v>86674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86674</v>
      </c>
      <c r="O31" s="47">
        <f t="shared" si="1"/>
        <v>1.3012355687669834</v>
      </c>
      <c r="P31" s="9"/>
    </row>
    <row r="32" spans="1:16">
      <c r="A32" s="13"/>
      <c r="B32" s="39">
        <v>359</v>
      </c>
      <c r="C32" s="21" t="s">
        <v>46</v>
      </c>
      <c r="D32" s="46">
        <v>77185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77185</v>
      </c>
      <c r="O32" s="47">
        <f t="shared" si="1"/>
        <v>1.1587773424011769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SUM(D34:D37)</f>
        <v>834009</v>
      </c>
      <c r="E33" s="32">
        <f t="shared" si="8"/>
        <v>687925</v>
      </c>
      <c r="F33" s="32">
        <f t="shared" si="8"/>
        <v>10449</v>
      </c>
      <c r="G33" s="32">
        <f t="shared" si="8"/>
        <v>5165</v>
      </c>
      <c r="H33" s="32">
        <f t="shared" si="8"/>
        <v>0</v>
      </c>
      <c r="I33" s="32">
        <f t="shared" si="8"/>
        <v>564017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2101565</v>
      </c>
      <c r="O33" s="45">
        <f t="shared" si="1"/>
        <v>31.550766412947198</v>
      </c>
      <c r="P33" s="10"/>
    </row>
    <row r="34" spans="1:119">
      <c r="A34" s="12"/>
      <c r="B34" s="25">
        <v>361.1</v>
      </c>
      <c r="C34" s="20" t="s">
        <v>47</v>
      </c>
      <c r="D34" s="46">
        <v>1643146</v>
      </c>
      <c r="E34" s="46">
        <v>1094369</v>
      </c>
      <c r="F34" s="46">
        <v>10449</v>
      </c>
      <c r="G34" s="46">
        <v>26656</v>
      </c>
      <c r="H34" s="46">
        <v>0</v>
      </c>
      <c r="I34" s="46">
        <v>327419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3102039</v>
      </c>
      <c r="O34" s="47">
        <f t="shared" si="1"/>
        <v>46.570868801513306</v>
      </c>
      <c r="P34" s="9"/>
    </row>
    <row r="35" spans="1:119">
      <c r="A35" s="12"/>
      <c r="B35" s="25">
        <v>361.3</v>
      </c>
      <c r="C35" s="20" t="s">
        <v>48</v>
      </c>
      <c r="D35" s="46">
        <v>-1246050</v>
      </c>
      <c r="E35" s="46">
        <v>-731655</v>
      </c>
      <c r="F35" s="46">
        <v>0</v>
      </c>
      <c r="G35" s="46">
        <v>-21491</v>
      </c>
      <c r="H35" s="46">
        <v>0</v>
      </c>
      <c r="I35" s="46">
        <v>-275816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-2275012</v>
      </c>
      <c r="O35" s="47">
        <f t="shared" si="1"/>
        <v>-34.154723836118244</v>
      </c>
      <c r="P35" s="9"/>
    </row>
    <row r="36" spans="1:119">
      <c r="A36" s="12"/>
      <c r="B36" s="25">
        <v>362</v>
      </c>
      <c r="C36" s="20" t="s">
        <v>93</v>
      </c>
      <c r="D36" s="46">
        <v>168211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168211</v>
      </c>
      <c r="O36" s="47">
        <f t="shared" si="1"/>
        <v>2.5253494272545751</v>
      </c>
      <c r="P36" s="9"/>
    </row>
    <row r="37" spans="1:119">
      <c r="A37" s="12"/>
      <c r="B37" s="25">
        <v>369.9</v>
      </c>
      <c r="C37" s="20" t="s">
        <v>51</v>
      </c>
      <c r="D37" s="46">
        <v>268702</v>
      </c>
      <c r="E37" s="46">
        <v>325211</v>
      </c>
      <c r="F37" s="46">
        <v>0</v>
      </c>
      <c r="G37" s="46">
        <v>0</v>
      </c>
      <c r="H37" s="46">
        <v>0</v>
      </c>
      <c r="I37" s="46">
        <v>512414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1106327</v>
      </c>
      <c r="O37" s="47">
        <f t="shared" si="1"/>
        <v>16.609272020297556</v>
      </c>
      <c r="P37" s="9"/>
    </row>
    <row r="38" spans="1:119" ht="15.75">
      <c r="A38" s="29" t="s">
        <v>36</v>
      </c>
      <c r="B38" s="30"/>
      <c r="C38" s="31"/>
      <c r="D38" s="32">
        <f t="shared" ref="D38:M38" si="9">SUM(D39:D40)</f>
        <v>0</v>
      </c>
      <c r="E38" s="32">
        <f t="shared" si="9"/>
        <v>0</v>
      </c>
      <c r="F38" s="32">
        <f t="shared" si="9"/>
        <v>0</v>
      </c>
      <c r="G38" s="32">
        <f t="shared" si="9"/>
        <v>4175600</v>
      </c>
      <c r="H38" s="32">
        <f t="shared" si="9"/>
        <v>0</v>
      </c>
      <c r="I38" s="32">
        <f t="shared" si="9"/>
        <v>245401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4421001</v>
      </c>
      <c r="O38" s="45">
        <f t="shared" si="1"/>
        <v>66.372427149484309</v>
      </c>
      <c r="P38" s="9"/>
    </row>
    <row r="39" spans="1:119">
      <c r="A39" s="12"/>
      <c r="B39" s="25">
        <v>381</v>
      </c>
      <c r="C39" s="20" t="s">
        <v>52</v>
      </c>
      <c r="D39" s="46">
        <v>0</v>
      </c>
      <c r="E39" s="46">
        <v>0</v>
      </c>
      <c r="F39" s="46">
        <v>0</v>
      </c>
      <c r="G39" s="46">
        <v>4175600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4175600</v>
      </c>
      <c r="O39" s="47">
        <f t="shared" si="1"/>
        <v>62.688225314897387</v>
      </c>
      <c r="P39" s="9"/>
    </row>
    <row r="40" spans="1:119" ht="15.75" thickBot="1">
      <c r="A40" s="12"/>
      <c r="B40" s="25">
        <v>389.8</v>
      </c>
      <c r="C40" s="20" t="s">
        <v>99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245401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245401</v>
      </c>
      <c r="O40" s="47">
        <f t="shared" si="1"/>
        <v>3.6842018345869176</v>
      </c>
      <c r="P40" s="9"/>
    </row>
    <row r="41" spans="1:119" ht="16.5" thickBot="1">
      <c r="A41" s="14" t="s">
        <v>41</v>
      </c>
      <c r="B41" s="23"/>
      <c r="C41" s="22"/>
      <c r="D41" s="15">
        <f t="shared" ref="D41:M41" si="10">SUM(D5,D13,D20,D24,D28,D33,D38)</f>
        <v>43962399</v>
      </c>
      <c r="E41" s="15">
        <f t="shared" si="10"/>
        <v>35211147</v>
      </c>
      <c r="F41" s="15">
        <f t="shared" si="10"/>
        <v>6272458</v>
      </c>
      <c r="G41" s="15">
        <f t="shared" si="10"/>
        <v>4180765</v>
      </c>
      <c r="H41" s="15">
        <f t="shared" si="10"/>
        <v>0</v>
      </c>
      <c r="I41" s="15">
        <f t="shared" si="10"/>
        <v>33596751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123223520</v>
      </c>
      <c r="O41" s="38">
        <f t="shared" si="1"/>
        <v>1849.9530093530905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102</v>
      </c>
      <c r="M43" s="48"/>
      <c r="N43" s="48"/>
      <c r="O43" s="43">
        <v>66609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63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26049410</v>
      </c>
      <c r="E5" s="27">
        <f t="shared" si="0"/>
        <v>1143545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27192955</v>
      </c>
      <c r="O5" s="33">
        <f t="shared" ref="O5:O43" si="1">(N5/O$45)</f>
        <v>408.75680185190754</v>
      </c>
      <c r="P5" s="6"/>
    </row>
    <row r="6" spans="1:133">
      <c r="A6" s="12"/>
      <c r="B6" s="25">
        <v>311</v>
      </c>
      <c r="C6" s="20" t="s">
        <v>2</v>
      </c>
      <c r="D6" s="46">
        <v>17149747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17149747</v>
      </c>
      <c r="O6" s="47">
        <f t="shared" si="1"/>
        <v>257.79014220004211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647589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647589</v>
      </c>
      <c r="O7" s="47">
        <f t="shared" si="1"/>
        <v>9.7343745302588456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495956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495956</v>
      </c>
      <c r="O8" s="47">
        <f t="shared" si="1"/>
        <v>7.4550701981180287</v>
      </c>
      <c r="P8" s="9"/>
    </row>
    <row r="9" spans="1:133">
      <c r="A9" s="12"/>
      <c r="B9" s="25">
        <v>314.10000000000002</v>
      </c>
      <c r="C9" s="20" t="s">
        <v>12</v>
      </c>
      <c r="D9" s="46">
        <v>5040267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5040267</v>
      </c>
      <c r="O9" s="47">
        <f t="shared" si="1"/>
        <v>75.763866758861198</v>
      </c>
      <c r="P9" s="9"/>
    </row>
    <row r="10" spans="1:133">
      <c r="A10" s="12"/>
      <c r="B10" s="25">
        <v>314.39999999999998</v>
      </c>
      <c r="C10" s="20" t="s">
        <v>13</v>
      </c>
      <c r="D10" s="46">
        <v>79816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79816</v>
      </c>
      <c r="O10" s="47">
        <f t="shared" si="1"/>
        <v>1.1997715179027748</v>
      </c>
      <c r="P10" s="9"/>
    </row>
    <row r="11" spans="1:133">
      <c r="A11" s="12"/>
      <c r="B11" s="25">
        <v>315</v>
      </c>
      <c r="C11" s="20" t="s">
        <v>83</v>
      </c>
      <c r="D11" s="46">
        <v>2668130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2668130</v>
      </c>
      <c r="O11" s="47">
        <f t="shared" si="1"/>
        <v>40.106574872981994</v>
      </c>
      <c r="P11" s="9"/>
    </row>
    <row r="12" spans="1:133">
      <c r="A12" s="12"/>
      <c r="B12" s="25">
        <v>316</v>
      </c>
      <c r="C12" s="20" t="s">
        <v>84</v>
      </c>
      <c r="D12" s="46">
        <v>1111450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1111450</v>
      </c>
      <c r="O12" s="47">
        <f t="shared" si="1"/>
        <v>16.707001773742597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8310726</v>
      </c>
      <c r="E13" s="32">
        <f t="shared" si="3"/>
        <v>30801131</v>
      </c>
      <c r="F13" s="32">
        <f t="shared" si="3"/>
        <v>6257481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45369338</v>
      </c>
      <c r="O13" s="45">
        <f t="shared" si="1"/>
        <v>681.97904578660973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1706136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1706136</v>
      </c>
      <c r="O14" s="47">
        <f t="shared" si="1"/>
        <v>25.646153383639479</v>
      </c>
      <c r="P14" s="9"/>
    </row>
    <row r="15" spans="1:133">
      <c r="A15" s="12"/>
      <c r="B15" s="25">
        <v>323.10000000000002</v>
      </c>
      <c r="C15" s="20" t="s">
        <v>18</v>
      </c>
      <c r="D15" s="46">
        <v>3838753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3838753</v>
      </c>
      <c r="O15" s="47">
        <f t="shared" si="1"/>
        <v>57.703048432191927</v>
      </c>
      <c r="P15" s="9"/>
    </row>
    <row r="16" spans="1:133">
      <c r="A16" s="12"/>
      <c r="B16" s="25">
        <v>323.39999999999998</v>
      </c>
      <c r="C16" s="20" t="s">
        <v>85</v>
      </c>
      <c r="D16" s="46">
        <v>3048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3048</v>
      </c>
      <c r="O16" s="47">
        <f t="shared" si="1"/>
        <v>4.5816673180410668E-2</v>
      </c>
      <c r="P16" s="9"/>
    </row>
    <row r="17" spans="1:16">
      <c r="A17" s="12"/>
      <c r="B17" s="25">
        <v>323.7</v>
      </c>
      <c r="C17" s="20" t="s">
        <v>19</v>
      </c>
      <c r="D17" s="46">
        <v>1430663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1430663</v>
      </c>
      <c r="O17" s="47">
        <f t="shared" si="1"/>
        <v>21.505321227790638</v>
      </c>
      <c r="P17" s="9"/>
    </row>
    <row r="18" spans="1:16">
      <c r="A18" s="12"/>
      <c r="B18" s="25">
        <v>325.2</v>
      </c>
      <c r="C18" s="20" t="s">
        <v>20</v>
      </c>
      <c r="D18" s="46">
        <v>2330839</v>
      </c>
      <c r="E18" s="46">
        <v>28667807</v>
      </c>
      <c r="F18" s="46">
        <v>6257481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37256127</v>
      </c>
      <c r="O18" s="47">
        <f t="shared" si="1"/>
        <v>560.02355470041789</v>
      </c>
      <c r="P18" s="9"/>
    </row>
    <row r="19" spans="1:16">
      <c r="A19" s="12"/>
      <c r="B19" s="25">
        <v>329</v>
      </c>
      <c r="C19" s="20" t="s">
        <v>21</v>
      </c>
      <c r="D19" s="46">
        <v>707423</v>
      </c>
      <c r="E19" s="46">
        <v>427188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1134611</v>
      </c>
      <c r="O19" s="47">
        <f t="shared" si="1"/>
        <v>17.05515136938941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SUM(D21:D23)</f>
        <v>5775780</v>
      </c>
      <c r="E20" s="32">
        <f t="shared" si="5"/>
        <v>445420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6221200</v>
      </c>
      <c r="O20" s="45">
        <f t="shared" si="1"/>
        <v>93.515317319544238</v>
      </c>
      <c r="P20" s="10"/>
    </row>
    <row r="21" spans="1:16">
      <c r="A21" s="12"/>
      <c r="B21" s="25">
        <v>335.12</v>
      </c>
      <c r="C21" s="20" t="s">
        <v>86</v>
      </c>
      <c r="D21" s="46">
        <v>1427511</v>
      </c>
      <c r="E21" s="46">
        <v>445420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1872931</v>
      </c>
      <c r="O21" s="47">
        <f t="shared" si="1"/>
        <v>28.153368607762378</v>
      </c>
      <c r="P21" s="9"/>
    </row>
    <row r="22" spans="1:16">
      <c r="A22" s="12"/>
      <c r="B22" s="25">
        <v>335.15</v>
      </c>
      <c r="C22" s="20" t="s">
        <v>87</v>
      </c>
      <c r="D22" s="46">
        <v>24821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24821</v>
      </c>
      <c r="O22" s="47">
        <f t="shared" si="1"/>
        <v>0.37310224573850825</v>
      </c>
      <c r="P22" s="9"/>
    </row>
    <row r="23" spans="1:16">
      <c r="A23" s="12"/>
      <c r="B23" s="25">
        <v>335.18</v>
      </c>
      <c r="C23" s="20" t="s">
        <v>88</v>
      </c>
      <c r="D23" s="46">
        <v>4323448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4323448</v>
      </c>
      <c r="O23" s="47">
        <f t="shared" si="1"/>
        <v>64.988846466043356</v>
      </c>
      <c r="P23" s="9"/>
    </row>
    <row r="24" spans="1:16" ht="15.75">
      <c r="A24" s="29" t="s">
        <v>34</v>
      </c>
      <c r="B24" s="30"/>
      <c r="C24" s="31"/>
      <c r="D24" s="32">
        <f t="shared" ref="D24:M24" si="6">SUM(D25:D27)</f>
        <v>1627277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31460835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33088112</v>
      </c>
      <c r="O24" s="45">
        <f t="shared" si="1"/>
        <v>497.37113309082162</v>
      </c>
      <c r="P24" s="10"/>
    </row>
    <row r="25" spans="1:16">
      <c r="A25" s="12"/>
      <c r="B25" s="25">
        <v>342.4</v>
      </c>
      <c r="C25" s="20" t="s">
        <v>72</v>
      </c>
      <c r="D25" s="46">
        <v>931544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931544</v>
      </c>
      <c r="O25" s="47">
        <f t="shared" si="1"/>
        <v>14.002705709046086</v>
      </c>
      <c r="P25" s="9"/>
    </row>
    <row r="26" spans="1:16">
      <c r="A26" s="12"/>
      <c r="B26" s="25">
        <v>343.6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31460835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31460835</v>
      </c>
      <c r="O26" s="47">
        <f t="shared" si="1"/>
        <v>472.91036587198988</v>
      </c>
      <c r="P26" s="9"/>
    </row>
    <row r="27" spans="1:16">
      <c r="A27" s="12"/>
      <c r="B27" s="25">
        <v>347.2</v>
      </c>
      <c r="C27" s="20" t="s">
        <v>40</v>
      </c>
      <c r="D27" s="46">
        <v>695733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695733</v>
      </c>
      <c r="O27" s="47">
        <f t="shared" si="1"/>
        <v>10.458061509785647</v>
      </c>
      <c r="P27" s="9"/>
    </row>
    <row r="28" spans="1:16" ht="15.75">
      <c r="A28" s="29" t="s">
        <v>35</v>
      </c>
      <c r="B28" s="30"/>
      <c r="C28" s="31"/>
      <c r="D28" s="32">
        <f t="shared" ref="D28:M28" si="7">SUM(D29:D32)</f>
        <v>460721</v>
      </c>
      <c r="E28" s="32">
        <f t="shared" si="7"/>
        <v>192893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653614</v>
      </c>
      <c r="O28" s="45">
        <f t="shared" si="1"/>
        <v>9.8249406247181561</v>
      </c>
      <c r="P28" s="10"/>
    </row>
    <row r="29" spans="1:16">
      <c r="A29" s="13"/>
      <c r="B29" s="39">
        <v>351.1</v>
      </c>
      <c r="C29" s="21" t="s">
        <v>43</v>
      </c>
      <c r="D29" s="46">
        <v>0</v>
      </c>
      <c r="E29" s="46">
        <v>192893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192893</v>
      </c>
      <c r="O29" s="47">
        <f t="shared" si="1"/>
        <v>2.8995129723717041</v>
      </c>
      <c r="P29" s="9"/>
    </row>
    <row r="30" spans="1:16">
      <c r="A30" s="13"/>
      <c r="B30" s="39">
        <v>351.5</v>
      </c>
      <c r="C30" s="21" t="s">
        <v>44</v>
      </c>
      <c r="D30" s="46">
        <v>258933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258933</v>
      </c>
      <c r="O30" s="47">
        <f t="shared" si="1"/>
        <v>3.8922075579472688</v>
      </c>
      <c r="P30" s="9"/>
    </row>
    <row r="31" spans="1:16">
      <c r="A31" s="13"/>
      <c r="B31" s="39">
        <v>354</v>
      </c>
      <c r="C31" s="21" t="s">
        <v>45</v>
      </c>
      <c r="D31" s="46">
        <v>69769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69769</v>
      </c>
      <c r="O31" s="47">
        <f t="shared" si="1"/>
        <v>1.0487478579803384</v>
      </c>
      <c r="P31" s="9"/>
    </row>
    <row r="32" spans="1:16">
      <c r="A32" s="13"/>
      <c r="B32" s="39">
        <v>359</v>
      </c>
      <c r="C32" s="21" t="s">
        <v>46</v>
      </c>
      <c r="D32" s="46">
        <v>132019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132019</v>
      </c>
      <c r="O32" s="47">
        <f t="shared" si="1"/>
        <v>1.9844722364188438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SUM(D34:D38)</f>
        <v>1600989</v>
      </c>
      <c r="E33" s="32">
        <f t="shared" si="8"/>
        <v>2223086</v>
      </c>
      <c r="F33" s="32">
        <f t="shared" si="8"/>
        <v>4301</v>
      </c>
      <c r="G33" s="32">
        <f t="shared" si="8"/>
        <v>150</v>
      </c>
      <c r="H33" s="32">
        <f t="shared" si="8"/>
        <v>0</v>
      </c>
      <c r="I33" s="32">
        <f t="shared" si="8"/>
        <v>221669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4050195</v>
      </c>
      <c r="O33" s="45">
        <f t="shared" si="1"/>
        <v>60.88138472176292</v>
      </c>
      <c r="P33" s="10"/>
    </row>
    <row r="34" spans="1:119">
      <c r="A34" s="12"/>
      <c r="B34" s="25">
        <v>361.1</v>
      </c>
      <c r="C34" s="20" t="s">
        <v>47</v>
      </c>
      <c r="D34" s="46">
        <v>1570540</v>
      </c>
      <c r="E34" s="46">
        <v>940832</v>
      </c>
      <c r="F34" s="46">
        <v>4301</v>
      </c>
      <c r="G34" s="46">
        <v>0</v>
      </c>
      <c r="H34" s="46">
        <v>0</v>
      </c>
      <c r="I34" s="46">
        <v>321344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2837017</v>
      </c>
      <c r="O34" s="47">
        <f t="shared" si="1"/>
        <v>42.645236448907191</v>
      </c>
      <c r="P34" s="9"/>
    </row>
    <row r="35" spans="1:119">
      <c r="A35" s="12"/>
      <c r="B35" s="25">
        <v>361.3</v>
      </c>
      <c r="C35" s="20" t="s">
        <v>48</v>
      </c>
      <c r="D35" s="46">
        <v>-473334</v>
      </c>
      <c r="E35" s="46">
        <v>-278808</v>
      </c>
      <c r="F35" s="46">
        <v>0</v>
      </c>
      <c r="G35" s="46">
        <v>0</v>
      </c>
      <c r="H35" s="46">
        <v>0</v>
      </c>
      <c r="I35" s="46">
        <v>-99675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-851817</v>
      </c>
      <c r="O35" s="47">
        <f t="shared" si="1"/>
        <v>-12.804272013949433</v>
      </c>
      <c r="P35" s="9"/>
    </row>
    <row r="36" spans="1:119">
      <c r="A36" s="12"/>
      <c r="B36" s="25">
        <v>362</v>
      </c>
      <c r="C36" s="20" t="s">
        <v>93</v>
      </c>
      <c r="D36" s="46">
        <v>175917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175917</v>
      </c>
      <c r="O36" s="47">
        <f t="shared" si="1"/>
        <v>2.6443345458918319</v>
      </c>
      <c r="P36" s="9"/>
    </row>
    <row r="37" spans="1:119">
      <c r="A37" s="12"/>
      <c r="B37" s="25">
        <v>366</v>
      </c>
      <c r="C37" s="20" t="s">
        <v>49</v>
      </c>
      <c r="D37" s="46">
        <v>0</v>
      </c>
      <c r="E37" s="46">
        <v>250000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250000</v>
      </c>
      <c r="O37" s="47">
        <f t="shared" si="1"/>
        <v>3.7579292306767278</v>
      </c>
      <c r="P37" s="9"/>
    </row>
    <row r="38" spans="1:119">
      <c r="A38" s="12"/>
      <c r="B38" s="25">
        <v>369.9</v>
      </c>
      <c r="C38" s="20" t="s">
        <v>51</v>
      </c>
      <c r="D38" s="46">
        <v>327866</v>
      </c>
      <c r="E38" s="46">
        <v>1311062</v>
      </c>
      <c r="F38" s="46">
        <v>0</v>
      </c>
      <c r="G38" s="46">
        <v>150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1639078</v>
      </c>
      <c r="O38" s="47">
        <f t="shared" si="1"/>
        <v>24.638156510236598</v>
      </c>
      <c r="P38" s="9"/>
    </row>
    <row r="39" spans="1:119" ht="15.75">
      <c r="A39" s="29" t="s">
        <v>36</v>
      </c>
      <c r="B39" s="30"/>
      <c r="C39" s="31"/>
      <c r="D39" s="32">
        <f t="shared" ref="D39:M39" si="9">SUM(D40:D42)</f>
        <v>0</v>
      </c>
      <c r="E39" s="32">
        <f t="shared" si="9"/>
        <v>0</v>
      </c>
      <c r="F39" s="32">
        <f t="shared" si="9"/>
        <v>0</v>
      </c>
      <c r="G39" s="32">
        <f t="shared" si="9"/>
        <v>8647600</v>
      </c>
      <c r="H39" s="32">
        <f t="shared" si="9"/>
        <v>0</v>
      </c>
      <c r="I39" s="32">
        <f t="shared" si="9"/>
        <v>129247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8776847</v>
      </c>
      <c r="O39" s="45">
        <f t="shared" si="1"/>
        <v>131.9310795779094</v>
      </c>
      <c r="P39" s="9"/>
    </row>
    <row r="40" spans="1:119">
      <c r="A40" s="12"/>
      <c r="B40" s="25">
        <v>381</v>
      </c>
      <c r="C40" s="20" t="s">
        <v>52</v>
      </c>
      <c r="D40" s="46">
        <v>0</v>
      </c>
      <c r="E40" s="46">
        <v>0</v>
      </c>
      <c r="F40" s="46">
        <v>0</v>
      </c>
      <c r="G40" s="46">
        <v>2422600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2422600</v>
      </c>
      <c r="O40" s="47">
        <f t="shared" si="1"/>
        <v>36.415837416949763</v>
      </c>
      <c r="P40" s="9"/>
    </row>
    <row r="41" spans="1:119">
      <c r="A41" s="12"/>
      <c r="B41" s="25">
        <v>384</v>
      </c>
      <c r="C41" s="20" t="s">
        <v>74</v>
      </c>
      <c r="D41" s="46">
        <v>0</v>
      </c>
      <c r="E41" s="46">
        <v>0</v>
      </c>
      <c r="F41" s="46">
        <v>0</v>
      </c>
      <c r="G41" s="46">
        <v>6225000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6225000</v>
      </c>
      <c r="O41" s="47">
        <f t="shared" si="1"/>
        <v>93.572437843850523</v>
      </c>
      <c r="P41" s="9"/>
    </row>
    <row r="42" spans="1:119" ht="15.75" thickBot="1">
      <c r="A42" s="12"/>
      <c r="B42" s="25">
        <v>389.8</v>
      </c>
      <c r="C42" s="20" t="s">
        <v>99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129247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129247</v>
      </c>
      <c r="O42" s="47">
        <f t="shared" si="1"/>
        <v>1.9428043171091003</v>
      </c>
      <c r="P42" s="9"/>
    </row>
    <row r="43" spans="1:119" ht="16.5" thickBot="1">
      <c r="A43" s="14" t="s">
        <v>41</v>
      </c>
      <c r="B43" s="23"/>
      <c r="C43" s="22"/>
      <c r="D43" s="15">
        <f t="shared" ref="D43:M43" si="10">SUM(D5,D13,D20,D24,D28,D33,D39)</f>
        <v>43824903</v>
      </c>
      <c r="E43" s="15">
        <f t="shared" si="10"/>
        <v>34806075</v>
      </c>
      <c r="F43" s="15">
        <f t="shared" si="10"/>
        <v>6261782</v>
      </c>
      <c r="G43" s="15">
        <f t="shared" si="10"/>
        <v>8647750</v>
      </c>
      <c r="H43" s="15">
        <f t="shared" si="10"/>
        <v>0</v>
      </c>
      <c r="I43" s="15">
        <f t="shared" si="10"/>
        <v>31811751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125352261</v>
      </c>
      <c r="O43" s="38">
        <f t="shared" si="1"/>
        <v>1884.2597029732735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100</v>
      </c>
      <c r="M45" s="48"/>
      <c r="N45" s="48"/>
      <c r="O45" s="43">
        <v>66526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53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25233112</v>
      </c>
      <c r="E5" s="27">
        <f t="shared" si="0"/>
        <v>1550360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26783472</v>
      </c>
      <c r="O5" s="33">
        <f t="shared" ref="O5:O44" si="1">(N5/O$46)</f>
        <v>407.45233821158001</v>
      </c>
      <c r="P5" s="6"/>
    </row>
    <row r="6" spans="1:133">
      <c r="A6" s="12"/>
      <c r="B6" s="25">
        <v>311</v>
      </c>
      <c r="C6" s="20" t="s">
        <v>2</v>
      </c>
      <c r="D6" s="46">
        <v>16194863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16194863</v>
      </c>
      <c r="O6" s="47">
        <f t="shared" si="1"/>
        <v>246.36965649435604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681984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681984</v>
      </c>
      <c r="O7" s="47">
        <f t="shared" si="1"/>
        <v>10.374904919828399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490477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490477</v>
      </c>
      <c r="O8" s="47">
        <f t="shared" si="1"/>
        <v>7.4615419721909513</v>
      </c>
      <c r="P8" s="9"/>
    </row>
    <row r="9" spans="1:133">
      <c r="A9" s="12"/>
      <c r="B9" s="25">
        <v>314.10000000000002</v>
      </c>
      <c r="C9" s="20" t="s">
        <v>12</v>
      </c>
      <c r="D9" s="46">
        <v>5032124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5032124</v>
      </c>
      <c r="O9" s="47">
        <f t="shared" si="1"/>
        <v>76.552834149755071</v>
      </c>
      <c r="P9" s="9"/>
    </row>
    <row r="10" spans="1:133">
      <c r="A10" s="12"/>
      <c r="B10" s="25">
        <v>314.39999999999998</v>
      </c>
      <c r="C10" s="20" t="s">
        <v>13</v>
      </c>
      <c r="D10" s="46">
        <v>76180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76180</v>
      </c>
      <c r="O10" s="47">
        <f t="shared" si="1"/>
        <v>1.1589131956065355</v>
      </c>
      <c r="P10" s="9"/>
    </row>
    <row r="11" spans="1:133">
      <c r="A11" s="12"/>
      <c r="B11" s="25">
        <v>314.89999999999998</v>
      </c>
      <c r="C11" s="20" t="s">
        <v>65</v>
      </c>
      <c r="D11" s="46">
        <v>0</v>
      </c>
      <c r="E11" s="46">
        <v>377899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377899</v>
      </c>
      <c r="O11" s="47">
        <f t="shared" si="1"/>
        <v>5.7489122828368879</v>
      </c>
      <c r="P11" s="9"/>
    </row>
    <row r="12" spans="1:133">
      <c r="A12" s="12"/>
      <c r="B12" s="25">
        <v>315</v>
      </c>
      <c r="C12" s="20" t="s">
        <v>83</v>
      </c>
      <c r="D12" s="46">
        <v>2921420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2921420</v>
      </c>
      <c r="O12" s="47">
        <f t="shared" si="1"/>
        <v>44.44305838683178</v>
      </c>
      <c r="P12" s="9"/>
    </row>
    <row r="13" spans="1:133">
      <c r="A13" s="12"/>
      <c r="B13" s="25">
        <v>316</v>
      </c>
      <c r="C13" s="20" t="s">
        <v>84</v>
      </c>
      <c r="D13" s="46">
        <v>1008525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1008525</v>
      </c>
      <c r="O13" s="47">
        <f t="shared" si="1"/>
        <v>15.34251681017434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8468944</v>
      </c>
      <c r="E14" s="32">
        <f t="shared" si="3"/>
        <v>30570517</v>
      </c>
      <c r="F14" s="32">
        <f t="shared" si="3"/>
        <v>6274277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4" si="4">SUM(D14:M14)</f>
        <v>45313738</v>
      </c>
      <c r="O14" s="45">
        <f t="shared" si="1"/>
        <v>689.35007758542008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2465500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2465500</v>
      </c>
      <c r="O15" s="47">
        <f t="shared" si="1"/>
        <v>37.507226093041652</v>
      </c>
      <c r="P15" s="9"/>
    </row>
    <row r="16" spans="1:133">
      <c r="A16" s="12"/>
      <c r="B16" s="25">
        <v>323.10000000000002</v>
      </c>
      <c r="C16" s="20" t="s">
        <v>18</v>
      </c>
      <c r="D16" s="46">
        <v>4006341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4006341</v>
      </c>
      <c r="O16" s="47">
        <f t="shared" si="1"/>
        <v>60.947774363343171</v>
      </c>
      <c r="P16" s="9"/>
    </row>
    <row r="17" spans="1:16">
      <c r="A17" s="12"/>
      <c r="B17" s="25">
        <v>323.39999999999998</v>
      </c>
      <c r="C17" s="20" t="s">
        <v>85</v>
      </c>
      <c r="D17" s="46">
        <v>4370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4370</v>
      </c>
      <c r="O17" s="47">
        <f t="shared" si="1"/>
        <v>6.6480055983205041E-2</v>
      </c>
      <c r="P17" s="9"/>
    </row>
    <row r="18" spans="1:16">
      <c r="A18" s="12"/>
      <c r="B18" s="25">
        <v>323.7</v>
      </c>
      <c r="C18" s="20" t="s">
        <v>19</v>
      </c>
      <c r="D18" s="46">
        <v>1435844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1435844</v>
      </c>
      <c r="O18" s="47">
        <f t="shared" si="1"/>
        <v>21.843247025892232</v>
      </c>
      <c r="P18" s="9"/>
    </row>
    <row r="19" spans="1:16">
      <c r="A19" s="12"/>
      <c r="B19" s="25">
        <v>325.2</v>
      </c>
      <c r="C19" s="20" t="s">
        <v>20</v>
      </c>
      <c r="D19" s="46">
        <v>2333738</v>
      </c>
      <c r="E19" s="46">
        <v>28105017</v>
      </c>
      <c r="F19" s="46">
        <v>6274277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36713032</v>
      </c>
      <c r="O19" s="47">
        <f t="shared" si="1"/>
        <v>558.5090212066815</v>
      </c>
      <c r="P19" s="9"/>
    </row>
    <row r="20" spans="1:16">
      <c r="A20" s="12"/>
      <c r="B20" s="25">
        <v>329</v>
      </c>
      <c r="C20" s="20" t="s">
        <v>21</v>
      </c>
      <c r="D20" s="46">
        <v>688651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688651</v>
      </c>
      <c r="O20" s="47">
        <f t="shared" si="1"/>
        <v>10.476328840478292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SUM(D22:D26)</f>
        <v>5600328</v>
      </c>
      <c r="E21" s="32">
        <f t="shared" si="5"/>
        <v>1635901</v>
      </c>
      <c r="F21" s="32">
        <f t="shared" si="5"/>
        <v>0</v>
      </c>
      <c r="G21" s="32">
        <f t="shared" si="5"/>
        <v>284520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7520749</v>
      </c>
      <c r="O21" s="45">
        <f t="shared" si="1"/>
        <v>114.41185687771929</v>
      </c>
      <c r="P21" s="10"/>
    </row>
    <row r="22" spans="1:16">
      <c r="A22" s="12"/>
      <c r="B22" s="25">
        <v>331.35</v>
      </c>
      <c r="C22" s="20" t="s">
        <v>96</v>
      </c>
      <c r="D22" s="46">
        <v>0</v>
      </c>
      <c r="E22" s="46">
        <v>1192904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1192904</v>
      </c>
      <c r="O22" s="47">
        <f t="shared" si="1"/>
        <v>18.147442723704629</v>
      </c>
      <c r="P22" s="9"/>
    </row>
    <row r="23" spans="1:16">
      <c r="A23" s="12"/>
      <c r="B23" s="25">
        <v>334.39</v>
      </c>
      <c r="C23" s="20" t="s">
        <v>67</v>
      </c>
      <c r="D23" s="46">
        <v>0</v>
      </c>
      <c r="E23" s="46">
        <v>0</v>
      </c>
      <c r="F23" s="46">
        <v>0</v>
      </c>
      <c r="G23" s="46">
        <v>284520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284520</v>
      </c>
      <c r="O23" s="47">
        <f t="shared" si="1"/>
        <v>4.3283536678126993</v>
      </c>
      <c r="P23" s="9"/>
    </row>
    <row r="24" spans="1:16">
      <c r="A24" s="12"/>
      <c r="B24" s="25">
        <v>335.12</v>
      </c>
      <c r="C24" s="20" t="s">
        <v>86</v>
      </c>
      <c r="D24" s="46">
        <v>1360609</v>
      </c>
      <c r="E24" s="46">
        <v>442997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1803606</v>
      </c>
      <c r="O24" s="47">
        <f t="shared" si="1"/>
        <v>27.437946876806524</v>
      </c>
      <c r="P24" s="9"/>
    </row>
    <row r="25" spans="1:16">
      <c r="A25" s="12"/>
      <c r="B25" s="25">
        <v>335.15</v>
      </c>
      <c r="C25" s="20" t="s">
        <v>87</v>
      </c>
      <c r="D25" s="46">
        <v>18828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18828</v>
      </c>
      <c r="O25" s="47">
        <f t="shared" si="1"/>
        <v>0.28642711534365778</v>
      </c>
      <c r="P25" s="9"/>
    </row>
    <row r="26" spans="1:16">
      <c r="A26" s="12"/>
      <c r="B26" s="25">
        <v>335.18</v>
      </c>
      <c r="C26" s="20" t="s">
        <v>88</v>
      </c>
      <c r="D26" s="46">
        <v>4220891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4220891</v>
      </c>
      <c r="O26" s="47">
        <f t="shared" si="1"/>
        <v>64.21168649405179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SUM(D28:D30)</f>
        <v>1571291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30758859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32330150</v>
      </c>
      <c r="O27" s="45">
        <f t="shared" si="1"/>
        <v>491.83299358018684</v>
      </c>
      <c r="P27" s="10"/>
    </row>
    <row r="28" spans="1:16">
      <c r="A28" s="12"/>
      <c r="B28" s="25">
        <v>342.4</v>
      </c>
      <c r="C28" s="20" t="s">
        <v>72</v>
      </c>
      <c r="D28" s="46">
        <v>894332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894332</v>
      </c>
      <c r="O28" s="47">
        <f t="shared" si="1"/>
        <v>13.605318404478657</v>
      </c>
      <c r="P28" s="9"/>
    </row>
    <row r="29" spans="1:16">
      <c r="A29" s="12"/>
      <c r="B29" s="25">
        <v>343.6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30758859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30758859</v>
      </c>
      <c r="O29" s="47">
        <f t="shared" si="1"/>
        <v>467.9292147138467</v>
      </c>
      <c r="P29" s="9"/>
    </row>
    <row r="30" spans="1:16">
      <c r="A30" s="12"/>
      <c r="B30" s="25">
        <v>347.2</v>
      </c>
      <c r="C30" s="20" t="s">
        <v>40</v>
      </c>
      <c r="D30" s="46">
        <v>676959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676959</v>
      </c>
      <c r="O30" s="47">
        <f t="shared" si="1"/>
        <v>10.298460461861442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SUM(D32:D35)</f>
        <v>784541</v>
      </c>
      <c r="E31" s="32">
        <f t="shared" si="7"/>
        <v>213823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998364</v>
      </c>
      <c r="O31" s="45">
        <f t="shared" si="1"/>
        <v>15.187939270392794</v>
      </c>
      <c r="P31" s="10"/>
    </row>
    <row r="32" spans="1:16">
      <c r="A32" s="13"/>
      <c r="B32" s="39">
        <v>351.1</v>
      </c>
      <c r="C32" s="21" t="s">
        <v>43</v>
      </c>
      <c r="D32" s="46">
        <v>0</v>
      </c>
      <c r="E32" s="46">
        <v>213823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213823</v>
      </c>
      <c r="O32" s="47">
        <f t="shared" si="1"/>
        <v>3.2528524051480208</v>
      </c>
      <c r="P32" s="9"/>
    </row>
    <row r="33" spans="1:119">
      <c r="A33" s="13"/>
      <c r="B33" s="39">
        <v>351.5</v>
      </c>
      <c r="C33" s="21" t="s">
        <v>44</v>
      </c>
      <c r="D33" s="46">
        <v>405994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405994</v>
      </c>
      <c r="O33" s="47">
        <f t="shared" si="1"/>
        <v>6.1763166702163268</v>
      </c>
      <c r="P33" s="9"/>
    </row>
    <row r="34" spans="1:119">
      <c r="A34" s="13"/>
      <c r="B34" s="39">
        <v>354</v>
      </c>
      <c r="C34" s="21" t="s">
        <v>45</v>
      </c>
      <c r="D34" s="46">
        <v>285866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285866</v>
      </c>
      <c r="O34" s="47">
        <f t="shared" si="1"/>
        <v>4.348830133568625</v>
      </c>
      <c r="P34" s="9"/>
    </row>
    <row r="35" spans="1:119">
      <c r="A35" s="13"/>
      <c r="B35" s="39">
        <v>359</v>
      </c>
      <c r="C35" s="21" t="s">
        <v>46</v>
      </c>
      <c r="D35" s="46">
        <v>92681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92681</v>
      </c>
      <c r="O35" s="47">
        <f t="shared" si="1"/>
        <v>1.409940061459823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SUM(D37:D40)</f>
        <v>3126694</v>
      </c>
      <c r="E36" s="32">
        <f t="shared" si="8"/>
        <v>1291425</v>
      </c>
      <c r="F36" s="32">
        <f t="shared" si="8"/>
        <v>1618</v>
      </c>
      <c r="G36" s="32">
        <f t="shared" si="8"/>
        <v>6886</v>
      </c>
      <c r="H36" s="32">
        <f t="shared" si="8"/>
        <v>0</v>
      </c>
      <c r="I36" s="32">
        <f t="shared" si="8"/>
        <v>288684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4715307</v>
      </c>
      <c r="O36" s="45">
        <f t="shared" si="1"/>
        <v>71.733151793592356</v>
      </c>
      <c r="P36" s="10"/>
    </row>
    <row r="37" spans="1:119">
      <c r="A37" s="12"/>
      <c r="B37" s="25">
        <v>361.1</v>
      </c>
      <c r="C37" s="20" t="s">
        <v>47</v>
      </c>
      <c r="D37" s="46">
        <v>1208422</v>
      </c>
      <c r="E37" s="46">
        <v>719449</v>
      </c>
      <c r="F37" s="46">
        <v>1618</v>
      </c>
      <c r="G37" s="46">
        <v>5057</v>
      </c>
      <c r="H37" s="46">
        <v>0</v>
      </c>
      <c r="I37" s="46">
        <v>293646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2228192</v>
      </c>
      <c r="O37" s="47">
        <f t="shared" si="1"/>
        <v>33.897100435086863</v>
      </c>
      <c r="P37" s="9"/>
    </row>
    <row r="38" spans="1:119">
      <c r="A38" s="12"/>
      <c r="B38" s="25">
        <v>361.3</v>
      </c>
      <c r="C38" s="20" t="s">
        <v>48</v>
      </c>
      <c r="D38" s="46">
        <v>-20192</v>
      </c>
      <c r="E38" s="46">
        <v>-12189</v>
      </c>
      <c r="F38" s="46">
        <v>0</v>
      </c>
      <c r="G38" s="46">
        <v>-3</v>
      </c>
      <c r="H38" s="46">
        <v>0</v>
      </c>
      <c r="I38" s="46">
        <v>-4962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-37346</v>
      </c>
      <c r="O38" s="47">
        <f t="shared" si="1"/>
        <v>-0.56813825417592112</v>
      </c>
      <c r="P38" s="9"/>
    </row>
    <row r="39" spans="1:119">
      <c r="A39" s="12"/>
      <c r="B39" s="25">
        <v>362</v>
      </c>
      <c r="C39" s="20" t="s">
        <v>93</v>
      </c>
      <c r="D39" s="46">
        <v>165119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165119</v>
      </c>
      <c r="O39" s="47">
        <f t="shared" si="1"/>
        <v>2.5119268567255912</v>
      </c>
      <c r="P39" s="9"/>
    </row>
    <row r="40" spans="1:119">
      <c r="A40" s="12"/>
      <c r="B40" s="25">
        <v>369.9</v>
      </c>
      <c r="C40" s="20" t="s">
        <v>51</v>
      </c>
      <c r="D40" s="46">
        <v>1773345</v>
      </c>
      <c r="E40" s="46">
        <v>584165</v>
      </c>
      <c r="F40" s="46">
        <v>0</v>
      </c>
      <c r="G40" s="46">
        <v>1832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2359342</v>
      </c>
      <c r="O40" s="47">
        <f t="shared" si="1"/>
        <v>35.892262755955819</v>
      </c>
      <c r="P40" s="9"/>
    </row>
    <row r="41" spans="1:119" ht="15.75">
      <c r="A41" s="29" t="s">
        <v>36</v>
      </c>
      <c r="B41" s="30"/>
      <c r="C41" s="31"/>
      <c r="D41" s="32">
        <f t="shared" ref="D41:M41" si="9">SUM(D42:D43)</f>
        <v>0</v>
      </c>
      <c r="E41" s="32">
        <f t="shared" si="9"/>
        <v>2850000</v>
      </c>
      <c r="F41" s="32">
        <f t="shared" si="9"/>
        <v>20000</v>
      </c>
      <c r="G41" s="32">
        <f t="shared" si="9"/>
        <v>5088000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7958000</v>
      </c>
      <c r="O41" s="45">
        <f t="shared" si="1"/>
        <v>121.06368089573128</v>
      </c>
      <c r="P41" s="9"/>
    </row>
    <row r="42" spans="1:119">
      <c r="A42" s="12"/>
      <c r="B42" s="25">
        <v>381</v>
      </c>
      <c r="C42" s="20" t="s">
        <v>52</v>
      </c>
      <c r="D42" s="46">
        <v>0</v>
      </c>
      <c r="E42" s="46">
        <v>0</v>
      </c>
      <c r="F42" s="46">
        <v>20000</v>
      </c>
      <c r="G42" s="46">
        <v>1553000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1573000</v>
      </c>
      <c r="O42" s="47">
        <f t="shared" si="1"/>
        <v>23.929777588462592</v>
      </c>
      <c r="P42" s="9"/>
    </row>
    <row r="43" spans="1:119" ht="15.75" thickBot="1">
      <c r="A43" s="12"/>
      <c r="B43" s="25">
        <v>384</v>
      </c>
      <c r="C43" s="20" t="s">
        <v>74</v>
      </c>
      <c r="D43" s="46">
        <v>0</v>
      </c>
      <c r="E43" s="46">
        <v>2850000</v>
      </c>
      <c r="F43" s="46">
        <v>0</v>
      </c>
      <c r="G43" s="46">
        <v>3535000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6385000</v>
      </c>
      <c r="O43" s="47">
        <f t="shared" si="1"/>
        <v>97.133903307268696</v>
      </c>
      <c r="P43" s="9"/>
    </row>
    <row r="44" spans="1:119" ht="16.5" thickBot="1">
      <c r="A44" s="14" t="s">
        <v>41</v>
      </c>
      <c r="B44" s="23"/>
      <c r="C44" s="22"/>
      <c r="D44" s="15">
        <f t="shared" ref="D44:M44" si="10">SUM(D5,D14,D21,D27,D31,D36,D41)</f>
        <v>44784910</v>
      </c>
      <c r="E44" s="15">
        <f t="shared" si="10"/>
        <v>38112026</v>
      </c>
      <c r="F44" s="15">
        <f t="shared" si="10"/>
        <v>6295895</v>
      </c>
      <c r="G44" s="15">
        <f t="shared" si="10"/>
        <v>5379406</v>
      </c>
      <c r="H44" s="15">
        <f t="shared" si="10"/>
        <v>0</v>
      </c>
      <c r="I44" s="15">
        <f t="shared" si="10"/>
        <v>31047543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125619780</v>
      </c>
      <c r="O44" s="38">
        <f t="shared" si="1"/>
        <v>1911.0320382146226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97</v>
      </c>
      <c r="M46" s="48"/>
      <c r="N46" s="48"/>
      <c r="O46" s="43">
        <v>65734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2024-08-13T16:32:18Z</cp:lastPrinted>
  <dcterms:created xsi:type="dcterms:W3CDTF">2000-08-31T21:26:31Z</dcterms:created>
  <dcterms:modified xsi:type="dcterms:W3CDTF">2024-08-13T16:32:24Z</dcterms:modified>
</cp:coreProperties>
</file>