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'2008'!$A$1:$O$32</definedName>
    <definedName name="_xlnm.Print_Area" localSheetId="14">'2009'!$A$1:$O$32</definedName>
    <definedName name="_xlnm.Print_Area" localSheetId="13">'2010'!$A$1:$O$30</definedName>
    <definedName name="_xlnm.Print_Area" localSheetId="12">'2011'!$A$1:$O$31</definedName>
    <definedName name="_xlnm.Print_Area" localSheetId="11">'2012'!$A$1:$O$30</definedName>
    <definedName name="_xlnm.Print_Area" localSheetId="10">'2013'!$A$1:$O$30</definedName>
    <definedName name="_xlnm.Print_Area" localSheetId="9">'2014'!$A$1:$O$32</definedName>
    <definedName name="_xlnm.Print_Area" localSheetId="8">'2015'!$A$1:$O$34</definedName>
    <definedName name="_xlnm.Print_Area" localSheetId="7">'2016'!$A$1:$O$34</definedName>
    <definedName name="_xlnm.Print_Area" localSheetId="6">'2017'!$A$1:$O$34</definedName>
    <definedName name="_xlnm.Print_Area" localSheetId="5">'2018'!$A$1:$O$35</definedName>
    <definedName name="_xlnm.Print_Area" localSheetId="4">'2019'!$A$1:$O$35</definedName>
    <definedName name="_xlnm.Print_Area" localSheetId="3">'2020'!$A$1:$O$35</definedName>
    <definedName name="_xlnm.Print_Area" localSheetId="2">'2021'!$A$1:$P$35</definedName>
    <definedName name="_xlnm.Print_Area" localSheetId="1">'2022'!$A$1:$P$34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 l="1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7" i="49"/>
  <c r="P27" i="49" s="1"/>
  <c r="O24" i="49"/>
  <c r="P24" i="49" s="1"/>
  <c r="O19" i="49"/>
  <c r="P19" i="49" s="1"/>
  <c r="O13" i="49"/>
  <c r="P13" i="49" s="1"/>
  <c r="O5" i="49"/>
  <c r="P5" i="49" s="1"/>
  <c r="E30" i="48"/>
  <c r="F30" i="48"/>
  <c r="G30" i="48"/>
  <c r="H30" i="48"/>
  <c r="I30" i="48"/>
  <c r="J30" i="48"/>
  <c r="K30" i="48"/>
  <c r="L30" i="48"/>
  <c r="M30" i="48"/>
  <c r="N30" i="48"/>
  <c r="D30" i="48"/>
  <c r="O31" i="49" l="1"/>
  <c r="P31" i="49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8" l="1"/>
  <c r="P28" i="48" s="1"/>
  <c r="O26" i="48"/>
  <c r="P26" i="48" s="1"/>
  <c r="O23" i="48"/>
  <c r="P23" i="48" s="1"/>
  <c r="O19" i="48"/>
  <c r="P19" i="48" s="1"/>
  <c r="O12" i="48"/>
  <c r="P12" i="48" s="1"/>
  <c r="O5" i="48"/>
  <c r="P5" i="48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9" i="47" s="1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O27" i="47" s="1"/>
  <c r="P27" i="47" s="1"/>
  <c r="D27" i="47"/>
  <c r="O26" i="47"/>
  <c r="P26" i="47" s="1"/>
  <c r="O25" i="47"/>
  <c r="P25" i="47" s="1"/>
  <c r="N24" i="47"/>
  <c r="M24" i="47"/>
  <c r="L24" i="47"/>
  <c r="L31" i="47" s="1"/>
  <c r="K24" i="47"/>
  <c r="J24" i="47"/>
  <c r="I24" i="47"/>
  <c r="H24" i="47"/>
  <c r="O24" i="47" s="1"/>
  <c r="P24" i="47" s="1"/>
  <c r="G24" i="47"/>
  <c r="F24" i="47"/>
  <c r="E24" i="47"/>
  <c r="D24" i="47"/>
  <c r="O23" i="47"/>
  <c r="P23" i="47" s="1"/>
  <c r="O22" i="47"/>
  <c r="P22" i="47"/>
  <c r="O21" i="47"/>
  <c r="P21" i="47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 s="1"/>
  <c r="O17" i="47"/>
  <c r="P17" i="47" s="1"/>
  <c r="O16" i="47"/>
  <c r="P16" i="47" s="1"/>
  <c r="O15" i="47"/>
  <c r="P15" i="47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 s="1"/>
  <c r="O8" i="47"/>
  <c r="P8" i="47" s="1"/>
  <c r="O7" i="47"/>
  <c r="P7" i="47"/>
  <c r="O6" i="47"/>
  <c r="P6" i="47"/>
  <c r="N5" i="47"/>
  <c r="N31" i="47" s="1"/>
  <c r="M5" i="47"/>
  <c r="O5" i="47" s="1"/>
  <c r="P5" i="47" s="1"/>
  <c r="L5" i="47"/>
  <c r="K5" i="47"/>
  <c r="K31" i="47" s="1"/>
  <c r="J5" i="47"/>
  <c r="J31" i="47" s="1"/>
  <c r="I5" i="47"/>
  <c r="I31" i="47" s="1"/>
  <c r="H5" i="47"/>
  <c r="H31" i="47" s="1"/>
  <c r="G5" i="47"/>
  <c r="G31" i="47" s="1"/>
  <c r="F5" i="47"/>
  <c r="F31" i="47" s="1"/>
  <c r="E5" i="47"/>
  <c r="E31" i="47" s="1"/>
  <c r="D5" i="47"/>
  <c r="N30" i="46"/>
  <c r="O30" i="46" s="1"/>
  <c r="M29" i="46"/>
  <c r="L29" i="46"/>
  <c r="K29" i="46"/>
  <c r="N29" i="46" s="1"/>
  <c r="O29" i="46" s="1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N27" i="46" s="1"/>
  <c r="O27" i="46" s="1"/>
  <c r="J27" i="46"/>
  <c r="I27" i="46"/>
  <c r="H27" i="46"/>
  <c r="G27" i="46"/>
  <c r="F27" i="46"/>
  <c r="E27" i="46"/>
  <c r="D27" i="46"/>
  <c r="N26" i="46"/>
  <c r="O26" i="46" s="1"/>
  <c r="N25" i="46"/>
  <c r="O25" i="46"/>
  <c r="M24" i="46"/>
  <c r="N24" i="46" s="1"/>
  <c r="O24" i="46" s="1"/>
  <c r="L24" i="46"/>
  <c r="K24" i="46"/>
  <c r="J24" i="46"/>
  <c r="I24" i="46"/>
  <c r="H24" i="46"/>
  <c r="G24" i="46"/>
  <c r="F24" i="46"/>
  <c r="E24" i="46"/>
  <c r="D24" i="46"/>
  <c r="N23" i="46"/>
  <c r="O23" i="46"/>
  <c r="N22" i="46"/>
  <c r="O22" i="46" s="1"/>
  <c r="N21" i="46"/>
  <c r="O21" i="46" s="1"/>
  <c r="N20" i="46"/>
  <c r="O20" i="46" s="1"/>
  <c r="M19" i="46"/>
  <c r="L19" i="46"/>
  <c r="K19" i="46"/>
  <c r="J19" i="46"/>
  <c r="I19" i="46"/>
  <c r="H19" i="46"/>
  <c r="G19" i="46"/>
  <c r="N19" i="46" s="1"/>
  <c r="O19" i="46" s="1"/>
  <c r="F19" i="46"/>
  <c r="E19" i="46"/>
  <c r="D19" i="46"/>
  <c r="N18" i="46"/>
  <c r="O18" i="46" s="1"/>
  <c r="N17" i="46"/>
  <c r="O17" i="46" s="1"/>
  <c r="N16" i="46"/>
  <c r="O16" i="46" s="1"/>
  <c r="N15" i="46"/>
  <c r="O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F31" i="46" s="1"/>
  <c r="E12" i="46"/>
  <c r="N12" i="46" s="1"/>
  <c r="O12" i="46" s="1"/>
  <c r="D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M31" i="46" s="1"/>
  <c r="L5" i="46"/>
  <c r="L31" i="46" s="1"/>
  <c r="K5" i="46"/>
  <c r="K31" i="46" s="1"/>
  <c r="J5" i="46"/>
  <c r="J31" i="46" s="1"/>
  <c r="I5" i="46"/>
  <c r="I31" i="46" s="1"/>
  <c r="H5" i="46"/>
  <c r="H31" i="46" s="1"/>
  <c r="G5" i="46"/>
  <c r="F5" i="46"/>
  <c r="E5" i="46"/>
  <c r="E31" i="46" s="1"/>
  <c r="D5" i="46"/>
  <c r="D31" i="46" s="1"/>
  <c r="N30" i="45"/>
  <c r="O30" i="45"/>
  <c r="M29" i="45"/>
  <c r="N29" i="45" s="1"/>
  <c r="O29" i="45" s="1"/>
  <c r="L29" i="45"/>
  <c r="K29" i="45"/>
  <c r="J29" i="45"/>
  <c r="I29" i="45"/>
  <c r="H29" i="45"/>
  <c r="G29" i="45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 s="1"/>
  <c r="N21" i="45"/>
  <c r="O21" i="45" s="1"/>
  <c r="N20" i="45"/>
  <c r="O20" i="45" s="1"/>
  <c r="M19" i="45"/>
  <c r="L19" i="45"/>
  <c r="K19" i="45"/>
  <c r="J19" i="45"/>
  <c r="I19" i="45"/>
  <c r="N19" i="45" s="1"/>
  <c r="O19" i="45" s="1"/>
  <c r="H19" i="45"/>
  <c r="G19" i="45"/>
  <c r="F19" i="45"/>
  <c r="E19" i="45"/>
  <c r="D19" i="45"/>
  <c r="N18" i="45"/>
  <c r="O18" i="45" s="1"/>
  <c r="N17" i="45"/>
  <c r="O17" i="45" s="1"/>
  <c r="N16" i="45"/>
  <c r="O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N12" i="45" s="1"/>
  <c r="O12" i="45" s="1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M31" i="45" s="1"/>
  <c r="L5" i="45"/>
  <c r="L31" i="45" s="1"/>
  <c r="K5" i="45"/>
  <c r="K31" i="45" s="1"/>
  <c r="J5" i="45"/>
  <c r="J31" i="45" s="1"/>
  <c r="I5" i="45"/>
  <c r="I31" i="45" s="1"/>
  <c r="H5" i="45"/>
  <c r="H31" i="45" s="1"/>
  <c r="G5" i="45"/>
  <c r="G31" i="45" s="1"/>
  <c r="F5" i="45"/>
  <c r="F31" i="45" s="1"/>
  <c r="E5" i="45"/>
  <c r="N5" i="45" s="1"/>
  <c r="O5" i="45" s="1"/>
  <c r="D5" i="45"/>
  <c r="D31" i="45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D31" i="44" s="1"/>
  <c r="N31" i="44" s="1"/>
  <c r="O31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N24" i="44" s="1"/>
  <c r="O24" i="44" s="1"/>
  <c r="D24" i="44"/>
  <c r="N23" i="44"/>
  <c r="O23" i="44" s="1"/>
  <c r="N22" i="44"/>
  <c r="O22" i="44" s="1"/>
  <c r="N21" i="44"/>
  <c r="O21" i="44" s="1"/>
  <c r="N20" i="44"/>
  <c r="O20" i="44" s="1"/>
  <c r="M19" i="44"/>
  <c r="M31" i="44" s="1"/>
  <c r="L19" i="44"/>
  <c r="K19" i="44"/>
  <c r="N19" i="44" s="1"/>
  <c r="O19" i="44" s="1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N12" i="44" s="1"/>
  <c r="O12" i="44" s="1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L31" i="44" s="1"/>
  <c r="K5" i="44"/>
  <c r="K31" i="44" s="1"/>
  <c r="J5" i="44"/>
  <c r="J31" i="44" s="1"/>
  <c r="I5" i="44"/>
  <c r="I31" i="44" s="1"/>
  <c r="H5" i="44"/>
  <c r="H31" i="44" s="1"/>
  <c r="G5" i="44"/>
  <c r="G31" i="44" s="1"/>
  <c r="F5" i="44"/>
  <c r="F31" i="44" s="1"/>
  <c r="E5" i="44"/>
  <c r="E31" i="44" s="1"/>
  <c r="D5" i="44"/>
  <c r="L30" i="43"/>
  <c r="N29" i="43"/>
  <c r="O29" i="43" s="1"/>
  <c r="M28" i="43"/>
  <c r="L28" i="43"/>
  <c r="K28" i="43"/>
  <c r="J28" i="43"/>
  <c r="I28" i="43"/>
  <c r="H28" i="43"/>
  <c r="G28" i="43"/>
  <c r="F28" i="43"/>
  <c r="E28" i="43"/>
  <c r="N28" i="43" s="1"/>
  <c r="O28" i="43" s="1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N26" i="43" s="1"/>
  <c r="O26" i="43" s="1"/>
  <c r="D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/>
  <c r="M18" i="43"/>
  <c r="N18" i="43" s="1"/>
  <c r="O18" i="43" s="1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N14" i="43"/>
  <c r="O14" i="43" s="1"/>
  <c r="N13" i="43"/>
  <c r="O13" i="43" s="1"/>
  <c r="M12" i="43"/>
  <c r="L12" i="43"/>
  <c r="K12" i="43"/>
  <c r="K30" i="43" s="1"/>
  <c r="J12" i="43"/>
  <c r="I12" i="43"/>
  <c r="N12" i="43" s="1"/>
  <c r="O12" i="43" s="1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J30" i="43" s="1"/>
  <c r="I5" i="43"/>
  <c r="I30" i="43" s="1"/>
  <c r="H5" i="43"/>
  <c r="H30" i="43" s="1"/>
  <c r="G5" i="43"/>
  <c r="G30" i="43" s="1"/>
  <c r="F5" i="43"/>
  <c r="F30" i="43" s="1"/>
  <c r="E5" i="43"/>
  <c r="E30" i="43" s="1"/>
  <c r="D5" i="43"/>
  <c r="D30" i="43" s="1"/>
  <c r="L30" i="42"/>
  <c r="N21" i="42"/>
  <c r="O21" i="42" s="1"/>
  <c r="N29" i="42"/>
  <c r="O29" i="42" s="1"/>
  <c r="M28" i="42"/>
  <c r="L28" i="42"/>
  <c r="K28" i="42"/>
  <c r="J28" i="42"/>
  <c r="I28" i="42"/>
  <c r="H28" i="42"/>
  <c r="G28" i="42"/>
  <c r="N28" i="42" s="1"/>
  <c r="O28" i="42" s="1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N26" i="42" s="1"/>
  <c r="O26" i="42" s="1"/>
  <c r="F26" i="42"/>
  <c r="E26" i="42"/>
  <c r="D26" i="42"/>
  <c r="N25" i="42"/>
  <c r="O25" i="42" s="1"/>
  <c r="N24" i="42"/>
  <c r="O24" i="42" s="1"/>
  <c r="M23" i="42"/>
  <c r="L23" i="42"/>
  <c r="K23" i="42"/>
  <c r="J23" i="42"/>
  <c r="I23" i="42"/>
  <c r="N23" i="42" s="1"/>
  <c r="O23" i="42" s="1"/>
  <c r="H23" i="42"/>
  <c r="G23" i="42"/>
  <c r="F23" i="42"/>
  <c r="E23" i="42"/>
  <c r="D23" i="42"/>
  <c r="N22" i="42"/>
  <c r="O22" i="42" s="1"/>
  <c r="N20" i="42"/>
  <c r="O20" i="42" s="1"/>
  <c r="N19" i="42"/>
  <c r="O19" i="42"/>
  <c r="M18" i="42"/>
  <c r="M30" i="42" s="1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 s="1"/>
  <c r="N15" i="42"/>
  <c r="O15" i="42" s="1"/>
  <c r="N14" i="42"/>
  <c r="O14" i="42" s="1"/>
  <c r="N13" i="42"/>
  <c r="O13" i="42" s="1"/>
  <c r="M12" i="42"/>
  <c r="L12" i="42"/>
  <c r="K12" i="42"/>
  <c r="K30" i="42" s="1"/>
  <c r="J12" i="42"/>
  <c r="I12" i="42"/>
  <c r="N12" i="42" s="1"/>
  <c r="O12" i="42" s="1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J30" i="42" s="1"/>
  <c r="I5" i="42"/>
  <c r="I30" i="42" s="1"/>
  <c r="H5" i="42"/>
  <c r="H30" i="42" s="1"/>
  <c r="G5" i="42"/>
  <c r="N5" i="42" s="1"/>
  <c r="O5" i="42" s="1"/>
  <c r="F5" i="42"/>
  <c r="F30" i="42" s="1"/>
  <c r="E5" i="42"/>
  <c r="E30" i="42" s="1"/>
  <c r="D5" i="42"/>
  <c r="D30" i="42" s="1"/>
  <c r="L30" i="41"/>
  <c r="N29" i="41"/>
  <c r="O29" i="41" s="1"/>
  <c r="M28" i="41"/>
  <c r="L28" i="41"/>
  <c r="K28" i="41"/>
  <c r="J28" i="41"/>
  <c r="I28" i="41"/>
  <c r="H28" i="41"/>
  <c r="G28" i="41"/>
  <c r="F28" i="41"/>
  <c r="E28" i="41"/>
  <c r="N28" i="41" s="1"/>
  <c r="O28" i="41" s="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N26" i="41" s="1"/>
  <c r="O26" i="41" s="1"/>
  <c r="D26" i="41"/>
  <c r="N25" i="41"/>
  <c r="O25" i="41" s="1"/>
  <c r="N24" i="41"/>
  <c r="O24" i="41" s="1"/>
  <c r="M23" i="41"/>
  <c r="L23" i="41"/>
  <c r="K23" i="41"/>
  <c r="J23" i="41"/>
  <c r="I23" i="41"/>
  <c r="H23" i="41"/>
  <c r="G23" i="41"/>
  <c r="N23" i="41" s="1"/>
  <c r="O23" i="41" s="1"/>
  <c r="F23" i="41"/>
  <c r="E23" i="41"/>
  <c r="D23" i="41"/>
  <c r="N22" i="41"/>
  <c r="O22" i="41" s="1"/>
  <c r="N21" i="41"/>
  <c r="O21" i="41" s="1"/>
  <c r="N20" i="41"/>
  <c r="O20" i="41" s="1"/>
  <c r="N19" i="41"/>
  <c r="O19" i="41"/>
  <c r="M18" i="41"/>
  <c r="M30" i="41" s="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/>
  <c r="N13" i="41"/>
  <c r="O13" i="41" s="1"/>
  <c r="M12" i="41"/>
  <c r="L12" i="41"/>
  <c r="K12" i="41"/>
  <c r="K30" i="41" s="1"/>
  <c r="J12" i="41"/>
  <c r="I12" i="41"/>
  <c r="N12" i="41" s="1"/>
  <c r="O12" i="41" s="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J30" i="41" s="1"/>
  <c r="I5" i="41"/>
  <c r="I30" i="41" s="1"/>
  <c r="H5" i="41"/>
  <c r="H30" i="41" s="1"/>
  <c r="G5" i="41"/>
  <c r="G30" i="41" s="1"/>
  <c r="F5" i="41"/>
  <c r="F30" i="41" s="1"/>
  <c r="E5" i="41"/>
  <c r="E30" i="41" s="1"/>
  <c r="D5" i="41"/>
  <c r="D30" i="41" s="1"/>
  <c r="N26" i="40"/>
  <c r="O26" i="40" s="1"/>
  <c r="M25" i="40"/>
  <c r="L25" i="40"/>
  <c r="K25" i="40"/>
  <c r="J25" i="40"/>
  <c r="I25" i="40"/>
  <c r="H25" i="40"/>
  <c r="H27" i="40" s="1"/>
  <c r="G25" i="40"/>
  <c r="N25" i="40" s="1"/>
  <c r="O25" i="40" s="1"/>
  <c r="F25" i="40"/>
  <c r="E25" i="40"/>
  <c r="D25" i="40"/>
  <c r="N24" i="40"/>
  <c r="O24" i="40" s="1"/>
  <c r="M23" i="40"/>
  <c r="L23" i="40"/>
  <c r="K23" i="40"/>
  <c r="J23" i="40"/>
  <c r="I23" i="40"/>
  <c r="N23" i="40" s="1"/>
  <c r="O23" i="40" s="1"/>
  <c r="H23" i="40"/>
  <c r="G23" i="40"/>
  <c r="F23" i="40"/>
  <c r="E23" i="40"/>
  <c r="D23" i="40"/>
  <c r="N22" i="40"/>
  <c r="O22" i="40" s="1"/>
  <c r="M21" i="40"/>
  <c r="L21" i="40"/>
  <c r="K21" i="40"/>
  <c r="N21" i="40" s="1"/>
  <c r="O21" i="40" s="1"/>
  <c r="J21" i="40"/>
  <c r="I21" i="40"/>
  <c r="H21" i="40"/>
  <c r="G21" i="40"/>
  <c r="F21" i="40"/>
  <c r="E21" i="40"/>
  <c r="D21" i="40"/>
  <c r="N20" i="40"/>
  <c r="O20" i="40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 s="1"/>
  <c r="N14" i="40"/>
  <c r="O14" i="40" s="1"/>
  <c r="N13" i="40"/>
  <c r="O13" i="40"/>
  <c r="M12" i="40"/>
  <c r="L12" i="40"/>
  <c r="L27" i="40" s="1"/>
  <c r="K12" i="40"/>
  <c r="J12" i="40"/>
  <c r="I12" i="40"/>
  <c r="H12" i="40"/>
  <c r="G12" i="40"/>
  <c r="F12" i="40"/>
  <c r="E12" i="40"/>
  <c r="E27" i="40" s="1"/>
  <c r="D12" i="40"/>
  <c r="N12" i="40" s="1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M27" i="40" s="1"/>
  <c r="L5" i="40"/>
  <c r="K5" i="40"/>
  <c r="K27" i="40" s="1"/>
  <c r="J5" i="40"/>
  <c r="J27" i="40" s="1"/>
  <c r="I5" i="40"/>
  <c r="H5" i="40"/>
  <c r="G5" i="40"/>
  <c r="G27" i="40"/>
  <c r="F5" i="40"/>
  <c r="E5" i="40"/>
  <c r="D5" i="40"/>
  <c r="D27" i="40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N22" i="39"/>
  <c r="O22" i="39"/>
  <c r="M21" i="39"/>
  <c r="L21" i="39"/>
  <c r="K21" i="39"/>
  <c r="J21" i="39"/>
  <c r="I21" i="39"/>
  <c r="H21" i="39"/>
  <c r="G21" i="39"/>
  <c r="F21" i="39"/>
  <c r="E21" i="39"/>
  <c r="D21" i="39"/>
  <c r="D28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J28" i="39" s="1"/>
  <c r="I16" i="39"/>
  <c r="N16" i="39" s="1"/>
  <c r="O16" i="39" s="1"/>
  <c r="H16" i="39"/>
  <c r="G16" i="39"/>
  <c r="F16" i="39"/>
  <c r="E16" i="39"/>
  <c r="D16" i="39"/>
  <c r="N15" i="39"/>
  <c r="O15" i="39" s="1"/>
  <c r="N14" i="39"/>
  <c r="O14" i="39"/>
  <c r="N13" i="39"/>
  <c r="O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10" i="39" s="1"/>
  <c r="O10" i="39" s="1"/>
  <c r="N9" i="39"/>
  <c r="O9" i="39" s="1"/>
  <c r="N8" i="39"/>
  <c r="O8" i="39"/>
  <c r="N7" i="39"/>
  <c r="O7" i="39"/>
  <c r="N6" i="39"/>
  <c r="O6" i="39" s="1"/>
  <c r="M5" i="39"/>
  <c r="M28" i="39"/>
  <c r="L5" i="39"/>
  <c r="L28" i="39" s="1"/>
  <c r="K5" i="39"/>
  <c r="K28" i="39" s="1"/>
  <c r="J5" i="39"/>
  <c r="I5" i="39"/>
  <c r="H5" i="39"/>
  <c r="H28" i="39" s="1"/>
  <c r="G5" i="39"/>
  <c r="G28" i="39" s="1"/>
  <c r="F5" i="39"/>
  <c r="F28" i="39"/>
  <c r="E5" i="39"/>
  <c r="E28" i="39"/>
  <c r="D5" i="39"/>
  <c r="N5" i="39" s="1"/>
  <c r="O5" i="39" s="1"/>
  <c r="N25" i="38"/>
  <c r="O25" i="38"/>
  <c r="M24" i="38"/>
  <c r="N24" i="38" s="1"/>
  <c r="O24" i="38" s="1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/>
  <c r="O16" i="38" s="1"/>
  <c r="N15" i="38"/>
  <c r="O15" i="38" s="1"/>
  <c r="N14" i="38"/>
  <c r="O14" i="38" s="1"/>
  <c r="N13" i="38"/>
  <c r="O13" i="38"/>
  <c r="N12" i="38"/>
  <c r="O12" i="38" s="1"/>
  <c r="N11" i="38"/>
  <c r="O11" i="38"/>
  <c r="M10" i="38"/>
  <c r="L10" i="38"/>
  <c r="K10" i="38"/>
  <c r="J10" i="38"/>
  <c r="I10" i="38"/>
  <c r="H10" i="38"/>
  <c r="G10" i="38"/>
  <c r="F10" i="38"/>
  <c r="E10" i="38"/>
  <c r="E26" i="38" s="1"/>
  <c r="D10" i="38"/>
  <c r="N10" i="38" s="1"/>
  <c r="O10" i="38" s="1"/>
  <c r="N9" i="38"/>
  <c r="O9" i="38" s="1"/>
  <c r="N8" i="38"/>
  <c r="O8" i="38" s="1"/>
  <c r="N7" i="38"/>
  <c r="O7" i="38" s="1"/>
  <c r="N6" i="38"/>
  <c r="O6" i="38"/>
  <c r="M5" i="38"/>
  <c r="M26" i="38" s="1"/>
  <c r="L5" i="38"/>
  <c r="L26" i="38"/>
  <c r="K5" i="38"/>
  <c r="K26" i="38" s="1"/>
  <c r="J5" i="38"/>
  <c r="J26" i="38" s="1"/>
  <c r="I5" i="38"/>
  <c r="I26" i="38" s="1"/>
  <c r="H5" i="38"/>
  <c r="H26" i="38" s="1"/>
  <c r="G5" i="38"/>
  <c r="G26" i="38" s="1"/>
  <c r="F5" i="38"/>
  <c r="F26" i="38" s="1"/>
  <c r="E5" i="38"/>
  <c r="D5" i="38"/>
  <c r="D26" i="38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N24" i="37" s="1"/>
  <c r="O24" i="37" s="1"/>
  <c r="D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N21" i="37" s="1"/>
  <c r="O21" i="37" s="1"/>
  <c r="E21" i="37"/>
  <c r="D21" i="37"/>
  <c r="N20" i="37"/>
  <c r="O20" i="37"/>
  <c r="N19" i="37"/>
  <c r="O19" i="37"/>
  <c r="N18" i="37"/>
  <c r="O18" i="37" s="1"/>
  <c r="M17" i="37"/>
  <c r="L17" i="37"/>
  <c r="K17" i="37"/>
  <c r="J17" i="37"/>
  <c r="I17" i="37"/>
  <c r="H17" i="37"/>
  <c r="G17" i="37"/>
  <c r="G28" i="37"/>
  <c r="F17" i="37"/>
  <c r="E17" i="37"/>
  <c r="D17" i="37"/>
  <c r="N17" i="37" s="1"/>
  <c r="O17" i="37" s="1"/>
  <c r="N16" i="37"/>
  <c r="O16" i="37" s="1"/>
  <c r="N15" i="37"/>
  <c r="O15" i="37" s="1"/>
  <c r="N14" i="37"/>
  <c r="O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F28" i="37" s="1"/>
  <c r="E11" i="37"/>
  <c r="N11" i="37" s="1"/>
  <c r="O11" i="37" s="1"/>
  <c r="D11" i="37"/>
  <c r="N10" i="37"/>
  <c r="O10" i="37" s="1"/>
  <c r="N9" i="37"/>
  <c r="O9" i="37" s="1"/>
  <c r="N8" i="37"/>
  <c r="O8" i="37" s="1"/>
  <c r="N7" i="37"/>
  <c r="O7" i="37"/>
  <c r="N6" i="37"/>
  <c r="O6" i="37" s="1"/>
  <c r="M5" i="37"/>
  <c r="M28" i="37" s="1"/>
  <c r="L5" i="37"/>
  <c r="L28" i="37" s="1"/>
  <c r="K5" i="37"/>
  <c r="K28" i="37" s="1"/>
  <c r="J5" i="37"/>
  <c r="J28" i="37" s="1"/>
  <c r="I5" i="37"/>
  <c r="I28" i="37" s="1"/>
  <c r="H5" i="37"/>
  <c r="H28" i="37"/>
  <c r="G5" i="37"/>
  <c r="N5" i="37" s="1"/>
  <c r="O5" i="37" s="1"/>
  <c r="F5" i="37"/>
  <c r="E5" i="37"/>
  <c r="D5" i="37"/>
  <c r="D28" i="37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N16" i="36" s="1"/>
  <c r="O16" i="36" s="1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N12" i="36"/>
  <c r="O12" i="36" s="1"/>
  <c r="N11" i="36"/>
  <c r="O11" i="36"/>
  <c r="M10" i="36"/>
  <c r="L10" i="36"/>
  <c r="N10" i="36" s="1"/>
  <c r="O10" i="36" s="1"/>
  <c r="K10" i="36"/>
  <c r="J10" i="36"/>
  <c r="I10" i="36"/>
  <c r="H10" i="36"/>
  <c r="G10" i="36"/>
  <c r="F10" i="36"/>
  <c r="E10" i="36"/>
  <c r="D10" i="36"/>
  <c r="N9" i="36"/>
  <c r="O9" i="36"/>
  <c r="N8" i="36"/>
  <c r="O8" i="36" s="1"/>
  <c r="N7" i="36"/>
  <c r="O7" i="36" s="1"/>
  <c r="N6" i="36"/>
  <c r="O6" i="36" s="1"/>
  <c r="M5" i="36"/>
  <c r="M26" i="36" s="1"/>
  <c r="L5" i="36"/>
  <c r="K5" i="36"/>
  <c r="K26" i="36" s="1"/>
  <c r="J5" i="36"/>
  <c r="J26" i="36" s="1"/>
  <c r="I5" i="36"/>
  <c r="I26" i="36" s="1"/>
  <c r="H5" i="36"/>
  <c r="H26" i="36" s="1"/>
  <c r="G5" i="36"/>
  <c r="G26" i="36" s="1"/>
  <c r="F5" i="36"/>
  <c r="F26" i="36" s="1"/>
  <c r="E5" i="36"/>
  <c r="E26" i="36" s="1"/>
  <c r="D5" i="36"/>
  <c r="D26" i="36" s="1"/>
  <c r="N26" i="35"/>
  <c r="O26" i="35"/>
  <c r="M25" i="35"/>
  <c r="L25" i="35"/>
  <c r="N25" i="35" s="1"/>
  <c r="O25" i="35" s="1"/>
  <c r="K25" i="35"/>
  <c r="J25" i="35"/>
  <c r="I25" i="35"/>
  <c r="H25" i="35"/>
  <c r="G25" i="35"/>
  <c r="F25" i="35"/>
  <c r="E25" i="35"/>
  <c r="D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N22" i="35"/>
  <c r="O22" i="35"/>
  <c r="E22" i="35"/>
  <c r="D22" i="35"/>
  <c r="N21" i="35"/>
  <c r="O21" i="35" s="1"/>
  <c r="N20" i="35"/>
  <c r="O20" i="35" s="1"/>
  <c r="N19" i="35"/>
  <c r="O19" i="35" s="1"/>
  <c r="N18" i="35"/>
  <c r="O18" i="35"/>
  <c r="M17" i="35"/>
  <c r="M27" i="35" s="1"/>
  <c r="L17" i="35"/>
  <c r="N17" i="35" s="1"/>
  <c r="O17" i="35" s="1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N14" i="35"/>
  <c r="O14" i="35" s="1"/>
  <c r="N13" i="35"/>
  <c r="O13" i="35" s="1"/>
  <c r="N12" i="35"/>
  <c r="O12" i="35" s="1"/>
  <c r="M11" i="35"/>
  <c r="L11" i="35"/>
  <c r="K11" i="35"/>
  <c r="K27" i="35" s="1"/>
  <c r="J11" i="35"/>
  <c r="J27" i="35" s="1"/>
  <c r="I11" i="35"/>
  <c r="H11" i="35"/>
  <c r="G11" i="35"/>
  <c r="F11" i="35"/>
  <c r="E11" i="35"/>
  <c r="D11" i="35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L27" i="35"/>
  <c r="K5" i="35"/>
  <c r="J5" i="35"/>
  <c r="I5" i="35"/>
  <c r="I27" i="35" s="1"/>
  <c r="H5" i="35"/>
  <c r="H27" i="35" s="1"/>
  <c r="G5" i="35"/>
  <c r="G27" i="35"/>
  <c r="F5" i="35"/>
  <c r="F27" i="35"/>
  <c r="E5" i="35"/>
  <c r="E27" i="35" s="1"/>
  <c r="D5" i="35"/>
  <c r="D27" i="35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N21" i="34" s="1"/>
  <c r="O21" i="34" s="1"/>
  <c r="D21" i="34"/>
  <c r="N20" i="34"/>
  <c r="O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F26" i="34"/>
  <c r="E17" i="34"/>
  <c r="D17" i="34"/>
  <c r="N17" i="34" s="1"/>
  <c r="O17" i="34" s="1"/>
  <c r="N16" i="34"/>
  <c r="O16" i="34" s="1"/>
  <c r="N15" i="34"/>
  <c r="O15" i="34" s="1"/>
  <c r="N14" i="34"/>
  <c r="O14" i="34"/>
  <c r="N13" i="34"/>
  <c r="O13" i="34"/>
  <c r="N12" i="34"/>
  <c r="O12" i="34"/>
  <c r="M11" i="34"/>
  <c r="L11" i="34"/>
  <c r="K11" i="34"/>
  <c r="J11" i="34"/>
  <c r="I11" i="34"/>
  <c r="H11" i="34"/>
  <c r="G11" i="34"/>
  <c r="F11" i="34"/>
  <c r="E11" i="34"/>
  <c r="N11" i="34" s="1"/>
  <c r="O11" i="34" s="1"/>
  <c r="D11" i="34"/>
  <c r="N10" i="34"/>
  <c r="O10" i="34" s="1"/>
  <c r="N9" i="34"/>
  <c r="O9" i="34" s="1"/>
  <c r="N8" i="34"/>
  <c r="O8" i="34"/>
  <c r="N7" i="34"/>
  <c r="O7" i="34" s="1"/>
  <c r="N6" i="34"/>
  <c r="O6" i="34" s="1"/>
  <c r="M5" i="34"/>
  <c r="M26" i="34" s="1"/>
  <c r="L5" i="34"/>
  <c r="L26" i="34" s="1"/>
  <c r="K5" i="34"/>
  <c r="K26" i="34" s="1"/>
  <c r="J5" i="34"/>
  <c r="J26" i="34" s="1"/>
  <c r="I5" i="34"/>
  <c r="I26" i="34" s="1"/>
  <c r="H5" i="34"/>
  <c r="H26" i="34" s="1"/>
  <c r="G5" i="34"/>
  <c r="G26" i="34" s="1"/>
  <c r="F5" i="34"/>
  <c r="E5" i="34"/>
  <c r="D5" i="34"/>
  <c r="D26" i="34" s="1"/>
  <c r="N26" i="34" s="1"/>
  <c r="O26" i="34" s="1"/>
  <c r="E26" i="33"/>
  <c r="F26" i="33"/>
  <c r="G26" i="33"/>
  <c r="H26" i="33"/>
  <c r="I26" i="33"/>
  <c r="I28" i="33" s="1"/>
  <c r="J26" i="33"/>
  <c r="K26" i="33"/>
  <c r="L26" i="33"/>
  <c r="M26" i="33"/>
  <c r="D26" i="33"/>
  <c r="E24" i="33"/>
  <c r="F24" i="33"/>
  <c r="G24" i="33"/>
  <c r="H24" i="33"/>
  <c r="I24" i="33"/>
  <c r="N24" i="33" s="1"/>
  <c r="O24" i="33" s="1"/>
  <c r="J24" i="33"/>
  <c r="J28" i="33"/>
  <c r="K24" i="33"/>
  <c r="L24" i="33"/>
  <c r="M24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M17" i="33"/>
  <c r="E11" i="33"/>
  <c r="F11" i="33"/>
  <c r="G11" i="33"/>
  <c r="H11" i="33"/>
  <c r="I11" i="33"/>
  <c r="J11" i="33"/>
  <c r="K11" i="33"/>
  <c r="K28" i="33" s="1"/>
  <c r="L11" i="33"/>
  <c r="M11" i="33"/>
  <c r="E5" i="33"/>
  <c r="F5" i="33"/>
  <c r="F28" i="33"/>
  <c r="G5" i="33"/>
  <c r="H5" i="33"/>
  <c r="H28" i="33"/>
  <c r="I5" i="33"/>
  <c r="J5" i="33"/>
  <c r="K5" i="33"/>
  <c r="N5" i="33" s="1"/>
  <c r="O5" i="33" s="1"/>
  <c r="L5" i="33"/>
  <c r="L28" i="33" s="1"/>
  <c r="M5" i="33"/>
  <c r="M28" i="33"/>
  <c r="D24" i="33"/>
  <c r="D21" i="33"/>
  <c r="N21" i="33" s="1"/>
  <c r="O21" i="33" s="1"/>
  <c r="D17" i="33"/>
  <c r="N17" i="33" s="1"/>
  <c r="O17" i="33" s="1"/>
  <c r="D11" i="33"/>
  <c r="N11" i="33" s="1"/>
  <c r="O11" i="33" s="1"/>
  <c r="D5" i="33"/>
  <c r="N27" i="33"/>
  <c r="O27" i="33"/>
  <c r="N25" i="33"/>
  <c r="O25" i="33"/>
  <c r="N23" i="33"/>
  <c r="O23" i="33" s="1"/>
  <c r="N22" i="33"/>
  <c r="O22" i="33" s="1"/>
  <c r="N13" i="33"/>
  <c r="O13" i="33" s="1"/>
  <c r="N14" i="33"/>
  <c r="O14" i="33" s="1"/>
  <c r="N15" i="33"/>
  <c r="O15" i="33"/>
  <c r="N16" i="33"/>
  <c r="O16" i="33"/>
  <c r="N7" i="33"/>
  <c r="O7" i="33" s="1"/>
  <c r="N8" i="33"/>
  <c r="O8" i="33" s="1"/>
  <c r="N9" i="33"/>
  <c r="O9" i="33" s="1"/>
  <c r="N10" i="33"/>
  <c r="O10" i="33" s="1"/>
  <c r="N6" i="33"/>
  <c r="O6" i="33"/>
  <c r="N18" i="33"/>
  <c r="O18" i="33"/>
  <c r="N19" i="33"/>
  <c r="O19" i="33" s="1"/>
  <c r="N20" i="33"/>
  <c r="O20" i="33" s="1"/>
  <c r="N12" i="33"/>
  <c r="O12" i="33" s="1"/>
  <c r="E26" i="34"/>
  <c r="D28" i="33"/>
  <c r="F27" i="40"/>
  <c r="G28" i="33"/>
  <c r="E28" i="33"/>
  <c r="N18" i="41"/>
  <c r="O18" i="41" s="1"/>
  <c r="N18" i="42"/>
  <c r="O18" i="42" s="1"/>
  <c r="N23" i="43"/>
  <c r="O23" i="43" s="1"/>
  <c r="N27" i="44"/>
  <c r="O27" i="44" s="1"/>
  <c r="N27" i="45"/>
  <c r="O27" i="45" s="1"/>
  <c r="N5" i="46"/>
  <c r="O5" i="46" s="1"/>
  <c r="O12" i="47"/>
  <c r="P12" i="47" s="1"/>
  <c r="O30" i="48" l="1"/>
  <c r="P30" i="48" s="1"/>
  <c r="N26" i="38"/>
  <c r="O26" i="38" s="1"/>
  <c r="N31" i="46"/>
  <c r="O31" i="46" s="1"/>
  <c r="N26" i="36"/>
  <c r="O26" i="36" s="1"/>
  <c r="N30" i="41"/>
  <c r="O30" i="41" s="1"/>
  <c r="N30" i="42"/>
  <c r="O30" i="42" s="1"/>
  <c r="N28" i="33"/>
  <c r="O28" i="33" s="1"/>
  <c r="N27" i="35"/>
  <c r="O27" i="35" s="1"/>
  <c r="E31" i="45"/>
  <c r="N31" i="45" s="1"/>
  <c r="O31" i="45" s="1"/>
  <c r="G31" i="46"/>
  <c r="N5" i="40"/>
  <c r="O5" i="40" s="1"/>
  <c r="N11" i="35"/>
  <c r="O11" i="35" s="1"/>
  <c r="L26" i="36"/>
  <c r="N5" i="38"/>
  <c r="O5" i="38" s="1"/>
  <c r="M31" i="47"/>
  <c r="N5" i="44"/>
  <c r="O5" i="44" s="1"/>
  <c r="N5" i="41"/>
  <c r="O5" i="41" s="1"/>
  <c r="I27" i="40"/>
  <c r="N27" i="40" s="1"/>
  <c r="O27" i="40" s="1"/>
  <c r="M30" i="43"/>
  <c r="N30" i="43" s="1"/>
  <c r="O30" i="43" s="1"/>
  <c r="D31" i="47"/>
  <c r="N26" i="33"/>
  <c r="O26" i="33" s="1"/>
  <c r="N5" i="43"/>
  <c r="O5" i="43" s="1"/>
  <c r="N5" i="36"/>
  <c r="O5" i="36" s="1"/>
  <c r="G30" i="42"/>
  <c r="I28" i="39"/>
  <c r="N28" i="39" s="1"/>
  <c r="O28" i="39" s="1"/>
  <c r="N5" i="35"/>
  <c r="O5" i="35" s="1"/>
  <c r="E28" i="37"/>
  <c r="N28" i="37" s="1"/>
  <c r="O28" i="37" s="1"/>
  <c r="N5" i="34"/>
  <c r="O5" i="34" s="1"/>
  <c r="O31" i="47" l="1"/>
  <c r="P31" i="47" s="1"/>
</calcChain>
</file>

<file path=xl/sharedStrings.xml><?xml version="1.0" encoding="utf-8"?>
<sst xmlns="http://schemas.openxmlformats.org/spreadsheetml/2006/main" count="766" uniqueCount="92">
  <si>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</si>
  <si>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</si>
  <si>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</si>
  <si>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</si>
  <si>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</si>
  <si>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</si>
  <si>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</si>
  <si>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</si>
  <si>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</si>
  <si>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</si>
  <si>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</si>
  <si>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</si>
  <si>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</si>
  <si>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</si>
  <si>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</si>
  <si>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</si>
  <si>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</si>
  <si>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</si>
  <si>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</si>
  <si>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</si>
  <si>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</si>
  <si>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</si>
  <si>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</si>
  <si>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</si>
  <si>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Public Safety</t>
  </si>
  <si>
    <t>Law Enforcement</t>
  </si>
  <si>
    <t>Fire Control</t>
  </si>
  <si>
    <t>Protective Inspections</t>
  </si>
  <si>
    <t>Ambulance and Rescue Services</t>
  </si>
  <si>
    <t>Other Public Safety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</si>
  <si>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</si>
  <si>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</si>
  <si>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</si>
  <si>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</si>
  <si>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</si>
  <si>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</si>
  <si>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Mass Transit Systems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</si>
  <si>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</si>
  <si>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</si>
  <si>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</si>
  <si>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</si>
  <si>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</si>
  <si>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Weston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</si>
  <si>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</si>
  <si>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</si>
  <si>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</si>
  <si>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</si>
  <si>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Flood Control / Stormwater Management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</si>
  <si>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</si>
  <si>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</si>
  <si>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</si>
  <si>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</si>
  <si>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</si>
  <si>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</si>
  <si>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</si>
  <si>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</si>
  <si>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</si>
  <si>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Water / Sewer Services</t>
  </si>
  <si>
    <t>Flood Control / Stormwater Control</t>
  </si>
  <si>
    <t>Road / Street Facilities</t>
  </si>
  <si>
    <t>Mass Transit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</si>
  <si>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</si>
  <si>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</si>
  <si>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</si>
  <si>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</si>
  <si>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</si>
  <si>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Other General Government Services</t>
  </si>
  <si>
    <t>Emergency and Disaster Relief Services</t>
  </si>
  <si>
    <t>2007 Municipal Population:</t>
  </si>
  <si>
    <t>Local Fiscal Year Ended September 30, 2015</t>
  </si>
  <si>
    <t>Debt Service Payments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</si>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</sst>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9334482</v>
      </c>
      <c r="E5" s="24">
        <f>SUM(E6:E12)</f>
        <v>199294</v>
      </c>
      <c r="F5" s="24">
        <f>SUM(F6:F12)</f>
        <v>5273892</v>
      </c>
      <c r="G5" s="24">
        <f>SUM(G6:G12)</f>
        <v>625916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15433584</v>
      </c>
      <c r="P5" s="30">
        <f>(O5/P$33)</f>
        <v>226.20933061691119</v>
      </c>
      <c r="Q5" s="6"/>
    </row>
    <row r="6" spans="1:134">
      <c r="A6" s="12"/>
      <c r="B6" s="42">
        <v>511</v>
      </c>
      <c r="C6" s="19" t="s">
        <v>19</v>
      </c>
      <c r="D6" s="43">
        <v>276979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276979</v>
      </c>
      <c r="P6" s="44">
        <f>(O6/P$33)</f>
        <v>4.0596684597007053</v>
      </c>
      <c r="Q6" s="9"/>
    </row>
    <row r="7" spans="1:134">
      <c r="A7" s="12"/>
      <c r="B7" s="42">
        <v>512</v>
      </c>
      <c r="C7" s="19" t="s">
        <v>20</v>
      </c>
      <c r="D7" s="43">
        <v>1218843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1218843</v>
      </c>
      <c r="P7" s="44">
        <f>(O7/P$33)</f>
        <v>17.864525774253593</v>
      </c>
      <c r="Q7" s="9"/>
    </row>
    <row r="8" spans="1:134">
      <c r="A8" s="12"/>
      <c r="B8" s="42">
        <v>513</v>
      </c>
      <c r="C8" s="19" t="s">
        <v>21</v>
      </c>
      <c r="D8" s="43">
        <v>5188710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5188710</v>
      </c>
      <c r="P8" s="44">
        <f>(O8/P$33)</f>
        <v>76.050683746903715</v>
      </c>
      <c r="Q8" s="9"/>
    </row>
    <row r="9" spans="1:134">
      <c r="A9" s="12"/>
      <c r="B9" s="42">
        <v>514</v>
      </c>
      <c r="C9" s="19" t="s">
        <v>22</v>
      </c>
      <c r="D9" s="43">
        <v>741539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741539</v>
      </c>
      <c r="P9" s="44">
        <f>(O9/P$33)</f>
        <v>10.868703006141264</v>
      </c>
      <c r="Q9" s="9"/>
    </row>
    <row r="10" spans="1:134">
      <c r="A10" s="12"/>
      <c r="B10" s="42">
        <v>515</v>
      </c>
      <c r="C10" s="19" t="s">
        <v>23</v>
      </c>
      <c r="D10" s="43">
        <v>1622116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1622116</v>
      </c>
      <c r="P10" s="44">
        <f>(O10/P$33)</f>
        <v>23.775279581397395</v>
      </c>
      <c r="Q10" s="9"/>
    </row>
    <row r="11" spans="1:134">
      <c r="A11" s="12"/>
      <c r="B11" s="42">
        <v>517</v>
      </c>
      <c r="C11" s="19" t="s">
        <v>70</v>
      </c>
      <c r="D11" s="43">
        <v>286295</v>
      </c>
      <c r="E11" s="43">
        <v>199294</v>
      </c>
      <c r="F11" s="43">
        <v>5273892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5759481</v>
      </c>
      <c r="P11" s="44">
        <f>(O11/P$33)</f>
        <v>84.416448033769626</v>
      </c>
      <c r="Q11" s="9"/>
    </row>
    <row r="12" spans="1:134">
      <c r="A12" s="12"/>
      <c r="B12" s="42">
        <v>519</v>
      </c>
      <c r="C12" s="19" t="s">
        <v>66</v>
      </c>
      <c r="D12" s="43">
        <v>0</v>
      </c>
      <c r="E12" s="43">
        <v>0</v>
      </c>
      <c r="F12" s="43">
        <v>0</v>
      </c>
      <c r="G12" s="43">
        <v>625916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625916</v>
      </c>
      <c r="P12" s="44">
        <f>(O12/P$33)</f>
        <v>9.1740220147448959</v>
      </c>
      <c r="Q12" s="9"/>
    </row>
    <row r="13" spans="1:134" ht="15.75">
      <c r="A13" s="26" t="s">
        <v>24</v>
      </c>
      <c r="B13" s="27"/>
      <c r="C13" s="28"/>
      <c r="D13" s="29">
        <f>SUM(D14:D18)</f>
        <v>30976369</v>
      </c>
      <c r="E13" s="29">
        <f>SUM(E14:E18)</f>
        <v>25527884</v>
      </c>
      <c r="F13" s="29">
        <f>SUM(F14:F18)</f>
        <v>0</v>
      </c>
      <c r="G13" s="29">
        <f>SUM(G14:G18)</f>
        <v>3666701</v>
      </c>
      <c r="H13" s="29">
        <f>SUM(H14:H18)</f>
        <v>0</v>
      </c>
      <c r="I13" s="29">
        <f>SUM(I14:I18)</f>
        <v>0</v>
      </c>
      <c r="J13" s="29">
        <f>SUM(J14:J18)</f>
        <v>0</v>
      </c>
      <c r="K13" s="29">
        <f>SUM(K14:K18)</f>
        <v>0</v>
      </c>
      <c r="L13" s="29">
        <f>SUM(L14:L18)</f>
        <v>0</v>
      </c>
      <c r="M13" s="29">
        <f>SUM(M14:M18)</f>
        <v>0</v>
      </c>
      <c r="N13" s="29">
        <f>SUM(N14:N18)</f>
        <v>0</v>
      </c>
      <c r="O13" s="40">
        <f>SUM(D13:N13)</f>
        <v>60170954</v>
      </c>
      <c r="P13" s="41">
        <f>(O13/P$33)</f>
        <v>881.92290442200306</v>
      </c>
      <c r="Q13" s="10"/>
    </row>
    <row r="14" spans="1:134">
      <c r="A14" s="12"/>
      <c r="B14" s="42">
        <v>521</v>
      </c>
      <c r="C14" s="19" t="s">
        <v>25</v>
      </c>
      <c r="D14" s="43">
        <v>16450619</v>
      </c>
      <c r="E14" s="43">
        <v>3623372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20073991</v>
      </c>
      <c r="P14" s="44">
        <f>(O14/P$33)</f>
        <v>294.22356251923725</v>
      </c>
      <c r="Q14" s="9"/>
    </row>
    <row r="15" spans="1:134">
      <c r="A15" s="12"/>
      <c r="B15" s="42">
        <v>522</v>
      </c>
      <c r="C15" s="19" t="s">
        <v>26</v>
      </c>
      <c r="D15" s="43">
        <v>0</v>
      </c>
      <c r="E15" s="43">
        <v>17674383</v>
      </c>
      <c r="F15" s="43">
        <v>0</v>
      </c>
      <c r="G15" s="43">
        <v>3666701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8" si="1">SUM(D15:N15)</f>
        <v>21341084</v>
      </c>
      <c r="P15" s="44">
        <f>(O15/P$33)</f>
        <v>312.79528632359626</v>
      </c>
      <c r="Q15" s="9"/>
    </row>
    <row r="16" spans="1:134">
      <c r="A16" s="12"/>
      <c r="B16" s="42">
        <v>524</v>
      </c>
      <c r="C16" s="19" t="s">
        <v>27</v>
      </c>
      <c r="D16" s="43">
        <v>0</v>
      </c>
      <c r="E16" s="43">
        <v>4230129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4230129</v>
      </c>
      <c r="P16" s="44">
        <f>(O16/P$33)</f>
        <v>62.000806132469549</v>
      </c>
      <c r="Q16" s="9"/>
    </row>
    <row r="17" spans="1:120">
      <c r="A17" s="12"/>
      <c r="B17" s="42">
        <v>526</v>
      </c>
      <c r="C17" s="19" t="s">
        <v>28</v>
      </c>
      <c r="D17" s="43">
        <v>13867272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13867272</v>
      </c>
      <c r="P17" s="44">
        <f>(O17/P$33)</f>
        <v>203.25196769607339</v>
      </c>
      <c r="Q17" s="9"/>
    </row>
    <row r="18" spans="1:120">
      <c r="A18" s="12"/>
      <c r="B18" s="42">
        <v>529</v>
      </c>
      <c r="C18" s="19" t="s">
        <v>29</v>
      </c>
      <c r="D18" s="43">
        <v>658478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658478</v>
      </c>
      <c r="P18" s="44">
        <f>(O18/P$33)</f>
        <v>9.651281750626584</v>
      </c>
      <c r="Q18" s="9"/>
    </row>
    <row r="19" spans="1:120" ht="15.75">
      <c r="A19" s="26" t="s">
        <v>30</v>
      </c>
      <c r="B19" s="27"/>
      <c r="C19" s="28"/>
      <c r="D19" s="29">
        <f>SUM(D20:D23)</f>
        <v>0</v>
      </c>
      <c r="E19" s="29">
        <f>SUM(E20:E23)</f>
        <v>22299456</v>
      </c>
      <c r="F19" s="29">
        <f>SUM(F20:F23)</f>
        <v>0</v>
      </c>
      <c r="G19" s="29">
        <f>SUM(G20:G23)</f>
        <v>36334</v>
      </c>
      <c r="H19" s="29">
        <f>SUM(H20:H23)</f>
        <v>0</v>
      </c>
      <c r="I19" s="29">
        <f>SUM(I20:I23)</f>
        <v>38473493</v>
      </c>
      <c r="J19" s="29">
        <f>SUM(J20:J23)</f>
        <v>0</v>
      </c>
      <c r="K19" s="29">
        <f>SUM(K20:K23)</f>
        <v>0</v>
      </c>
      <c r="L19" s="29">
        <f>SUM(L20:L23)</f>
        <v>0</v>
      </c>
      <c r="M19" s="29">
        <f>SUM(M20:M23)</f>
        <v>0</v>
      </c>
      <c r="N19" s="29">
        <f>SUM(N20:N23)</f>
        <v>0</v>
      </c>
      <c r="O19" s="40">
        <f>SUM(D19:N19)</f>
        <v>60809283</v>
      </c>
      <c r="P19" s="41">
        <f>(O19/P$33)</f>
        <v>891.27886320664834</v>
      </c>
      <c r="Q19" s="10"/>
    </row>
    <row r="20" spans="1:120">
      <c r="A20" s="12"/>
      <c r="B20" s="42">
        <v>534</v>
      </c>
      <c r="C20" s="19" t="s">
        <v>31</v>
      </c>
      <c r="D20" s="43">
        <v>0</v>
      </c>
      <c r="E20" s="43">
        <v>4813305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8" si="2">SUM(D20:N20)</f>
        <v>4813305</v>
      </c>
      <c r="P20" s="44">
        <f>(O20/P$33)</f>
        <v>70.548389933604</v>
      </c>
      <c r="Q20" s="9"/>
    </row>
    <row r="21" spans="1:120">
      <c r="A21" s="12"/>
      <c r="B21" s="42">
        <v>536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38473493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38473493</v>
      </c>
      <c r="P21" s="44">
        <f>(O21/P$33)</f>
        <v>563.9042168056634</v>
      </c>
      <c r="Q21" s="9"/>
    </row>
    <row r="22" spans="1:120">
      <c r="A22" s="12"/>
      <c r="B22" s="42">
        <v>538</v>
      </c>
      <c r="C22" s="19" t="s">
        <v>47</v>
      </c>
      <c r="D22" s="43">
        <v>0</v>
      </c>
      <c r="E22" s="43">
        <v>5812551</v>
      </c>
      <c r="F22" s="43">
        <v>0</v>
      </c>
      <c r="G22" s="43">
        <v>36334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5848885</v>
      </c>
      <c r="P22" s="44">
        <f>(O22/P$33)</f>
        <v>85.726838348454422</v>
      </c>
      <c r="Q22" s="9"/>
    </row>
    <row r="23" spans="1:120">
      <c r="A23" s="12"/>
      <c r="B23" s="42">
        <v>539</v>
      </c>
      <c r="C23" s="19" t="s">
        <v>33</v>
      </c>
      <c r="D23" s="43">
        <v>0</v>
      </c>
      <c r="E23" s="43">
        <v>11673600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11673600</v>
      </c>
      <c r="P23" s="44">
        <f>(O23/P$33)</f>
        <v>171.09941811892654</v>
      </c>
      <c r="Q23" s="9"/>
    </row>
    <row r="24" spans="1:120" ht="15.75">
      <c r="A24" s="26" t="s">
        <v>34</v>
      </c>
      <c r="B24" s="27"/>
      <c r="C24" s="28"/>
      <c r="D24" s="29">
        <f>SUM(D25:D26)</f>
        <v>0</v>
      </c>
      <c r="E24" s="29">
        <f>SUM(E25:E26)</f>
        <v>755763</v>
      </c>
      <c r="F24" s="29">
        <f>SUM(F25:F26)</f>
        <v>0</v>
      </c>
      <c r="G24" s="29">
        <f>SUM(G25:G26)</f>
        <v>2757594</v>
      </c>
      <c r="H24" s="29">
        <f>SUM(H25:H26)</f>
        <v>0</v>
      </c>
      <c r="I24" s="29">
        <f>SUM(I25:I26)</f>
        <v>0</v>
      </c>
      <c r="J24" s="29">
        <f>SUM(J25:J26)</f>
        <v>0</v>
      </c>
      <c r="K24" s="29">
        <f>SUM(K25:K26)</f>
        <v>0</v>
      </c>
      <c r="L24" s="29">
        <f>SUM(L25:L26)</f>
        <v>0</v>
      </c>
      <c r="M24" s="29">
        <f>SUM(M25:M26)</f>
        <v>0</v>
      </c>
      <c r="N24" s="29">
        <f>SUM(N25:N26)</f>
        <v>0</v>
      </c>
      <c r="O24" s="29">
        <f t="shared" si="2"/>
        <v>3513357</v>
      </c>
      <c r="P24" s="41">
        <f>(O24/P$33)</f>
        <v>51.495111905843729</v>
      </c>
      <c r="Q24" s="10"/>
    </row>
    <row r="25" spans="1:120">
      <c r="A25" s="12"/>
      <c r="B25" s="42">
        <v>541</v>
      </c>
      <c r="C25" s="19" t="s">
        <v>35</v>
      </c>
      <c r="D25" s="43">
        <v>0</v>
      </c>
      <c r="E25" s="43">
        <v>718774</v>
      </c>
      <c r="F25" s="43">
        <v>0</v>
      </c>
      <c r="G25" s="43">
        <v>2757594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3476368</v>
      </c>
      <c r="P25" s="44">
        <f>(O25/P$33)</f>
        <v>50.952965834640246</v>
      </c>
      <c r="Q25" s="9"/>
    </row>
    <row r="26" spans="1:120">
      <c r="A26" s="12"/>
      <c r="B26" s="42">
        <v>544</v>
      </c>
      <c r="C26" s="19" t="s">
        <v>36</v>
      </c>
      <c r="D26" s="43">
        <v>0</v>
      </c>
      <c r="E26" s="43">
        <v>36989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36989</v>
      </c>
      <c r="P26" s="44">
        <f>(O26/P$33)</f>
        <v>0.54214607120348246</v>
      </c>
      <c r="Q26" s="9"/>
    </row>
    <row r="27" spans="1:120" ht="15.75">
      <c r="A27" s="26" t="s">
        <v>37</v>
      </c>
      <c r="B27" s="27"/>
      <c r="C27" s="28"/>
      <c r="D27" s="29">
        <f>SUM(D28:D28)</f>
        <v>10024763</v>
      </c>
      <c r="E27" s="29">
        <f>SUM(E28:E28)</f>
        <v>0</v>
      </c>
      <c r="F27" s="29">
        <f>SUM(F28:F28)</f>
        <v>0</v>
      </c>
      <c r="G27" s="29">
        <f>SUM(G28:G28)</f>
        <v>2451629</v>
      </c>
      <c r="H27" s="29">
        <f>SUM(H28:H28)</f>
        <v>0</v>
      </c>
      <c r="I27" s="29">
        <f>SUM(I28:I28)</f>
        <v>0</v>
      </c>
      <c r="J27" s="29">
        <f>SUM(J28:J28)</f>
        <v>0</v>
      </c>
      <c r="K27" s="29">
        <f>SUM(K28:K28)</f>
        <v>0</v>
      </c>
      <c r="L27" s="29">
        <f>SUM(L28:L28)</f>
        <v>0</v>
      </c>
      <c r="M27" s="29">
        <f>SUM(M28:M28)</f>
        <v>0</v>
      </c>
      <c r="N27" s="29">
        <f>SUM(N28:N28)</f>
        <v>0</v>
      </c>
      <c r="O27" s="29">
        <f>SUM(D27:N27)</f>
        <v>12476392</v>
      </c>
      <c r="P27" s="41">
        <f>(O27/P$33)</f>
        <v>182.86590352792882</v>
      </c>
      <c r="Q27" s="9"/>
    </row>
    <row r="28" spans="1:120">
      <c r="A28" s="12"/>
      <c r="B28" s="42">
        <v>572</v>
      </c>
      <c r="C28" s="19" t="s">
        <v>38</v>
      </c>
      <c r="D28" s="43">
        <v>10024763</v>
      </c>
      <c r="E28" s="43">
        <v>0</v>
      </c>
      <c r="F28" s="43">
        <v>0</v>
      </c>
      <c r="G28" s="43">
        <v>2451629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12476392</v>
      </c>
      <c r="P28" s="44">
        <f>(O28/P$33)</f>
        <v>182.86590352792882</v>
      </c>
      <c r="Q28" s="9"/>
    </row>
    <row r="29" spans="1:120" ht="15.75">
      <c r="A29" s="26" t="s">
        <v>40</v>
      </c>
      <c r="B29" s="27"/>
      <c r="C29" s="28"/>
      <c r="D29" s="29">
        <f>SUM(D30:D30)</f>
        <v>6440000</v>
      </c>
      <c r="E29" s="29">
        <f>SUM(E30:E30)</f>
        <v>7360000</v>
      </c>
      <c r="F29" s="29">
        <f>SUM(F30:F30)</f>
        <v>655367</v>
      </c>
      <c r="G29" s="29">
        <f>SUM(G30:G30)</f>
        <v>0</v>
      </c>
      <c r="H29" s="29">
        <f>SUM(H30:H30)</f>
        <v>0</v>
      </c>
      <c r="I29" s="29">
        <f>SUM(I30:I30)</f>
        <v>0</v>
      </c>
      <c r="J29" s="29">
        <f>SUM(J30:J30)</f>
        <v>0</v>
      </c>
      <c r="K29" s="29">
        <f>SUM(K30:K30)</f>
        <v>0</v>
      </c>
      <c r="L29" s="29">
        <f>SUM(L30:L30)</f>
        <v>0</v>
      </c>
      <c r="M29" s="29">
        <f>SUM(M30:M30)</f>
        <v>0</v>
      </c>
      <c r="N29" s="29">
        <f>SUM(N30:N30)</f>
        <v>0</v>
      </c>
      <c r="O29" s="29">
        <f>SUM(D29:N29)</f>
        <v>14455367</v>
      </c>
      <c r="P29" s="41">
        <f>(O29/P$33)</f>
        <v>211.87164905389361</v>
      </c>
      <c r="Q29" s="9"/>
    </row>
    <row r="30" spans="1:120" ht="15.75" thickBot="1">
      <c r="A30" s="12"/>
      <c r="B30" s="42">
        <v>581</v>
      </c>
      <c r="C30" s="19" t="s">
        <v>86</v>
      </c>
      <c r="D30" s="43">
        <v>6440000</v>
      </c>
      <c r="E30" s="43">
        <v>7360000</v>
      </c>
      <c r="F30" s="43">
        <v>655367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14455367</v>
      </c>
      <c r="P30" s="44">
        <f>(O30/P$33)</f>
        <v>211.87164905389361</v>
      </c>
      <c r="Q30" s="9"/>
    </row>
    <row r="31" spans="1:120" ht="16.5" thickBot="1">
      <c r="A31" s="13" t="s">
        <v>10</v>
      </c>
      <c r="B31" s="21"/>
      <c r="C31" s="20"/>
      <c r="D31" s="14">
        <f>SUM(D5,D13,D19,D24,D27,D29)</f>
        <v>56775614</v>
      </c>
      <c r="E31" s="14">
        <f t="shared" ref="E31:N31" si="3">SUM(E5,E13,E19,E24,E27,E29)</f>
        <v>56142397</v>
      </c>
      <c r="F31" s="14">
        <f t="shared" si="3"/>
        <v>5929259</v>
      </c>
      <c r="G31" s="14">
        <f t="shared" si="3"/>
        <v>9538174</v>
      </c>
      <c r="H31" s="14">
        <f t="shared" si="3"/>
        <v>0</v>
      </c>
      <c r="I31" s="14">
        <f t="shared" si="3"/>
        <v>38473493</v>
      </c>
      <c r="J31" s="14">
        <f t="shared" si="3"/>
        <v>0</v>
      </c>
      <c r="K31" s="14">
        <f t="shared" si="3"/>
        <v>0</v>
      </c>
      <c r="L31" s="14">
        <f t="shared" si="3"/>
        <v>0</v>
      </c>
      <c r="M31" s="14">
        <f t="shared" si="3"/>
        <v>0</v>
      </c>
      <c r="N31" s="14">
        <f t="shared" si="3"/>
        <v>0</v>
      </c>
      <c r="O31" s="14">
        <f>SUM(D31:N31)</f>
        <v>166858937</v>
      </c>
      <c r="P31" s="35">
        <f>(O31/P$33)</f>
        <v>2445.6437627332289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91</v>
      </c>
      <c r="N33" s="90"/>
      <c r="O33" s="90"/>
      <c r="P33" s="39">
        <v>68227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IV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4606104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8" si="1">SUM(D5:M5)</f>
        <v>4606104</v>
      </c>
      <c r="O5" s="58">
        <f t="shared" ref="O5:O28" si="2">(N5/O$30)</f>
        <v>70.138019247167747</v>
      </c>
      <c r="P5" s="59"/>
    </row>
    <row r="6" spans="1:133">
      <c r="A6" s="61"/>
      <c r="B6" s="62">
        <v>511</v>
      </c>
      <c r="C6" s="63" t="s">
        <v>19</v>
      </c>
      <c r="D6" s="64">
        <v>109348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109348</v>
      </c>
      <c r="O6" s="65">
        <f t="shared" si="2"/>
        <v>1.6650627360214398</v>
      </c>
      <c r="P6" s="66"/>
    </row>
    <row r="7" spans="1:133">
      <c r="A7" s="61"/>
      <c r="B7" s="62">
        <v>512</v>
      </c>
      <c r="C7" s="63" t="s">
        <v>20</v>
      </c>
      <c r="D7" s="64">
        <v>1017642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1017642</v>
      </c>
      <c r="O7" s="65">
        <f t="shared" si="2"/>
        <v>15.495827750030454</v>
      </c>
      <c r="P7" s="66"/>
    </row>
    <row r="8" spans="1:133">
      <c r="A8" s="61"/>
      <c r="B8" s="62">
        <v>513</v>
      </c>
      <c r="C8" s="63" t="s">
        <v>21</v>
      </c>
      <c r="D8" s="64">
        <v>2695552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2695552</v>
      </c>
      <c r="O8" s="65">
        <f t="shared" si="2"/>
        <v>41.045681569009624</v>
      </c>
      <c r="P8" s="66"/>
    </row>
    <row r="9" spans="1:133">
      <c r="A9" s="61"/>
      <c r="B9" s="62">
        <v>514</v>
      </c>
      <c r="C9" s="63" t="s">
        <v>22</v>
      </c>
      <c r="D9" s="64">
        <v>783562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783562</v>
      </c>
      <c r="O9" s="65">
        <f t="shared" si="2"/>
        <v>11.931447192106225</v>
      </c>
      <c r="P9" s="66"/>
    </row>
    <row r="10" spans="1:133" ht="15.75">
      <c r="A10" s="67" t="s">
        <v>24</v>
      </c>
      <c r="B10" s="68"/>
      <c r="C10" s="69"/>
      <c r="D10" s="70">
        <f t="shared" ref="D10:M10" si="3">SUM(D11:D15)</f>
        <v>21645397</v>
      </c>
      <c r="E10" s="70">
        <f t="shared" si="3"/>
        <v>13765341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35410738</v>
      </c>
      <c r="O10" s="72">
        <f t="shared" si="2"/>
        <v>539.20602387623342</v>
      </c>
      <c r="P10" s="73"/>
    </row>
    <row r="11" spans="1:133">
      <c r="A11" s="61"/>
      <c r="B11" s="62">
        <v>521</v>
      </c>
      <c r="C11" s="63" t="s">
        <v>25</v>
      </c>
      <c r="D11" s="64">
        <v>10422489</v>
      </c>
      <c r="E11" s="64">
        <v>15708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10438197</v>
      </c>
      <c r="O11" s="65">
        <f t="shared" si="2"/>
        <v>158.9444055305153</v>
      </c>
      <c r="P11" s="66"/>
    </row>
    <row r="12" spans="1:133">
      <c r="A12" s="61"/>
      <c r="B12" s="62">
        <v>522</v>
      </c>
      <c r="C12" s="63" t="s">
        <v>26</v>
      </c>
      <c r="D12" s="64">
        <v>0</v>
      </c>
      <c r="E12" s="64">
        <v>11138432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11138432</v>
      </c>
      <c r="O12" s="65">
        <f t="shared" si="2"/>
        <v>169.60701668899989</v>
      </c>
      <c r="P12" s="66"/>
    </row>
    <row r="13" spans="1:133">
      <c r="A13" s="61"/>
      <c r="B13" s="62">
        <v>524</v>
      </c>
      <c r="C13" s="63" t="s">
        <v>27</v>
      </c>
      <c r="D13" s="64">
        <v>1844485</v>
      </c>
      <c r="E13" s="64">
        <v>2611201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4455686</v>
      </c>
      <c r="O13" s="65">
        <f t="shared" si="2"/>
        <v>67.847575831404555</v>
      </c>
      <c r="P13" s="66"/>
    </row>
    <row r="14" spans="1:133">
      <c r="A14" s="61"/>
      <c r="B14" s="62">
        <v>526</v>
      </c>
      <c r="C14" s="63" t="s">
        <v>28</v>
      </c>
      <c r="D14" s="64">
        <v>8855072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8855072</v>
      </c>
      <c r="O14" s="65">
        <f t="shared" si="2"/>
        <v>134.83786088439518</v>
      </c>
      <c r="P14" s="66"/>
    </row>
    <row r="15" spans="1:133">
      <c r="A15" s="61"/>
      <c r="B15" s="62">
        <v>529</v>
      </c>
      <c r="C15" s="63" t="s">
        <v>29</v>
      </c>
      <c r="D15" s="64">
        <v>523351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523351</v>
      </c>
      <c r="O15" s="65">
        <f t="shared" si="2"/>
        <v>7.9691649409185041</v>
      </c>
      <c r="P15" s="66"/>
    </row>
    <row r="16" spans="1:133" ht="15.75">
      <c r="A16" s="67" t="s">
        <v>30</v>
      </c>
      <c r="B16" s="68"/>
      <c r="C16" s="69"/>
      <c r="D16" s="70">
        <f t="shared" ref="D16:M16" si="4">SUM(D17:D20)</f>
        <v>2176869</v>
      </c>
      <c r="E16" s="70">
        <f t="shared" si="4"/>
        <v>25842290</v>
      </c>
      <c r="F16" s="70">
        <f t="shared" si="4"/>
        <v>0</v>
      </c>
      <c r="G16" s="70">
        <f t="shared" si="4"/>
        <v>15198867</v>
      </c>
      <c r="H16" s="70">
        <f t="shared" si="4"/>
        <v>0</v>
      </c>
      <c r="I16" s="70">
        <f t="shared" si="4"/>
        <v>31999842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75217868</v>
      </c>
      <c r="O16" s="72">
        <f t="shared" si="2"/>
        <v>1145.3567425995859</v>
      </c>
      <c r="P16" s="73"/>
    </row>
    <row r="17" spans="1:119">
      <c r="A17" s="61"/>
      <c r="B17" s="62">
        <v>534</v>
      </c>
      <c r="C17" s="63" t="s">
        <v>56</v>
      </c>
      <c r="D17" s="64">
        <v>2176869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2176869</v>
      </c>
      <c r="O17" s="65">
        <f t="shared" si="2"/>
        <v>33.147597149470094</v>
      </c>
      <c r="P17" s="66"/>
    </row>
    <row r="18" spans="1:119">
      <c r="A18" s="61"/>
      <c r="B18" s="62">
        <v>536</v>
      </c>
      <c r="C18" s="63" t="s">
        <v>57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31999842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31999842</v>
      </c>
      <c r="O18" s="65">
        <f t="shared" si="2"/>
        <v>487.26766354001705</v>
      </c>
      <c r="P18" s="66"/>
    </row>
    <row r="19" spans="1:119">
      <c r="A19" s="61"/>
      <c r="B19" s="62">
        <v>538</v>
      </c>
      <c r="C19" s="63" t="s">
        <v>58</v>
      </c>
      <c r="D19" s="64">
        <v>0</v>
      </c>
      <c r="E19" s="64">
        <v>4045902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4045902</v>
      </c>
      <c r="O19" s="65">
        <f t="shared" si="2"/>
        <v>61.607717139724691</v>
      </c>
      <c r="P19" s="66"/>
    </row>
    <row r="20" spans="1:119">
      <c r="A20" s="61"/>
      <c r="B20" s="62">
        <v>539</v>
      </c>
      <c r="C20" s="63" t="s">
        <v>33</v>
      </c>
      <c r="D20" s="64">
        <v>0</v>
      </c>
      <c r="E20" s="64">
        <v>21796388</v>
      </c>
      <c r="F20" s="64">
        <v>0</v>
      </c>
      <c r="G20" s="64">
        <v>15198867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36995255</v>
      </c>
      <c r="O20" s="65">
        <f t="shared" si="2"/>
        <v>563.33376477037393</v>
      </c>
      <c r="P20" s="66"/>
    </row>
    <row r="21" spans="1:119" ht="15.75">
      <c r="A21" s="67" t="s">
        <v>34</v>
      </c>
      <c r="B21" s="68"/>
      <c r="C21" s="69"/>
      <c r="D21" s="70">
        <f t="shared" ref="D21:M21" si="5">SUM(D22:D23)</f>
        <v>0</v>
      </c>
      <c r="E21" s="70">
        <f t="shared" si="5"/>
        <v>1419339</v>
      </c>
      <c r="F21" s="70">
        <f t="shared" si="5"/>
        <v>0</v>
      </c>
      <c r="G21" s="70">
        <f t="shared" si="5"/>
        <v>0</v>
      </c>
      <c r="H21" s="70">
        <f t="shared" si="5"/>
        <v>0</v>
      </c>
      <c r="I21" s="70">
        <f t="shared" si="5"/>
        <v>0</v>
      </c>
      <c r="J21" s="70">
        <f t="shared" si="5"/>
        <v>0</v>
      </c>
      <c r="K21" s="70">
        <f t="shared" si="5"/>
        <v>0</v>
      </c>
      <c r="L21" s="70">
        <f t="shared" si="5"/>
        <v>0</v>
      </c>
      <c r="M21" s="70">
        <f t="shared" si="5"/>
        <v>0</v>
      </c>
      <c r="N21" s="70">
        <f t="shared" si="1"/>
        <v>1419339</v>
      </c>
      <c r="O21" s="72">
        <f t="shared" si="2"/>
        <v>21.612544158850042</v>
      </c>
      <c r="P21" s="73"/>
    </row>
    <row r="22" spans="1:119">
      <c r="A22" s="61"/>
      <c r="B22" s="62">
        <v>541</v>
      </c>
      <c r="C22" s="63" t="s">
        <v>59</v>
      </c>
      <c r="D22" s="64">
        <v>0</v>
      </c>
      <c r="E22" s="64">
        <v>1381564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1381564</v>
      </c>
      <c r="O22" s="65">
        <f t="shared" si="2"/>
        <v>21.037337069070531</v>
      </c>
      <c r="P22" s="66"/>
    </row>
    <row r="23" spans="1:119">
      <c r="A23" s="61"/>
      <c r="B23" s="62">
        <v>544</v>
      </c>
      <c r="C23" s="63" t="s">
        <v>60</v>
      </c>
      <c r="D23" s="64">
        <v>0</v>
      </c>
      <c r="E23" s="64">
        <v>37775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37775</v>
      </c>
      <c r="O23" s="65">
        <f t="shared" si="2"/>
        <v>0.57520708977951029</v>
      </c>
      <c r="P23" s="66"/>
    </row>
    <row r="24" spans="1:119" ht="15.75">
      <c r="A24" s="67" t="s">
        <v>37</v>
      </c>
      <c r="B24" s="68"/>
      <c r="C24" s="69"/>
      <c r="D24" s="70">
        <f t="shared" ref="D24:M24" si="6">SUM(D25:D25)</f>
        <v>6027618</v>
      </c>
      <c r="E24" s="70">
        <f t="shared" si="6"/>
        <v>0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1"/>
        <v>6027618</v>
      </c>
      <c r="O24" s="72">
        <f t="shared" si="2"/>
        <v>91.783682543549759</v>
      </c>
      <c r="P24" s="66"/>
    </row>
    <row r="25" spans="1:119">
      <c r="A25" s="61"/>
      <c r="B25" s="62">
        <v>572</v>
      </c>
      <c r="C25" s="63" t="s">
        <v>61</v>
      </c>
      <c r="D25" s="64">
        <v>6027618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6027618</v>
      </c>
      <c r="O25" s="65">
        <f t="shared" si="2"/>
        <v>91.783682543549759</v>
      </c>
      <c r="P25" s="66"/>
    </row>
    <row r="26" spans="1:119" ht="15.75">
      <c r="A26" s="67" t="s">
        <v>62</v>
      </c>
      <c r="B26" s="68"/>
      <c r="C26" s="69"/>
      <c r="D26" s="70">
        <f t="shared" ref="D26:M26" si="7">SUM(D27:D27)</f>
        <v>9356330</v>
      </c>
      <c r="E26" s="70">
        <f t="shared" si="7"/>
        <v>0</v>
      </c>
      <c r="F26" s="70">
        <f t="shared" si="7"/>
        <v>0</v>
      </c>
      <c r="G26" s="70">
        <f t="shared" si="7"/>
        <v>0</v>
      </c>
      <c r="H26" s="70">
        <f t="shared" si="7"/>
        <v>0</v>
      </c>
      <c r="I26" s="70">
        <f t="shared" si="7"/>
        <v>0</v>
      </c>
      <c r="J26" s="70">
        <f t="shared" si="7"/>
        <v>0</v>
      </c>
      <c r="K26" s="70">
        <f t="shared" si="7"/>
        <v>0</v>
      </c>
      <c r="L26" s="70">
        <f t="shared" si="7"/>
        <v>0</v>
      </c>
      <c r="M26" s="70">
        <f t="shared" si="7"/>
        <v>0</v>
      </c>
      <c r="N26" s="70">
        <f t="shared" si="1"/>
        <v>9356330</v>
      </c>
      <c r="O26" s="72">
        <f t="shared" si="2"/>
        <v>142.47061152393715</v>
      </c>
      <c r="P26" s="66"/>
    </row>
    <row r="27" spans="1:119" ht="15.75" thickBot="1">
      <c r="A27" s="61"/>
      <c r="B27" s="62">
        <v>581</v>
      </c>
      <c r="C27" s="63" t="s">
        <v>63</v>
      </c>
      <c r="D27" s="64">
        <v>9356330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9356330</v>
      </c>
      <c r="O27" s="65">
        <f t="shared" si="2"/>
        <v>142.47061152393715</v>
      </c>
      <c r="P27" s="66"/>
    </row>
    <row r="28" spans="1:119" ht="16.5" thickBot="1">
      <c r="A28" s="74" t="s">
        <v>10</v>
      </c>
      <c r="B28" s="75"/>
      <c r="C28" s="76"/>
      <c r="D28" s="77">
        <f>SUM(D5,D10,D16,D21,D24,D26)</f>
        <v>43812318</v>
      </c>
      <c r="E28" s="77">
        <f t="shared" ref="E28:M28" si="8">SUM(E5,E10,E16,E21,E24,E26)</f>
        <v>41026970</v>
      </c>
      <c r="F28" s="77">
        <f t="shared" si="8"/>
        <v>0</v>
      </c>
      <c r="G28" s="77">
        <f t="shared" si="8"/>
        <v>15198867</v>
      </c>
      <c r="H28" s="77">
        <f t="shared" si="8"/>
        <v>0</v>
      </c>
      <c r="I28" s="77">
        <f t="shared" si="8"/>
        <v>31999842</v>
      </c>
      <c r="J28" s="77">
        <f t="shared" si="8"/>
        <v>0</v>
      </c>
      <c r="K28" s="77">
        <f t="shared" si="8"/>
        <v>0</v>
      </c>
      <c r="L28" s="77">
        <f t="shared" si="8"/>
        <v>0</v>
      </c>
      <c r="M28" s="77">
        <f t="shared" si="8"/>
        <v>0</v>
      </c>
      <c r="N28" s="77">
        <f t="shared" si="1"/>
        <v>132037997</v>
      </c>
      <c r="O28" s="78">
        <f t="shared" si="2"/>
        <v>2010.5676239493239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14" t="s">
        <v>64</v>
      </c>
      <c r="M30" s="114"/>
      <c r="N30" s="114"/>
      <c r="O30" s="88">
        <v>65672</v>
      </c>
    </row>
    <row r="31" spans="1:119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7"/>
    </row>
    <row r="32" spans="1:119" ht="15.75" customHeight="1" thickBot="1">
      <c r="A32" s="118" t="s">
        <v>45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4082294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4082294</v>
      </c>
      <c r="O5" s="30">
        <f t="shared" ref="O5:O26" si="2">(N5/O$28)</f>
        <v>62.157132633951001</v>
      </c>
      <c r="P5" s="6"/>
    </row>
    <row r="6" spans="1:133">
      <c r="A6" s="12"/>
      <c r="B6" s="42">
        <v>511</v>
      </c>
      <c r="C6" s="19" t="s">
        <v>19</v>
      </c>
      <c r="D6" s="43">
        <v>92992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92992</v>
      </c>
      <c r="O6" s="44">
        <f t="shared" si="2"/>
        <v>1.4158990209662439</v>
      </c>
      <c r="P6" s="9"/>
    </row>
    <row r="7" spans="1:133">
      <c r="A7" s="12"/>
      <c r="B7" s="42">
        <v>512</v>
      </c>
      <c r="C7" s="19" t="s">
        <v>20</v>
      </c>
      <c r="D7" s="43">
        <v>975737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975737</v>
      </c>
      <c r="O7" s="44">
        <f t="shared" si="2"/>
        <v>14.856601245489289</v>
      </c>
      <c r="P7" s="9"/>
    </row>
    <row r="8" spans="1:133">
      <c r="A8" s="12"/>
      <c r="B8" s="42">
        <v>513</v>
      </c>
      <c r="C8" s="19" t="s">
        <v>21</v>
      </c>
      <c r="D8" s="43">
        <v>2354469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2354469</v>
      </c>
      <c r="O8" s="44">
        <f t="shared" si="2"/>
        <v>35.849216620734808</v>
      </c>
      <c r="P8" s="9"/>
    </row>
    <row r="9" spans="1:133">
      <c r="A9" s="12"/>
      <c r="B9" s="42">
        <v>514</v>
      </c>
      <c r="C9" s="19" t="s">
        <v>22</v>
      </c>
      <c r="D9" s="43">
        <v>659096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659096</v>
      </c>
      <c r="O9" s="44">
        <f t="shared" si="2"/>
        <v>10.035415746760663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19829634</v>
      </c>
      <c r="E10" s="29">
        <f t="shared" si="3"/>
        <v>12817602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32647236</v>
      </c>
      <c r="O10" s="41">
        <f t="shared" si="2"/>
        <v>497.08780851744143</v>
      </c>
      <c r="P10" s="10"/>
    </row>
    <row r="11" spans="1:133">
      <c r="A11" s="12"/>
      <c r="B11" s="42">
        <v>521</v>
      </c>
      <c r="C11" s="19" t="s">
        <v>25</v>
      </c>
      <c r="D11" s="43">
        <v>9824771</v>
      </c>
      <c r="E11" s="43">
        <v>989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9825760</v>
      </c>
      <c r="O11" s="44">
        <f t="shared" si="2"/>
        <v>149.60732067542671</v>
      </c>
      <c r="P11" s="9"/>
    </row>
    <row r="12" spans="1:133">
      <c r="A12" s="12"/>
      <c r="B12" s="42">
        <v>522</v>
      </c>
      <c r="C12" s="19" t="s">
        <v>26</v>
      </c>
      <c r="D12" s="43">
        <v>0</v>
      </c>
      <c r="E12" s="43">
        <v>10412411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10412411</v>
      </c>
      <c r="O12" s="44">
        <f t="shared" si="2"/>
        <v>158.53968664829392</v>
      </c>
      <c r="P12" s="9"/>
    </row>
    <row r="13" spans="1:133">
      <c r="A13" s="12"/>
      <c r="B13" s="42">
        <v>524</v>
      </c>
      <c r="C13" s="19" t="s">
        <v>27</v>
      </c>
      <c r="D13" s="43">
        <v>1621244</v>
      </c>
      <c r="E13" s="43">
        <v>2404202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4025446</v>
      </c>
      <c r="O13" s="44">
        <f t="shared" si="2"/>
        <v>61.291563256543384</v>
      </c>
      <c r="P13" s="9"/>
    </row>
    <row r="14" spans="1:133">
      <c r="A14" s="12"/>
      <c r="B14" s="42">
        <v>526</v>
      </c>
      <c r="C14" s="19" t="s">
        <v>28</v>
      </c>
      <c r="D14" s="43">
        <v>7853340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7853340</v>
      </c>
      <c r="O14" s="44">
        <f t="shared" si="2"/>
        <v>119.57519375123711</v>
      </c>
      <c r="P14" s="9"/>
    </row>
    <row r="15" spans="1:133">
      <c r="A15" s="12"/>
      <c r="B15" s="42">
        <v>529</v>
      </c>
      <c r="C15" s="19" t="s">
        <v>29</v>
      </c>
      <c r="D15" s="43">
        <v>530279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530279</v>
      </c>
      <c r="O15" s="44">
        <f t="shared" si="2"/>
        <v>8.0740441859402843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SUM(D17:D20)</f>
        <v>3476901</v>
      </c>
      <c r="E16" s="29">
        <f t="shared" si="4"/>
        <v>24950716</v>
      </c>
      <c r="F16" s="29">
        <f t="shared" si="4"/>
        <v>0</v>
      </c>
      <c r="G16" s="29">
        <f t="shared" si="4"/>
        <v>1499088</v>
      </c>
      <c r="H16" s="29">
        <f t="shared" si="4"/>
        <v>0</v>
      </c>
      <c r="I16" s="29">
        <f t="shared" si="4"/>
        <v>30235566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60162271</v>
      </c>
      <c r="O16" s="41">
        <f t="shared" si="2"/>
        <v>916.03256847907187</v>
      </c>
      <c r="P16" s="10"/>
    </row>
    <row r="17" spans="1:119">
      <c r="A17" s="12"/>
      <c r="B17" s="42">
        <v>534</v>
      </c>
      <c r="C17" s="19" t="s">
        <v>31</v>
      </c>
      <c r="D17" s="43">
        <v>3476901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3476901</v>
      </c>
      <c r="O17" s="44">
        <f t="shared" si="2"/>
        <v>52.939400398921997</v>
      </c>
      <c r="P17" s="9"/>
    </row>
    <row r="18" spans="1:119">
      <c r="A18" s="12"/>
      <c r="B18" s="42">
        <v>536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30235566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30235566</v>
      </c>
      <c r="O18" s="44">
        <f t="shared" si="2"/>
        <v>460.36764773056018</v>
      </c>
      <c r="P18" s="9"/>
    </row>
    <row r="19" spans="1:119">
      <c r="A19" s="12"/>
      <c r="B19" s="42">
        <v>538</v>
      </c>
      <c r="C19" s="19" t="s">
        <v>47</v>
      </c>
      <c r="D19" s="43">
        <v>0</v>
      </c>
      <c r="E19" s="43">
        <v>3449904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3449904</v>
      </c>
      <c r="O19" s="44">
        <f t="shared" si="2"/>
        <v>52.528343255629828</v>
      </c>
      <c r="P19" s="9"/>
    </row>
    <row r="20" spans="1:119">
      <c r="A20" s="12"/>
      <c r="B20" s="42">
        <v>539</v>
      </c>
      <c r="C20" s="19" t="s">
        <v>33</v>
      </c>
      <c r="D20" s="43">
        <v>0</v>
      </c>
      <c r="E20" s="43">
        <v>21500812</v>
      </c>
      <c r="F20" s="43">
        <v>0</v>
      </c>
      <c r="G20" s="43">
        <v>1499088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22999900</v>
      </c>
      <c r="O20" s="44">
        <f t="shared" si="2"/>
        <v>350.19717709395985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SUM(D22:D23)</f>
        <v>0</v>
      </c>
      <c r="E21" s="29">
        <f t="shared" si="5"/>
        <v>3889971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3889971</v>
      </c>
      <c r="O21" s="41">
        <f t="shared" si="2"/>
        <v>59.228816785175937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3868436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3868436</v>
      </c>
      <c r="O22" s="44">
        <f t="shared" si="2"/>
        <v>58.900924220046591</v>
      </c>
      <c r="P22" s="9"/>
    </row>
    <row r="23" spans="1:119">
      <c r="A23" s="12"/>
      <c r="B23" s="42">
        <v>544</v>
      </c>
      <c r="C23" s="19" t="s">
        <v>36</v>
      </c>
      <c r="D23" s="43">
        <v>0</v>
      </c>
      <c r="E23" s="43">
        <v>21535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21535</v>
      </c>
      <c r="O23" s="44">
        <f t="shared" si="2"/>
        <v>0.32789256512934511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5765074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5765074</v>
      </c>
      <c r="O24" s="41">
        <f t="shared" si="2"/>
        <v>87.779192106825832</v>
      </c>
      <c r="P24" s="9"/>
    </row>
    <row r="25" spans="1:119" ht="15.75" thickBot="1">
      <c r="A25" s="12"/>
      <c r="B25" s="42">
        <v>572</v>
      </c>
      <c r="C25" s="19" t="s">
        <v>38</v>
      </c>
      <c r="D25" s="43">
        <v>5765074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5765074</v>
      </c>
      <c r="O25" s="44">
        <f t="shared" si="2"/>
        <v>87.779192106825832</v>
      </c>
      <c r="P25" s="9"/>
    </row>
    <row r="26" spans="1:119" ht="16.5" thickBot="1">
      <c r="A26" s="13" t="s">
        <v>10</v>
      </c>
      <c r="B26" s="21"/>
      <c r="C26" s="20"/>
      <c r="D26" s="14">
        <f>SUM(D5,D10,D16,D21,D24)</f>
        <v>33153903</v>
      </c>
      <c r="E26" s="14">
        <f t="shared" ref="E26:M26" si="7">SUM(E5,E10,E16,E21,E24)</f>
        <v>41658289</v>
      </c>
      <c r="F26" s="14">
        <f t="shared" si="7"/>
        <v>0</v>
      </c>
      <c r="G26" s="14">
        <f t="shared" si="7"/>
        <v>1499088</v>
      </c>
      <c r="H26" s="14">
        <f t="shared" si="7"/>
        <v>0</v>
      </c>
      <c r="I26" s="14">
        <f t="shared" si="7"/>
        <v>30235566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106546846</v>
      </c>
      <c r="O26" s="35">
        <f t="shared" si="2"/>
        <v>1622.285518522466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54</v>
      </c>
      <c r="M28" s="90"/>
      <c r="N28" s="90"/>
      <c r="O28" s="39">
        <v>65677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3961184</v>
      </c>
      <c r="E5" s="24">
        <f t="shared" si="0"/>
        <v>75449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4036633</v>
      </c>
      <c r="O5" s="30">
        <f t="shared" ref="O5:O26" si="2">(N5/O$28)</f>
        <v>61.676949639408384</v>
      </c>
      <c r="P5" s="6"/>
    </row>
    <row r="6" spans="1:133">
      <c r="A6" s="12"/>
      <c r="B6" s="42">
        <v>511</v>
      </c>
      <c r="C6" s="19" t="s">
        <v>19</v>
      </c>
      <c r="D6" s="43">
        <v>89373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89373</v>
      </c>
      <c r="O6" s="44">
        <f t="shared" si="2"/>
        <v>1.3655573890722406</v>
      </c>
      <c r="P6" s="9"/>
    </row>
    <row r="7" spans="1:133">
      <c r="A7" s="12"/>
      <c r="B7" s="42">
        <v>512</v>
      </c>
      <c r="C7" s="19" t="s">
        <v>20</v>
      </c>
      <c r="D7" s="43">
        <v>996346</v>
      </c>
      <c r="E7" s="43">
        <v>7737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1004083</v>
      </c>
      <c r="O7" s="44">
        <f t="shared" si="2"/>
        <v>15.3416911135558</v>
      </c>
      <c r="P7" s="9"/>
    </row>
    <row r="8" spans="1:133">
      <c r="A8" s="12"/>
      <c r="B8" s="42">
        <v>513</v>
      </c>
      <c r="C8" s="19" t="s">
        <v>21</v>
      </c>
      <c r="D8" s="43">
        <v>2226321</v>
      </c>
      <c r="E8" s="43">
        <v>62718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2289039</v>
      </c>
      <c r="O8" s="44">
        <f t="shared" si="2"/>
        <v>34.974926659332603</v>
      </c>
      <c r="P8" s="9"/>
    </row>
    <row r="9" spans="1:133">
      <c r="A9" s="12"/>
      <c r="B9" s="42">
        <v>514</v>
      </c>
      <c r="C9" s="19" t="s">
        <v>22</v>
      </c>
      <c r="D9" s="43">
        <v>649144</v>
      </c>
      <c r="E9" s="43">
        <v>4994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654138</v>
      </c>
      <c r="O9" s="44">
        <f t="shared" si="2"/>
        <v>9.9947744774477449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20077160</v>
      </c>
      <c r="E10" s="29">
        <f t="shared" si="3"/>
        <v>12638959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32716119</v>
      </c>
      <c r="O10" s="41">
        <f t="shared" si="2"/>
        <v>499.87958379171249</v>
      </c>
      <c r="P10" s="10"/>
    </row>
    <row r="11" spans="1:133">
      <c r="A11" s="12"/>
      <c r="B11" s="42">
        <v>521</v>
      </c>
      <c r="C11" s="19" t="s">
        <v>25</v>
      </c>
      <c r="D11" s="43">
        <v>9729497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9729497</v>
      </c>
      <c r="O11" s="44">
        <f t="shared" si="2"/>
        <v>148.6599590514607</v>
      </c>
      <c r="P11" s="9"/>
    </row>
    <row r="12" spans="1:133">
      <c r="A12" s="12"/>
      <c r="B12" s="42">
        <v>522</v>
      </c>
      <c r="C12" s="19" t="s">
        <v>26</v>
      </c>
      <c r="D12" s="43">
        <v>0</v>
      </c>
      <c r="E12" s="43">
        <v>10341724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10341724</v>
      </c>
      <c r="O12" s="44">
        <f t="shared" si="2"/>
        <v>158.01436254736583</v>
      </c>
      <c r="P12" s="9"/>
    </row>
    <row r="13" spans="1:133">
      <c r="A13" s="12"/>
      <c r="B13" s="42">
        <v>524</v>
      </c>
      <c r="C13" s="19" t="s">
        <v>27</v>
      </c>
      <c r="D13" s="43">
        <v>1798723</v>
      </c>
      <c r="E13" s="43">
        <v>2297235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4095958</v>
      </c>
      <c r="O13" s="44">
        <f t="shared" si="2"/>
        <v>62.583394450556163</v>
      </c>
      <c r="P13" s="9"/>
    </row>
    <row r="14" spans="1:133">
      <c r="A14" s="12"/>
      <c r="B14" s="42">
        <v>526</v>
      </c>
      <c r="C14" s="19" t="s">
        <v>28</v>
      </c>
      <c r="D14" s="43">
        <v>7987305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7987305</v>
      </c>
      <c r="O14" s="44">
        <f t="shared" si="2"/>
        <v>122.04047488082142</v>
      </c>
      <c r="P14" s="9"/>
    </row>
    <row r="15" spans="1:133">
      <c r="A15" s="12"/>
      <c r="B15" s="42">
        <v>529</v>
      </c>
      <c r="C15" s="19" t="s">
        <v>29</v>
      </c>
      <c r="D15" s="43">
        <v>561635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561635</v>
      </c>
      <c r="O15" s="44">
        <f t="shared" si="2"/>
        <v>8.5813928615083732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SUM(D17:D20)</f>
        <v>3197794</v>
      </c>
      <c r="E16" s="29">
        <f t="shared" si="4"/>
        <v>23927205</v>
      </c>
      <c r="F16" s="29">
        <f t="shared" si="4"/>
        <v>0</v>
      </c>
      <c r="G16" s="29">
        <f t="shared" si="4"/>
        <v>1421084</v>
      </c>
      <c r="H16" s="29">
        <f t="shared" si="4"/>
        <v>0</v>
      </c>
      <c r="I16" s="29">
        <f t="shared" si="4"/>
        <v>28239315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56785398</v>
      </c>
      <c r="O16" s="41">
        <f t="shared" si="2"/>
        <v>867.64145581224784</v>
      </c>
      <c r="P16" s="10"/>
    </row>
    <row r="17" spans="1:119">
      <c r="A17" s="12"/>
      <c r="B17" s="42">
        <v>534</v>
      </c>
      <c r="C17" s="19" t="s">
        <v>31</v>
      </c>
      <c r="D17" s="43">
        <v>3197794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3197794</v>
      </c>
      <c r="O17" s="44">
        <f t="shared" si="2"/>
        <v>48.860072118322947</v>
      </c>
      <c r="P17" s="9"/>
    </row>
    <row r="18" spans="1:119">
      <c r="A18" s="12"/>
      <c r="B18" s="42">
        <v>536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28239315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28239315</v>
      </c>
      <c r="O18" s="44">
        <f t="shared" si="2"/>
        <v>431.47712687935461</v>
      </c>
      <c r="P18" s="9"/>
    </row>
    <row r="19" spans="1:119">
      <c r="A19" s="12"/>
      <c r="B19" s="42">
        <v>538</v>
      </c>
      <c r="C19" s="19" t="s">
        <v>47</v>
      </c>
      <c r="D19" s="43">
        <v>0</v>
      </c>
      <c r="E19" s="43">
        <v>3354987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3354987</v>
      </c>
      <c r="O19" s="44">
        <f t="shared" si="2"/>
        <v>51.261872020535385</v>
      </c>
      <c r="P19" s="9"/>
    </row>
    <row r="20" spans="1:119">
      <c r="A20" s="12"/>
      <c r="B20" s="42">
        <v>539</v>
      </c>
      <c r="C20" s="19" t="s">
        <v>33</v>
      </c>
      <c r="D20" s="43">
        <v>0</v>
      </c>
      <c r="E20" s="43">
        <v>20572218</v>
      </c>
      <c r="F20" s="43">
        <v>0</v>
      </c>
      <c r="G20" s="43">
        <v>1421084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21993302</v>
      </c>
      <c r="O20" s="44">
        <f t="shared" si="2"/>
        <v>336.04238479403494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SUM(D22:D23)</f>
        <v>0</v>
      </c>
      <c r="E21" s="29">
        <f t="shared" si="5"/>
        <v>1219773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1219773</v>
      </c>
      <c r="O21" s="41">
        <f t="shared" si="2"/>
        <v>18.637284561789514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1199449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1199449</v>
      </c>
      <c r="O22" s="44">
        <f t="shared" si="2"/>
        <v>18.326747952573037</v>
      </c>
      <c r="P22" s="9"/>
    </row>
    <row r="23" spans="1:119">
      <c r="A23" s="12"/>
      <c r="B23" s="42">
        <v>544</v>
      </c>
      <c r="C23" s="19" t="s">
        <v>36</v>
      </c>
      <c r="D23" s="43">
        <v>0</v>
      </c>
      <c r="E23" s="43">
        <v>20324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20324</v>
      </c>
      <c r="O23" s="44">
        <f t="shared" si="2"/>
        <v>0.31053660921647719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5503880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5503880</v>
      </c>
      <c r="O24" s="41">
        <f t="shared" si="2"/>
        <v>84.095465102065759</v>
      </c>
      <c r="P24" s="9"/>
    </row>
    <row r="25" spans="1:119" ht="15.75" thickBot="1">
      <c r="A25" s="12"/>
      <c r="B25" s="42">
        <v>572</v>
      </c>
      <c r="C25" s="19" t="s">
        <v>38</v>
      </c>
      <c r="D25" s="43">
        <v>5503880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5503880</v>
      </c>
      <c r="O25" s="44">
        <f t="shared" si="2"/>
        <v>84.095465102065759</v>
      </c>
      <c r="P25" s="9"/>
    </row>
    <row r="26" spans="1:119" ht="16.5" thickBot="1">
      <c r="A26" s="13" t="s">
        <v>10</v>
      </c>
      <c r="B26" s="21"/>
      <c r="C26" s="20"/>
      <c r="D26" s="14">
        <f>SUM(D5,D10,D16,D21,D24)</f>
        <v>32740018</v>
      </c>
      <c r="E26" s="14">
        <f t="shared" ref="E26:M26" si="7">SUM(E5,E10,E16,E21,E24)</f>
        <v>37861386</v>
      </c>
      <c r="F26" s="14">
        <f t="shared" si="7"/>
        <v>0</v>
      </c>
      <c r="G26" s="14">
        <f t="shared" si="7"/>
        <v>1421084</v>
      </c>
      <c r="H26" s="14">
        <f t="shared" si="7"/>
        <v>0</v>
      </c>
      <c r="I26" s="14">
        <f t="shared" si="7"/>
        <v>28239315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100261803</v>
      </c>
      <c r="O26" s="35">
        <f t="shared" si="2"/>
        <v>1531.9307389072242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50</v>
      </c>
      <c r="M28" s="90"/>
      <c r="N28" s="90"/>
      <c r="O28" s="39">
        <v>65448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5640395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5640395</v>
      </c>
      <c r="O5" s="30">
        <f t="shared" ref="O5:O27" si="2">(N5/O$29)</f>
        <v>86.460061008323493</v>
      </c>
      <c r="P5" s="6"/>
    </row>
    <row r="6" spans="1:133">
      <c r="A6" s="12"/>
      <c r="B6" s="42">
        <v>511</v>
      </c>
      <c r="C6" s="19" t="s">
        <v>19</v>
      </c>
      <c r="D6" s="43">
        <v>91884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91884</v>
      </c>
      <c r="O6" s="44">
        <f t="shared" si="2"/>
        <v>1.4084645216671521</v>
      </c>
      <c r="P6" s="9"/>
    </row>
    <row r="7" spans="1:133">
      <c r="A7" s="12"/>
      <c r="B7" s="42">
        <v>512</v>
      </c>
      <c r="C7" s="19" t="s">
        <v>20</v>
      </c>
      <c r="D7" s="43">
        <v>928118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928118</v>
      </c>
      <c r="O7" s="44">
        <f t="shared" si="2"/>
        <v>14.226865122553152</v>
      </c>
      <c r="P7" s="9"/>
    </row>
    <row r="8" spans="1:133">
      <c r="A8" s="12"/>
      <c r="B8" s="42">
        <v>513</v>
      </c>
      <c r="C8" s="19" t="s">
        <v>21</v>
      </c>
      <c r="D8" s="43">
        <v>2655074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2655074</v>
      </c>
      <c r="O8" s="44">
        <f t="shared" si="2"/>
        <v>40.698897864708677</v>
      </c>
      <c r="P8" s="9"/>
    </row>
    <row r="9" spans="1:133">
      <c r="A9" s="12"/>
      <c r="B9" s="42">
        <v>514</v>
      </c>
      <c r="C9" s="19" t="s">
        <v>22</v>
      </c>
      <c r="D9" s="43">
        <v>552505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552505</v>
      </c>
      <c r="O9" s="44">
        <f t="shared" si="2"/>
        <v>8.4691969281236101</v>
      </c>
      <c r="P9" s="9"/>
    </row>
    <row r="10" spans="1:133">
      <c r="A10" s="12"/>
      <c r="B10" s="42">
        <v>515</v>
      </c>
      <c r="C10" s="19" t="s">
        <v>23</v>
      </c>
      <c r="D10" s="43">
        <v>1412814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1412814</v>
      </c>
      <c r="O10" s="44">
        <f t="shared" si="2"/>
        <v>21.656636571270905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SUM(D12:D16)</f>
        <v>18914441</v>
      </c>
      <c r="E11" s="29">
        <f t="shared" si="3"/>
        <v>12913556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31827997</v>
      </c>
      <c r="O11" s="41">
        <f t="shared" si="2"/>
        <v>487.88259729907872</v>
      </c>
      <c r="P11" s="10"/>
    </row>
    <row r="12" spans="1:133">
      <c r="A12" s="12"/>
      <c r="B12" s="42">
        <v>521</v>
      </c>
      <c r="C12" s="19" t="s">
        <v>25</v>
      </c>
      <c r="D12" s="43">
        <v>10082597</v>
      </c>
      <c r="E12" s="43">
        <v>45360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10127957</v>
      </c>
      <c r="O12" s="44">
        <f t="shared" si="2"/>
        <v>155.24866256878767</v>
      </c>
      <c r="P12" s="9"/>
    </row>
    <row r="13" spans="1:133">
      <c r="A13" s="12"/>
      <c r="B13" s="42">
        <v>522</v>
      </c>
      <c r="C13" s="19" t="s">
        <v>26</v>
      </c>
      <c r="D13" s="43">
        <v>0</v>
      </c>
      <c r="E13" s="43">
        <v>10729221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10729221</v>
      </c>
      <c r="O13" s="44">
        <f t="shared" si="2"/>
        <v>164.46527277465242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2138975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2138975</v>
      </c>
      <c r="O14" s="44">
        <f t="shared" si="2"/>
        <v>32.78775848061683</v>
      </c>
      <c r="P14" s="9"/>
    </row>
    <row r="15" spans="1:133">
      <c r="A15" s="12"/>
      <c r="B15" s="42">
        <v>526</v>
      </c>
      <c r="C15" s="19" t="s">
        <v>28</v>
      </c>
      <c r="D15" s="43">
        <v>8362231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8362231</v>
      </c>
      <c r="O15" s="44">
        <f t="shared" si="2"/>
        <v>128.18233517788985</v>
      </c>
      <c r="P15" s="9"/>
    </row>
    <row r="16" spans="1:133">
      <c r="A16" s="12"/>
      <c r="B16" s="42">
        <v>529</v>
      </c>
      <c r="C16" s="19" t="s">
        <v>29</v>
      </c>
      <c r="D16" s="43">
        <v>469613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469613</v>
      </c>
      <c r="O16" s="44">
        <f t="shared" si="2"/>
        <v>7.1985682971319953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SUM(D18:D21)</f>
        <v>3922100</v>
      </c>
      <c r="E17" s="29">
        <f t="shared" si="4"/>
        <v>24945560</v>
      </c>
      <c r="F17" s="29">
        <f t="shared" si="4"/>
        <v>0</v>
      </c>
      <c r="G17" s="29">
        <f t="shared" si="4"/>
        <v>1977216</v>
      </c>
      <c r="H17" s="29">
        <f t="shared" si="4"/>
        <v>0</v>
      </c>
      <c r="I17" s="29">
        <f t="shared" si="4"/>
        <v>27774974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58619850</v>
      </c>
      <c r="O17" s="41">
        <f t="shared" si="2"/>
        <v>898.56753069577076</v>
      </c>
      <c r="P17" s="10"/>
    </row>
    <row r="18" spans="1:119">
      <c r="A18" s="12"/>
      <c r="B18" s="42">
        <v>534</v>
      </c>
      <c r="C18" s="19" t="s">
        <v>31</v>
      </c>
      <c r="D18" s="43">
        <v>3922100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3922100</v>
      </c>
      <c r="O18" s="44">
        <f t="shared" si="2"/>
        <v>60.120790349035055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27774974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27774974</v>
      </c>
      <c r="O19" s="44">
        <f t="shared" si="2"/>
        <v>425.75492435274458</v>
      </c>
      <c r="P19" s="9"/>
    </row>
    <row r="20" spans="1:119">
      <c r="A20" s="12"/>
      <c r="B20" s="42">
        <v>538</v>
      </c>
      <c r="C20" s="19" t="s">
        <v>47</v>
      </c>
      <c r="D20" s="43">
        <v>0</v>
      </c>
      <c r="E20" s="43">
        <v>10027473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10027473</v>
      </c>
      <c r="O20" s="44">
        <f t="shared" si="2"/>
        <v>153.70837101644773</v>
      </c>
      <c r="P20" s="9"/>
    </row>
    <row r="21" spans="1:119">
      <c r="A21" s="12"/>
      <c r="B21" s="42">
        <v>539</v>
      </c>
      <c r="C21" s="19" t="s">
        <v>33</v>
      </c>
      <c r="D21" s="43">
        <v>0</v>
      </c>
      <c r="E21" s="43">
        <v>14918087</v>
      </c>
      <c r="F21" s="43">
        <v>0</v>
      </c>
      <c r="G21" s="43">
        <v>1977216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16895303</v>
      </c>
      <c r="O21" s="44">
        <f t="shared" si="2"/>
        <v>258.9834449775434</v>
      </c>
      <c r="P21" s="9"/>
    </row>
    <row r="22" spans="1:119" ht="15.75">
      <c r="A22" s="26" t="s">
        <v>34</v>
      </c>
      <c r="B22" s="27"/>
      <c r="C22" s="28"/>
      <c r="D22" s="29">
        <f t="shared" ref="D22:M22" si="5">SUM(D23:D24)</f>
        <v>0</v>
      </c>
      <c r="E22" s="29">
        <f t="shared" si="5"/>
        <v>1190207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1190207</v>
      </c>
      <c r="O22" s="41">
        <f t="shared" si="2"/>
        <v>18.24435519720404</v>
      </c>
      <c r="P22" s="10"/>
    </row>
    <row r="23" spans="1:119">
      <c r="A23" s="12"/>
      <c r="B23" s="42">
        <v>541</v>
      </c>
      <c r="C23" s="19" t="s">
        <v>35</v>
      </c>
      <c r="D23" s="43">
        <v>0</v>
      </c>
      <c r="E23" s="43">
        <v>698216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698216</v>
      </c>
      <c r="O23" s="44">
        <f t="shared" si="2"/>
        <v>10.70276070328188</v>
      </c>
      <c r="P23" s="9"/>
    </row>
    <row r="24" spans="1:119">
      <c r="A24" s="12"/>
      <c r="B24" s="42">
        <v>544</v>
      </c>
      <c r="C24" s="19" t="s">
        <v>36</v>
      </c>
      <c r="D24" s="43">
        <v>0</v>
      </c>
      <c r="E24" s="43">
        <v>491991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491991</v>
      </c>
      <c r="O24" s="44">
        <f t="shared" si="2"/>
        <v>7.5415944939221609</v>
      </c>
      <c r="P24" s="9"/>
    </row>
    <row r="25" spans="1:119" ht="15.75">
      <c r="A25" s="26" t="s">
        <v>37</v>
      </c>
      <c r="B25" s="27"/>
      <c r="C25" s="28"/>
      <c r="D25" s="29">
        <f t="shared" ref="D25:M25" si="6">SUM(D26:D26)</f>
        <v>5306959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5306959</v>
      </c>
      <c r="O25" s="41">
        <f t="shared" si="2"/>
        <v>81.348912426996947</v>
      </c>
      <c r="P25" s="9"/>
    </row>
    <row r="26" spans="1:119" ht="15.75" thickBot="1">
      <c r="A26" s="12"/>
      <c r="B26" s="42">
        <v>572</v>
      </c>
      <c r="C26" s="19" t="s">
        <v>38</v>
      </c>
      <c r="D26" s="43">
        <v>5306959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5306959</v>
      </c>
      <c r="O26" s="44">
        <f t="shared" si="2"/>
        <v>81.348912426996947</v>
      </c>
      <c r="P26" s="9"/>
    </row>
    <row r="27" spans="1:119" ht="16.5" thickBot="1">
      <c r="A27" s="13" t="s">
        <v>10</v>
      </c>
      <c r="B27" s="21"/>
      <c r="C27" s="20"/>
      <c r="D27" s="14">
        <f>SUM(D5,D11,D17,D22,D25)</f>
        <v>33783895</v>
      </c>
      <c r="E27" s="14">
        <f t="shared" ref="E27:M27" si="7">SUM(E5,E11,E17,E22,E25)</f>
        <v>39049323</v>
      </c>
      <c r="F27" s="14">
        <f t="shared" si="7"/>
        <v>0</v>
      </c>
      <c r="G27" s="14">
        <f t="shared" si="7"/>
        <v>1977216</v>
      </c>
      <c r="H27" s="14">
        <f t="shared" si="7"/>
        <v>0</v>
      </c>
      <c r="I27" s="14">
        <f t="shared" si="7"/>
        <v>27774974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1"/>
        <v>102585408</v>
      </c>
      <c r="O27" s="35">
        <f t="shared" si="2"/>
        <v>1572.5034566273741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48</v>
      </c>
      <c r="M29" s="90"/>
      <c r="N29" s="90"/>
      <c r="O29" s="39">
        <v>65237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6772185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6772185</v>
      </c>
      <c r="O5" s="30">
        <f t="shared" ref="O5:O26" si="2">(N5/O$28)</f>
        <v>103.65642171643732</v>
      </c>
      <c r="P5" s="6"/>
    </row>
    <row r="6" spans="1:133">
      <c r="A6" s="12"/>
      <c r="B6" s="42">
        <v>511</v>
      </c>
      <c r="C6" s="19" t="s">
        <v>19</v>
      </c>
      <c r="D6" s="43">
        <v>104710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104710</v>
      </c>
      <c r="O6" s="44">
        <f t="shared" si="2"/>
        <v>1.6027122587360139</v>
      </c>
      <c r="P6" s="9"/>
    </row>
    <row r="7" spans="1:133">
      <c r="A7" s="12"/>
      <c r="B7" s="42">
        <v>512</v>
      </c>
      <c r="C7" s="19" t="s">
        <v>20</v>
      </c>
      <c r="D7" s="43">
        <v>1274399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1274399</v>
      </c>
      <c r="O7" s="44">
        <f t="shared" si="2"/>
        <v>19.506206664319716</v>
      </c>
      <c r="P7" s="9"/>
    </row>
    <row r="8" spans="1:133">
      <c r="A8" s="12"/>
      <c r="B8" s="42">
        <v>513</v>
      </c>
      <c r="C8" s="19" t="s">
        <v>21</v>
      </c>
      <c r="D8" s="43">
        <v>2614466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2614466</v>
      </c>
      <c r="O8" s="44">
        <f t="shared" si="2"/>
        <v>40.017540905820951</v>
      </c>
      <c r="P8" s="9"/>
    </row>
    <row r="9" spans="1:133">
      <c r="A9" s="12"/>
      <c r="B9" s="42">
        <v>514</v>
      </c>
      <c r="C9" s="19" t="s">
        <v>22</v>
      </c>
      <c r="D9" s="43">
        <v>946632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946632</v>
      </c>
      <c r="O9" s="44">
        <f t="shared" si="2"/>
        <v>14.489339231322608</v>
      </c>
      <c r="P9" s="9"/>
    </row>
    <row r="10" spans="1:133">
      <c r="A10" s="12"/>
      <c r="B10" s="42">
        <v>515</v>
      </c>
      <c r="C10" s="19" t="s">
        <v>23</v>
      </c>
      <c r="D10" s="43">
        <v>1831978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1831978</v>
      </c>
      <c r="O10" s="44">
        <f t="shared" si="2"/>
        <v>28.040622656238043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SUM(D12:D16)</f>
        <v>17660230</v>
      </c>
      <c r="E11" s="29">
        <f t="shared" si="3"/>
        <v>14003947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31664177</v>
      </c>
      <c r="O11" s="41">
        <f t="shared" si="2"/>
        <v>484.65824315430183</v>
      </c>
      <c r="P11" s="10"/>
    </row>
    <row r="12" spans="1:133">
      <c r="A12" s="12"/>
      <c r="B12" s="42">
        <v>521</v>
      </c>
      <c r="C12" s="19" t="s">
        <v>25</v>
      </c>
      <c r="D12" s="43">
        <v>10030838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10030838</v>
      </c>
      <c r="O12" s="44">
        <f t="shared" si="2"/>
        <v>153.53401803070423</v>
      </c>
      <c r="P12" s="9"/>
    </row>
    <row r="13" spans="1:133">
      <c r="A13" s="12"/>
      <c r="B13" s="42">
        <v>522</v>
      </c>
      <c r="C13" s="19" t="s">
        <v>26</v>
      </c>
      <c r="D13" s="43">
        <v>0</v>
      </c>
      <c r="E13" s="43">
        <v>10018375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10018375</v>
      </c>
      <c r="O13" s="44">
        <f t="shared" si="2"/>
        <v>153.34325685335131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1721270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1721270</v>
      </c>
      <c r="O14" s="44">
        <f t="shared" si="2"/>
        <v>26.346103806652074</v>
      </c>
      <c r="P14" s="9"/>
    </row>
    <row r="15" spans="1:133">
      <c r="A15" s="12"/>
      <c r="B15" s="42">
        <v>526</v>
      </c>
      <c r="C15" s="19" t="s">
        <v>28</v>
      </c>
      <c r="D15" s="43">
        <v>7629392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7629392</v>
      </c>
      <c r="O15" s="44">
        <f t="shared" si="2"/>
        <v>116.77700396430593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2264302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2264302</v>
      </c>
      <c r="O16" s="44">
        <f t="shared" si="2"/>
        <v>34.657860499288262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3904625</v>
      </c>
      <c r="E17" s="29">
        <f t="shared" si="4"/>
        <v>20741441</v>
      </c>
      <c r="F17" s="29">
        <f t="shared" si="4"/>
        <v>0</v>
      </c>
      <c r="G17" s="29">
        <f t="shared" si="4"/>
        <v>3491697</v>
      </c>
      <c r="H17" s="29">
        <f t="shared" si="4"/>
        <v>0</v>
      </c>
      <c r="I17" s="29">
        <f t="shared" si="4"/>
        <v>27030052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55167815</v>
      </c>
      <c r="O17" s="41">
        <f t="shared" si="2"/>
        <v>844.4096398451012</v>
      </c>
      <c r="P17" s="10"/>
    </row>
    <row r="18" spans="1:119">
      <c r="A18" s="12"/>
      <c r="B18" s="42">
        <v>534</v>
      </c>
      <c r="C18" s="19" t="s">
        <v>31</v>
      </c>
      <c r="D18" s="43">
        <v>3904625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3904625</v>
      </c>
      <c r="O18" s="44">
        <f t="shared" si="2"/>
        <v>59.764973290680054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27030052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27030052</v>
      </c>
      <c r="O19" s="44">
        <f t="shared" si="2"/>
        <v>413.72739656834983</v>
      </c>
      <c r="P19" s="9"/>
    </row>
    <row r="20" spans="1:119">
      <c r="A20" s="12"/>
      <c r="B20" s="42">
        <v>539</v>
      </c>
      <c r="C20" s="19" t="s">
        <v>33</v>
      </c>
      <c r="D20" s="43">
        <v>0</v>
      </c>
      <c r="E20" s="43">
        <v>20741441</v>
      </c>
      <c r="F20" s="43">
        <v>0</v>
      </c>
      <c r="G20" s="43">
        <v>3491697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24233138</v>
      </c>
      <c r="O20" s="44">
        <f t="shared" si="2"/>
        <v>370.91726998607135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SUM(D22:D23)</f>
        <v>0</v>
      </c>
      <c r="E21" s="29">
        <f t="shared" si="5"/>
        <v>852284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852284</v>
      </c>
      <c r="O21" s="41">
        <f t="shared" si="2"/>
        <v>13.045229822601137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596621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596621</v>
      </c>
      <c r="O22" s="44">
        <f t="shared" si="2"/>
        <v>9.1320006734728238</v>
      </c>
      <c r="P22" s="9"/>
    </row>
    <row r="23" spans="1:119">
      <c r="A23" s="12"/>
      <c r="B23" s="42">
        <v>544</v>
      </c>
      <c r="C23" s="19" t="s">
        <v>36</v>
      </c>
      <c r="D23" s="43">
        <v>0</v>
      </c>
      <c r="E23" s="43">
        <v>255663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255663</v>
      </c>
      <c r="O23" s="44">
        <f t="shared" si="2"/>
        <v>3.9132291491283118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6374251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6374251</v>
      </c>
      <c r="O24" s="41">
        <f t="shared" si="2"/>
        <v>97.565564110020972</v>
      </c>
      <c r="P24" s="9"/>
    </row>
    <row r="25" spans="1:119" ht="15.75" thickBot="1">
      <c r="A25" s="12"/>
      <c r="B25" s="42">
        <v>572</v>
      </c>
      <c r="C25" s="19" t="s">
        <v>38</v>
      </c>
      <c r="D25" s="43">
        <v>6374251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6374251</v>
      </c>
      <c r="O25" s="44">
        <f t="shared" si="2"/>
        <v>97.565564110020972</v>
      </c>
      <c r="P25" s="9"/>
    </row>
    <row r="26" spans="1:119" ht="16.5" thickBot="1">
      <c r="A26" s="13" t="s">
        <v>10</v>
      </c>
      <c r="B26" s="21"/>
      <c r="C26" s="20"/>
      <c r="D26" s="14">
        <f>SUM(D5,D11,D17,D21,D24)</f>
        <v>34711291</v>
      </c>
      <c r="E26" s="14">
        <f t="shared" ref="E26:M26" si="7">SUM(E5,E11,E17,E21,E24)</f>
        <v>35597672</v>
      </c>
      <c r="F26" s="14">
        <f t="shared" si="7"/>
        <v>0</v>
      </c>
      <c r="G26" s="14">
        <f t="shared" si="7"/>
        <v>3491697</v>
      </c>
      <c r="H26" s="14">
        <f t="shared" si="7"/>
        <v>0</v>
      </c>
      <c r="I26" s="14">
        <f t="shared" si="7"/>
        <v>27030052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100830712</v>
      </c>
      <c r="O26" s="35">
        <f t="shared" si="2"/>
        <v>1543.3350986484625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44</v>
      </c>
      <c r="M28" s="90"/>
      <c r="N28" s="90"/>
      <c r="O28" s="39">
        <v>65333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6939084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6939084</v>
      </c>
      <c r="O5" s="30">
        <f t="shared" ref="O5:O28" si="2">(N5/O$30)</f>
        <v>112.47036322673712</v>
      </c>
      <c r="P5" s="6"/>
    </row>
    <row r="6" spans="1:133">
      <c r="A6" s="12"/>
      <c r="B6" s="42">
        <v>511</v>
      </c>
      <c r="C6" s="19" t="s">
        <v>19</v>
      </c>
      <c r="D6" s="43">
        <v>102805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102805</v>
      </c>
      <c r="O6" s="44">
        <f t="shared" si="2"/>
        <v>1.6662884743180382</v>
      </c>
      <c r="P6" s="9"/>
    </row>
    <row r="7" spans="1:133">
      <c r="A7" s="12"/>
      <c r="B7" s="42">
        <v>512</v>
      </c>
      <c r="C7" s="19" t="s">
        <v>20</v>
      </c>
      <c r="D7" s="43">
        <v>1342577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1342577</v>
      </c>
      <c r="O7" s="44">
        <f t="shared" si="2"/>
        <v>21.760814950483816</v>
      </c>
      <c r="P7" s="9"/>
    </row>
    <row r="8" spans="1:133">
      <c r="A8" s="12"/>
      <c r="B8" s="42">
        <v>513</v>
      </c>
      <c r="C8" s="19" t="s">
        <v>21</v>
      </c>
      <c r="D8" s="43">
        <v>2770616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2770616</v>
      </c>
      <c r="O8" s="44">
        <f t="shared" si="2"/>
        <v>44.90681880804577</v>
      </c>
      <c r="P8" s="9"/>
    </row>
    <row r="9" spans="1:133">
      <c r="A9" s="12"/>
      <c r="B9" s="42">
        <v>514</v>
      </c>
      <c r="C9" s="19" t="s">
        <v>22</v>
      </c>
      <c r="D9" s="43">
        <v>1031414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1031414</v>
      </c>
      <c r="O9" s="44">
        <f t="shared" si="2"/>
        <v>16.717409274356939</v>
      </c>
      <c r="P9" s="9"/>
    </row>
    <row r="10" spans="1:133">
      <c r="A10" s="12"/>
      <c r="B10" s="42">
        <v>515</v>
      </c>
      <c r="C10" s="19" t="s">
        <v>23</v>
      </c>
      <c r="D10" s="43">
        <v>1691672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1691672</v>
      </c>
      <c r="O10" s="44">
        <f t="shared" si="2"/>
        <v>27.419031719532555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SUM(D12:D16)</f>
        <v>16065760</v>
      </c>
      <c r="E11" s="29">
        <f t="shared" si="3"/>
        <v>15735536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31801296</v>
      </c>
      <c r="O11" s="41">
        <f t="shared" si="2"/>
        <v>515.44314958587938</v>
      </c>
      <c r="P11" s="10"/>
    </row>
    <row r="12" spans="1:133">
      <c r="A12" s="12"/>
      <c r="B12" s="42">
        <v>521</v>
      </c>
      <c r="C12" s="19" t="s">
        <v>25</v>
      </c>
      <c r="D12" s="43">
        <v>8732240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8732240</v>
      </c>
      <c r="O12" s="44">
        <f t="shared" si="2"/>
        <v>141.5342723309075</v>
      </c>
      <c r="P12" s="9"/>
    </row>
    <row r="13" spans="1:133">
      <c r="A13" s="12"/>
      <c r="B13" s="42">
        <v>522</v>
      </c>
      <c r="C13" s="19" t="s">
        <v>26</v>
      </c>
      <c r="D13" s="43">
        <v>0</v>
      </c>
      <c r="E13" s="43">
        <v>11524065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11524065</v>
      </c>
      <c r="O13" s="44">
        <f t="shared" si="2"/>
        <v>186.78485177561308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2164220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2164220</v>
      </c>
      <c r="O14" s="44">
        <f t="shared" si="2"/>
        <v>35.078204774948539</v>
      </c>
      <c r="P14" s="9"/>
    </row>
    <row r="15" spans="1:133">
      <c r="A15" s="12"/>
      <c r="B15" s="42">
        <v>526</v>
      </c>
      <c r="C15" s="19" t="s">
        <v>28</v>
      </c>
      <c r="D15" s="43">
        <v>7333520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7333520</v>
      </c>
      <c r="O15" s="44">
        <f t="shared" si="2"/>
        <v>118.86347796489295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2047251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2047251</v>
      </c>
      <c r="O16" s="44">
        <f t="shared" si="2"/>
        <v>33.182342739517317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3873637</v>
      </c>
      <c r="E17" s="29">
        <f t="shared" si="4"/>
        <v>21988089</v>
      </c>
      <c r="F17" s="29">
        <f t="shared" si="4"/>
        <v>0</v>
      </c>
      <c r="G17" s="29">
        <f t="shared" si="4"/>
        <v>5834420</v>
      </c>
      <c r="H17" s="29">
        <f t="shared" si="4"/>
        <v>0</v>
      </c>
      <c r="I17" s="29">
        <f t="shared" si="4"/>
        <v>21749227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53445373</v>
      </c>
      <c r="O17" s="41">
        <f t="shared" si="2"/>
        <v>866.25562020843802</v>
      </c>
      <c r="P17" s="10"/>
    </row>
    <row r="18" spans="1:119">
      <c r="A18" s="12"/>
      <c r="B18" s="42">
        <v>534</v>
      </c>
      <c r="C18" s="19" t="s">
        <v>31</v>
      </c>
      <c r="D18" s="43">
        <v>3873637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3873637</v>
      </c>
      <c r="O18" s="44">
        <f t="shared" si="2"/>
        <v>62.784851775613078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21749227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21749227</v>
      </c>
      <c r="O19" s="44">
        <f t="shared" si="2"/>
        <v>352.51676742791386</v>
      </c>
      <c r="P19" s="9"/>
    </row>
    <row r="20" spans="1:119">
      <c r="A20" s="12"/>
      <c r="B20" s="42">
        <v>539</v>
      </c>
      <c r="C20" s="19" t="s">
        <v>33</v>
      </c>
      <c r="D20" s="43">
        <v>0</v>
      </c>
      <c r="E20" s="43">
        <v>21988089</v>
      </c>
      <c r="F20" s="43">
        <v>0</v>
      </c>
      <c r="G20" s="43">
        <v>5834420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27822509</v>
      </c>
      <c r="O20" s="44">
        <f t="shared" si="2"/>
        <v>450.95400100491111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SUM(D22:D23)</f>
        <v>0</v>
      </c>
      <c r="E21" s="29">
        <f t="shared" si="5"/>
        <v>709972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709972</v>
      </c>
      <c r="O21" s="41">
        <f t="shared" si="2"/>
        <v>11.507399063163525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627726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627726</v>
      </c>
      <c r="O22" s="44">
        <f t="shared" si="2"/>
        <v>10.174335867222069</v>
      </c>
      <c r="P22" s="9"/>
    </row>
    <row r="23" spans="1:119">
      <c r="A23" s="12"/>
      <c r="B23" s="42">
        <v>544</v>
      </c>
      <c r="C23" s="19" t="s">
        <v>36</v>
      </c>
      <c r="D23" s="43">
        <v>0</v>
      </c>
      <c r="E23" s="43">
        <v>82246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82246</v>
      </c>
      <c r="O23" s="44">
        <f t="shared" si="2"/>
        <v>1.3330631959414558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6573472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6573472</v>
      </c>
      <c r="O24" s="41">
        <f t="shared" si="2"/>
        <v>106.54443489958993</v>
      </c>
      <c r="P24" s="9"/>
    </row>
    <row r="25" spans="1:119">
      <c r="A25" s="12"/>
      <c r="B25" s="42">
        <v>572</v>
      </c>
      <c r="C25" s="19" t="s">
        <v>38</v>
      </c>
      <c r="D25" s="43">
        <v>6573472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6573472</v>
      </c>
      <c r="O25" s="44">
        <f t="shared" si="2"/>
        <v>106.54443489958993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29410</v>
      </c>
      <c r="E26" s="29">
        <f t="shared" si="7"/>
        <v>30262</v>
      </c>
      <c r="F26" s="29">
        <f t="shared" si="7"/>
        <v>0</v>
      </c>
      <c r="G26" s="29">
        <f t="shared" si="7"/>
        <v>277556</v>
      </c>
      <c r="H26" s="29">
        <f t="shared" si="7"/>
        <v>0</v>
      </c>
      <c r="I26" s="29">
        <f t="shared" si="7"/>
        <v>409120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746348</v>
      </c>
      <c r="O26" s="41">
        <f t="shared" si="2"/>
        <v>12.096990129179702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29410</v>
      </c>
      <c r="E27" s="43">
        <v>30262</v>
      </c>
      <c r="F27" s="43">
        <v>0</v>
      </c>
      <c r="G27" s="43">
        <v>277556</v>
      </c>
      <c r="H27" s="43">
        <v>0</v>
      </c>
      <c r="I27" s="43">
        <v>409120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746348</v>
      </c>
      <c r="O27" s="44">
        <f t="shared" si="2"/>
        <v>12.096990129179702</v>
      </c>
      <c r="P27" s="9"/>
    </row>
    <row r="28" spans="1:119" ht="16.5" thickBot="1">
      <c r="A28" s="13" t="s">
        <v>10</v>
      </c>
      <c r="B28" s="21"/>
      <c r="C28" s="20"/>
      <c r="D28" s="14">
        <f>SUM(D5,D11,D17,D21,D24,D26)</f>
        <v>33481363</v>
      </c>
      <c r="E28" s="14">
        <f t="shared" ref="E28:M28" si="8">SUM(E5,E11,E17,E21,E24,E26)</f>
        <v>38463859</v>
      </c>
      <c r="F28" s="14">
        <f t="shared" si="8"/>
        <v>0</v>
      </c>
      <c r="G28" s="14">
        <f t="shared" si="8"/>
        <v>6111976</v>
      </c>
      <c r="H28" s="14">
        <f t="shared" si="8"/>
        <v>0</v>
      </c>
      <c r="I28" s="14">
        <f t="shared" si="8"/>
        <v>22158347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100215545</v>
      </c>
      <c r="O28" s="35">
        <f t="shared" si="2"/>
        <v>1624.3179571129876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41</v>
      </c>
      <c r="M30" s="90"/>
      <c r="N30" s="90"/>
      <c r="O30" s="39">
        <v>61697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7197657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7197657</v>
      </c>
      <c r="O5" s="30">
        <f t="shared" ref="O5:O28" si="2">(N5/O$30)</f>
        <v>115.92670081175106</v>
      </c>
      <c r="P5" s="6"/>
    </row>
    <row r="6" spans="1:133">
      <c r="A6" s="12"/>
      <c r="B6" s="42">
        <v>511</v>
      </c>
      <c r="C6" s="19" t="s">
        <v>19</v>
      </c>
      <c r="D6" s="43">
        <v>108049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108049</v>
      </c>
      <c r="O6" s="44">
        <f t="shared" si="2"/>
        <v>1.7402557660095348</v>
      </c>
      <c r="P6" s="9"/>
    </row>
    <row r="7" spans="1:133">
      <c r="A7" s="12"/>
      <c r="B7" s="42">
        <v>512</v>
      </c>
      <c r="C7" s="19" t="s">
        <v>20</v>
      </c>
      <c r="D7" s="43">
        <v>1416024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1416024</v>
      </c>
      <c r="O7" s="44">
        <f t="shared" si="2"/>
        <v>22.806725937379202</v>
      </c>
      <c r="P7" s="9"/>
    </row>
    <row r="8" spans="1:133">
      <c r="A8" s="12"/>
      <c r="B8" s="42">
        <v>513</v>
      </c>
      <c r="C8" s="19" t="s">
        <v>21</v>
      </c>
      <c r="D8" s="43">
        <v>2730331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2730331</v>
      </c>
      <c r="O8" s="44">
        <f t="shared" si="2"/>
        <v>43.975180389125114</v>
      </c>
      <c r="P8" s="9"/>
    </row>
    <row r="9" spans="1:133">
      <c r="A9" s="12"/>
      <c r="B9" s="42">
        <v>514</v>
      </c>
      <c r="C9" s="19" t="s">
        <v>22</v>
      </c>
      <c r="D9" s="43">
        <v>1037244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1037244</v>
      </c>
      <c r="O9" s="44">
        <f t="shared" si="2"/>
        <v>16.706030150753769</v>
      </c>
      <c r="P9" s="9"/>
    </row>
    <row r="10" spans="1:133">
      <c r="A10" s="12"/>
      <c r="B10" s="42">
        <v>515</v>
      </c>
      <c r="C10" s="19" t="s">
        <v>23</v>
      </c>
      <c r="D10" s="43">
        <v>1906009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1906009</v>
      </c>
      <c r="O10" s="44">
        <f t="shared" si="2"/>
        <v>30.698508568483444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SUM(D12:D16)</f>
        <v>16132273</v>
      </c>
      <c r="E11" s="29">
        <f t="shared" si="3"/>
        <v>13204413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29336686</v>
      </c>
      <c r="O11" s="41">
        <f t="shared" si="2"/>
        <v>472.50170725421981</v>
      </c>
      <c r="P11" s="10"/>
    </row>
    <row r="12" spans="1:133">
      <c r="A12" s="12"/>
      <c r="B12" s="42">
        <v>521</v>
      </c>
      <c r="C12" s="19" t="s">
        <v>25</v>
      </c>
      <c r="D12" s="43">
        <v>8867322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8867322</v>
      </c>
      <c r="O12" s="44">
        <f t="shared" si="2"/>
        <v>142.81861229223037</v>
      </c>
      <c r="P12" s="9"/>
    </row>
    <row r="13" spans="1:133">
      <c r="A13" s="12"/>
      <c r="B13" s="42">
        <v>522</v>
      </c>
      <c r="C13" s="19" t="s">
        <v>26</v>
      </c>
      <c r="D13" s="43">
        <v>0</v>
      </c>
      <c r="E13" s="43">
        <v>8852495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8852495</v>
      </c>
      <c r="O13" s="44">
        <f t="shared" si="2"/>
        <v>142.57980608169049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2351808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2351808</v>
      </c>
      <c r="O14" s="44">
        <f t="shared" si="2"/>
        <v>37.878623888674142</v>
      </c>
      <c r="P14" s="9"/>
    </row>
    <row r="15" spans="1:133">
      <c r="A15" s="12"/>
      <c r="B15" s="42">
        <v>526</v>
      </c>
      <c r="C15" s="19" t="s">
        <v>28</v>
      </c>
      <c r="D15" s="43">
        <v>6799286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6799286</v>
      </c>
      <c r="O15" s="44">
        <f t="shared" si="2"/>
        <v>109.51046901172529</v>
      </c>
      <c r="P15" s="9"/>
    </row>
    <row r="16" spans="1:133">
      <c r="A16" s="12"/>
      <c r="B16" s="42">
        <v>529</v>
      </c>
      <c r="C16" s="19" t="s">
        <v>29</v>
      </c>
      <c r="D16" s="43">
        <v>465665</v>
      </c>
      <c r="E16" s="43">
        <v>2000110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2465775</v>
      </c>
      <c r="O16" s="44">
        <f t="shared" si="2"/>
        <v>39.7141959798995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3685782</v>
      </c>
      <c r="E17" s="29">
        <f t="shared" si="4"/>
        <v>20213674</v>
      </c>
      <c r="F17" s="29">
        <f t="shared" si="4"/>
        <v>0</v>
      </c>
      <c r="G17" s="29">
        <f t="shared" si="4"/>
        <v>8682115</v>
      </c>
      <c r="H17" s="29">
        <f t="shared" si="4"/>
        <v>0</v>
      </c>
      <c r="I17" s="29">
        <f t="shared" si="4"/>
        <v>19001545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51583116</v>
      </c>
      <c r="O17" s="41">
        <f t="shared" si="2"/>
        <v>830.8065326633166</v>
      </c>
      <c r="P17" s="10"/>
    </row>
    <row r="18" spans="1:119">
      <c r="A18" s="12"/>
      <c r="B18" s="42">
        <v>534</v>
      </c>
      <c r="C18" s="19" t="s">
        <v>31</v>
      </c>
      <c r="D18" s="43">
        <v>3685782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3685782</v>
      </c>
      <c r="O18" s="44">
        <f t="shared" si="2"/>
        <v>59.363838422883646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19001545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19001545</v>
      </c>
      <c r="O19" s="44">
        <f t="shared" si="2"/>
        <v>306.04214985182324</v>
      </c>
      <c r="P19" s="9"/>
    </row>
    <row r="20" spans="1:119">
      <c r="A20" s="12"/>
      <c r="B20" s="42">
        <v>539</v>
      </c>
      <c r="C20" s="19" t="s">
        <v>33</v>
      </c>
      <c r="D20" s="43">
        <v>0</v>
      </c>
      <c r="E20" s="43">
        <v>20213674</v>
      </c>
      <c r="F20" s="43">
        <v>0</v>
      </c>
      <c r="G20" s="43">
        <v>8682115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28895789</v>
      </c>
      <c r="O20" s="44">
        <f t="shared" si="2"/>
        <v>465.40054438860972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SUM(D22:D23)</f>
        <v>0</v>
      </c>
      <c r="E21" s="29">
        <f t="shared" si="5"/>
        <v>2855606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2855606</v>
      </c>
      <c r="O21" s="41">
        <f t="shared" si="2"/>
        <v>45.992881072026798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2795830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2795830</v>
      </c>
      <c r="O22" s="44">
        <f t="shared" si="2"/>
        <v>45.030118541425075</v>
      </c>
      <c r="P22" s="9"/>
    </row>
    <row r="23" spans="1:119">
      <c r="A23" s="12"/>
      <c r="B23" s="42">
        <v>544</v>
      </c>
      <c r="C23" s="19" t="s">
        <v>36</v>
      </c>
      <c r="D23" s="43">
        <v>0</v>
      </c>
      <c r="E23" s="43">
        <v>59776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59776</v>
      </c>
      <c r="O23" s="44">
        <f t="shared" si="2"/>
        <v>0.96276253060172656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6111198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6111198</v>
      </c>
      <c r="O24" s="41">
        <f t="shared" si="2"/>
        <v>98.428005411673752</v>
      </c>
      <c r="P24" s="9"/>
    </row>
    <row r="25" spans="1:119">
      <c r="A25" s="12"/>
      <c r="B25" s="42">
        <v>572</v>
      </c>
      <c r="C25" s="19" t="s">
        <v>38</v>
      </c>
      <c r="D25" s="43">
        <v>6111198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6111198</v>
      </c>
      <c r="O25" s="44">
        <f t="shared" si="2"/>
        <v>98.428005411673752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500000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366940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866940</v>
      </c>
      <c r="O26" s="41">
        <f t="shared" si="2"/>
        <v>13.963084654039427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500000</v>
      </c>
      <c r="E27" s="43">
        <v>0</v>
      </c>
      <c r="F27" s="43">
        <v>0</v>
      </c>
      <c r="G27" s="43">
        <v>0</v>
      </c>
      <c r="H27" s="43">
        <v>0</v>
      </c>
      <c r="I27" s="43">
        <v>366940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866940</v>
      </c>
      <c r="O27" s="44">
        <f t="shared" si="2"/>
        <v>13.963084654039427</v>
      </c>
      <c r="P27" s="9"/>
    </row>
    <row r="28" spans="1:119" ht="16.5" thickBot="1">
      <c r="A28" s="13" t="s">
        <v>10</v>
      </c>
      <c r="B28" s="21"/>
      <c r="C28" s="20"/>
      <c r="D28" s="14">
        <f>SUM(D5,D11,D17,D21,D24,D26)</f>
        <v>33626910</v>
      </c>
      <c r="E28" s="14">
        <f t="shared" ref="E28:M28" si="8">SUM(E5,E11,E17,E21,E24,E26)</f>
        <v>36273693</v>
      </c>
      <c r="F28" s="14">
        <f t="shared" si="8"/>
        <v>0</v>
      </c>
      <c r="G28" s="14">
        <f t="shared" si="8"/>
        <v>8682115</v>
      </c>
      <c r="H28" s="14">
        <f t="shared" si="8"/>
        <v>0</v>
      </c>
      <c r="I28" s="14">
        <f t="shared" si="8"/>
        <v>19368485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97951203</v>
      </c>
      <c r="O28" s="35">
        <f t="shared" si="2"/>
        <v>1577.6189118670275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52</v>
      </c>
      <c r="M30" s="90"/>
      <c r="N30" s="90"/>
      <c r="O30" s="39">
        <v>62088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7264622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7264622</v>
      </c>
      <c r="O5" s="30">
        <f t="shared" ref="O5:O27" si="2">(N5/O$29)</f>
        <v>116.73263381164334</v>
      </c>
      <c r="P5" s="6"/>
    </row>
    <row r="6" spans="1:133">
      <c r="A6" s="12"/>
      <c r="B6" s="42">
        <v>511</v>
      </c>
      <c r="C6" s="19" t="s">
        <v>19</v>
      </c>
      <c r="D6" s="43">
        <v>90799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90799</v>
      </c>
      <c r="O6" s="44">
        <f t="shared" si="2"/>
        <v>1.4590169202834509</v>
      </c>
      <c r="P6" s="9"/>
    </row>
    <row r="7" spans="1:133">
      <c r="A7" s="12"/>
      <c r="B7" s="42">
        <v>512</v>
      </c>
      <c r="C7" s="19" t="s">
        <v>20</v>
      </c>
      <c r="D7" s="43">
        <v>1737351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1737351</v>
      </c>
      <c r="O7" s="44">
        <f t="shared" si="2"/>
        <v>27.916876898108722</v>
      </c>
      <c r="P7" s="9"/>
    </row>
    <row r="8" spans="1:133">
      <c r="A8" s="12"/>
      <c r="B8" s="42">
        <v>513</v>
      </c>
      <c r="C8" s="19" t="s">
        <v>21</v>
      </c>
      <c r="D8" s="43">
        <v>2921434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2921434</v>
      </c>
      <c r="O8" s="44">
        <f t="shared" si="2"/>
        <v>46.94348657464689</v>
      </c>
      <c r="P8" s="9"/>
    </row>
    <row r="9" spans="1:133">
      <c r="A9" s="12"/>
      <c r="B9" s="42">
        <v>514</v>
      </c>
      <c r="C9" s="19" t="s">
        <v>22</v>
      </c>
      <c r="D9" s="43">
        <v>801362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801362</v>
      </c>
      <c r="O9" s="44">
        <f t="shared" si="2"/>
        <v>12.876801696848938</v>
      </c>
      <c r="P9" s="9"/>
    </row>
    <row r="10" spans="1:133">
      <c r="A10" s="12"/>
      <c r="B10" s="42">
        <v>515</v>
      </c>
      <c r="C10" s="19" t="s">
        <v>23</v>
      </c>
      <c r="D10" s="43">
        <v>1613976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1613976</v>
      </c>
      <c r="O10" s="44">
        <f t="shared" si="2"/>
        <v>25.93440779007922</v>
      </c>
      <c r="P10" s="9"/>
    </row>
    <row r="11" spans="1:133">
      <c r="A11" s="12"/>
      <c r="B11" s="42">
        <v>519</v>
      </c>
      <c r="C11" s="19" t="s">
        <v>66</v>
      </c>
      <c r="D11" s="43">
        <v>99700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99700</v>
      </c>
      <c r="O11" s="44">
        <f t="shared" si="2"/>
        <v>1.6020439316761204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11233915</v>
      </c>
      <c r="E12" s="29">
        <f t="shared" si="3"/>
        <v>9349865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20583780</v>
      </c>
      <c r="O12" s="41">
        <f t="shared" si="2"/>
        <v>330.75345877589058</v>
      </c>
      <c r="P12" s="10"/>
    </row>
    <row r="13" spans="1:133">
      <c r="A13" s="12"/>
      <c r="B13" s="42">
        <v>521</v>
      </c>
      <c r="C13" s="19" t="s">
        <v>25</v>
      </c>
      <c r="D13" s="43">
        <v>7565180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7565180</v>
      </c>
      <c r="O13" s="44">
        <f t="shared" si="2"/>
        <v>121.56219369144988</v>
      </c>
      <c r="P13" s="9"/>
    </row>
    <row r="14" spans="1:133">
      <c r="A14" s="12"/>
      <c r="B14" s="42">
        <v>522</v>
      </c>
      <c r="C14" s="19" t="s">
        <v>26</v>
      </c>
      <c r="D14" s="43">
        <v>39853</v>
      </c>
      <c r="E14" s="43">
        <v>6620249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6660102</v>
      </c>
      <c r="O14" s="44">
        <f t="shared" si="2"/>
        <v>107.0188163835907</v>
      </c>
      <c r="P14" s="9"/>
    </row>
    <row r="15" spans="1:133">
      <c r="A15" s="12"/>
      <c r="B15" s="42">
        <v>524</v>
      </c>
      <c r="C15" s="19" t="s">
        <v>27</v>
      </c>
      <c r="D15" s="43">
        <v>0</v>
      </c>
      <c r="E15" s="43">
        <v>2625881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2625881</v>
      </c>
      <c r="O15" s="44">
        <f t="shared" si="2"/>
        <v>42.194350264329216</v>
      </c>
      <c r="P15" s="9"/>
    </row>
    <row r="16" spans="1:133">
      <c r="A16" s="12"/>
      <c r="B16" s="42">
        <v>525</v>
      </c>
      <c r="C16" s="19" t="s">
        <v>67</v>
      </c>
      <c r="D16" s="43">
        <v>3628882</v>
      </c>
      <c r="E16" s="43">
        <v>103735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3732617</v>
      </c>
      <c r="O16" s="44">
        <f t="shared" si="2"/>
        <v>59.978098436520817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3392586</v>
      </c>
      <c r="E17" s="29">
        <f t="shared" si="4"/>
        <v>20352348</v>
      </c>
      <c r="F17" s="29">
        <f t="shared" si="4"/>
        <v>0</v>
      </c>
      <c r="G17" s="29">
        <f t="shared" si="4"/>
        <v>13643477</v>
      </c>
      <c r="H17" s="29">
        <f t="shared" si="4"/>
        <v>0</v>
      </c>
      <c r="I17" s="29">
        <f t="shared" si="4"/>
        <v>18026354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55414765</v>
      </c>
      <c r="O17" s="41">
        <f t="shared" si="2"/>
        <v>890.44020053669271</v>
      </c>
      <c r="P17" s="10"/>
    </row>
    <row r="18" spans="1:119">
      <c r="A18" s="12"/>
      <c r="B18" s="42">
        <v>534</v>
      </c>
      <c r="C18" s="19" t="s">
        <v>31</v>
      </c>
      <c r="D18" s="43">
        <v>3382618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3382618</v>
      </c>
      <c r="O18" s="44">
        <f t="shared" si="2"/>
        <v>54.354088666784506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18026354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18026354</v>
      </c>
      <c r="O19" s="44">
        <f t="shared" si="2"/>
        <v>289.65908762232255</v>
      </c>
      <c r="P19" s="9"/>
    </row>
    <row r="20" spans="1:119">
      <c r="A20" s="12"/>
      <c r="B20" s="42">
        <v>539</v>
      </c>
      <c r="C20" s="19" t="s">
        <v>33</v>
      </c>
      <c r="D20" s="43">
        <v>9968</v>
      </c>
      <c r="E20" s="43">
        <v>20352348</v>
      </c>
      <c r="F20" s="43">
        <v>0</v>
      </c>
      <c r="G20" s="43">
        <v>13643477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34005793</v>
      </c>
      <c r="O20" s="44">
        <f t="shared" si="2"/>
        <v>546.42702424758568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0</v>
      </c>
      <c r="E21" s="29">
        <f t="shared" si="5"/>
        <v>2868764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2868764</v>
      </c>
      <c r="O21" s="41">
        <f t="shared" si="2"/>
        <v>46.097151029196731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2868764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2868764</v>
      </c>
      <c r="O22" s="44">
        <f t="shared" si="2"/>
        <v>46.097151029196731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6109573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6109573</v>
      </c>
      <c r="O23" s="41">
        <f t="shared" si="2"/>
        <v>98.172561181366802</v>
      </c>
      <c r="P23" s="9"/>
    </row>
    <row r="24" spans="1:119">
      <c r="A24" s="12"/>
      <c r="B24" s="42">
        <v>572</v>
      </c>
      <c r="C24" s="19" t="s">
        <v>38</v>
      </c>
      <c r="D24" s="43">
        <v>6109573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6109573</v>
      </c>
      <c r="O24" s="44">
        <f t="shared" si="2"/>
        <v>98.172561181366802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1549113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1900000</v>
      </c>
      <c r="M25" s="29">
        <f t="shared" si="7"/>
        <v>0</v>
      </c>
      <c r="N25" s="29">
        <f t="shared" si="1"/>
        <v>3449113</v>
      </c>
      <c r="O25" s="41">
        <f t="shared" si="2"/>
        <v>55.422573232850738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1549113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1900000</v>
      </c>
      <c r="M26" s="43">
        <v>0</v>
      </c>
      <c r="N26" s="43">
        <f t="shared" si="1"/>
        <v>3449113</v>
      </c>
      <c r="O26" s="44">
        <f t="shared" si="2"/>
        <v>55.422573232850738</v>
      </c>
      <c r="P26" s="9"/>
    </row>
    <row r="27" spans="1:119" ht="16.5" thickBot="1">
      <c r="A27" s="13" t="s">
        <v>10</v>
      </c>
      <c r="B27" s="21"/>
      <c r="C27" s="20"/>
      <c r="D27" s="14">
        <f>SUM(D5,D12,D17,D21,D23,D25)</f>
        <v>29549809</v>
      </c>
      <c r="E27" s="14">
        <f t="shared" ref="E27:M27" si="8">SUM(E5,E12,E17,E21,E23,E25)</f>
        <v>32570977</v>
      </c>
      <c r="F27" s="14">
        <f t="shared" si="8"/>
        <v>0</v>
      </c>
      <c r="G27" s="14">
        <f t="shared" si="8"/>
        <v>13643477</v>
      </c>
      <c r="H27" s="14">
        <f t="shared" si="8"/>
        <v>0</v>
      </c>
      <c r="I27" s="14">
        <f t="shared" si="8"/>
        <v>18026354</v>
      </c>
      <c r="J27" s="14">
        <f t="shared" si="8"/>
        <v>0</v>
      </c>
      <c r="K27" s="14">
        <f t="shared" si="8"/>
        <v>0</v>
      </c>
      <c r="L27" s="14">
        <f t="shared" si="8"/>
        <v>1900000</v>
      </c>
      <c r="M27" s="14">
        <f t="shared" si="8"/>
        <v>0</v>
      </c>
      <c r="N27" s="14">
        <f t="shared" si="1"/>
        <v>95690617</v>
      </c>
      <c r="O27" s="35">
        <f t="shared" si="2"/>
        <v>1537.618578567641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68</v>
      </c>
      <c r="M29" s="90"/>
      <c r="N29" s="90"/>
      <c r="O29" s="39">
        <v>62233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7894507</v>
      </c>
      <c r="E5" s="24">
        <f t="shared" si="0"/>
        <v>0</v>
      </c>
      <c r="F5" s="24">
        <f t="shared" si="0"/>
        <v>15731117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23625624</v>
      </c>
      <c r="P5" s="30">
        <f t="shared" ref="P5:P30" si="1">(O5/P$32)</f>
        <v>345.8184373078837</v>
      </c>
      <c r="Q5" s="6"/>
    </row>
    <row r="6" spans="1:134">
      <c r="A6" s="12"/>
      <c r="B6" s="42">
        <v>511</v>
      </c>
      <c r="C6" s="19" t="s">
        <v>19</v>
      </c>
      <c r="D6" s="43">
        <v>246243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246243</v>
      </c>
      <c r="P6" s="44">
        <f t="shared" si="1"/>
        <v>3.6043648818759331</v>
      </c>
      <c r="Q6" s="9"/>
    </row>
    <row r="7" spans="1:134">
      <c r="A7" s="12"/>
      <c r="B7" s="42">
        <v>512</v>
      </c>
      <c r="C7" s="19" t="s">
        <v>20</v>
      </c>
      <c r="D7" s="43">
        <v>1126419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1126419</v>
      </c>
      <c r="P7" s="44">
        <f t="shared" si="1"/>
        <v>16.48788020726602</v>
      </c>
      <c r="Q7" s="9"/>
    </row>
    <row r="8" spans="1:134">
      <c r="A8" s="12"/>
      <c r="B8" s="42">
        <v>513</v>
      </c>
      <c r="C8" s="19" t="s">
        <v>21</v>
      </c>
      <c r="D8" s="43">
        <v>4682131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4682131</v>
      </c>
      <c r="P8" s="44">
        <f t="shared" si="1"/>
        <v>68.534368687607952</v>
      </c>
      <c r="Q8" s="9"/>
    </row>
    <row r="9" spans="1:134">
      <c r="A9" s="12"/>
      <c r="B9" s="42">
        <v>514</v>
      </c>
      <c r="C9" s="19" t="s">
        <v>22</v>
      </c>
      <c r="D9" s="43">
        <v>777958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777958</v>
      </c>
      <c r="P9" s="44">
        <f t="shared" si="1"/>
        <v>11.387306419977165</v>
      </c>
      <c r="Q9" s="9"/>
    </row>
    <row r="10" spans="1:134">
      <c r="A10" s="12"/>
      <c r="B10" s="42">
        <v>515</v>
      </c>
      <c r="C10" s="19" t="s">
        <v>23</v>
      </c>
      <c r="D10" s="43">
        <v>1061756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1061756</v>
      </c>
      <c r="P10" s="44">
        <f t="shared" si="1"/>
        <v>15.541380016979419</v>
      </c>
      <c r="Q10" s="9"/>
    </row>
    <row r="11" spans="1:134">
      <c r="A11" s="12"/>
      <c r="B11" s="42">
        <v>517</v>
      </c>
      <c r="C11" s="19" t="s">
        <v>70</v>
      </c>
      <c r="D11" s="43">
        <v>0</v>
      </c>
      <c r="E11" s="43">
        <v>0</v>
      </c>
      <c r="F11" s="43">
        <v>15731117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15731117</v>
      </c>
      <c r="P11" s="44">
        <f t="shared" si="1"/>
        <v>230.26313709417724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SUM(D13:D18)</f>
        <v>29799269</v>
      </c>
      <c r="E12" s="29">
        <f t="shared" si="3"/>
        <v>23668214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53467483</v>
      </c>
      <c r="P12" s="41">
        <f t="shared" si="1"/>
        <v>782.62658450188826</v>
      </c>
      <c r="Q12" s="10"/>
    </row>
    <row r="13" spans="1:134">
      <c r="A13" s="12"/>
      <c r="B13" s="42">
        <v>521</v>
      </c>
      <c r="C13" s="19" t="s">
        <v>25</v>
      </c>
      <c r="D13" s="43">
        <v>16039439</v>
      </c>
      <c r="E13" s="43">
        <v>3427403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19466842</v>
      </c>
      <c r="P13" s="44">
        <f t="shared" si="1"/>
        <v>284.94455341198511</v>
      </c>
      <c r="Q13" s="9"/>
    </row>
    <row r="14" spans="1:134">
      <c r="A14" s="12"/>
      <c r="B14" s="42">
        <v>522</v>
      </c>
      <c r="C14" s="19" t="s">
        <v>26</v>
      </c>
      <c r="D14" s="43">
        <v>0</v>
      </c>
      <c r="E14" s="43">
        <v>16672885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8" si="4">SUM(D14:N14)</f>
        <v>16672885</v>
      </c>
      <c r="P14" s="44">
        <f t="shared" si="1"/>
        <v>244.04820105975</v>
      </c>
      <c r="Q14" s="9"/>
    </row>
    <row r="15" spans="1:134">
      <c r="A15" s="12"/>
      <c r="B15" s="42">
        <v>524</v>
      </c>
      <c r="C15" s="19" t="s">
        <v>27</v>
      </c>
      <c r="D15" s="43">
        <v>0</v>
      </c>
      <c r="E15" s="43">
        <v>3567926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3567926</v>
      </c>
      <c r="P15" s="44">
        <f t="shared" si="1"/>
        <v>52.225270060598966</v>
      </c>
      <c r="Q15" s="9"/>
    </row>
    <row r="16" spans="1:134">
      <c r="A16" s="12"/>
      <c r="B16" s="42">
        <v>525</v>
      </c>
      <c r="C16" s="19" t="s">
        <v>67</v>
      </c>
      <c r="D16" s="43">
        <v>1410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1410</v>
      </c>
      <c r="P16" s="44">
        <f t="shared" si="1"/>
        <v>2.0638777481776397E-2</v>
      </c>
      <c r="Q16" s="9"/>
    </row>
    <row r="17" spans="1:120">
      <c r="A17" s="12"/>
      <c r="B17" s="42">
        <v>526</v>
      </c>
      <c r="C17" s="19" t="s">
        <v>28</v>
      </c>
      <c r="D17" s="43">
        <v>13079011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13079011</v>
      </c>
      <c r="P17" s="44">
        <f t="shared" si="1"/>
        <v>191.44311894376298</v>
      </c>
      <c r="Q17" s="9"/>
    </row>
    <row r="18" spans="1:120">
      <c r="A18" s="12"/>
      <c r="B18" s="42">
        <v>529</v>
      </c>
      <c r="C18" s="19" t="s">
        <v>29</v>
      </c>
      <c r="D18" s="43">
        <v>679409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679409</v>
      </c>
      <c r="P18" s="44">
        <f t="shared" si="1"/>
        <v>9.9448022483093759</v>
      </c>
      <c r="Q18" s="9"/>
    </row>
    <row r="19" spans="1:120" ht="15.75">
      <c r="A19" s="26" t="s">
        <v>30</v>
      </c>
      <c r="B19" s="27"/>
      <c r="C19" s="28"/>
      <c r="D19" s="29">
        <f t="shared" ref="D19:N19" si="5">SUM(D20:D22)</f>
        <v>0</v>
      </c>
      <c r="E19" s="29">
        <f t="shared" si="5"/>
        <v>20357624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>SUM(D19:N19)</f>
        <v>20357624</v>
      </c>
      <c r="P19" s="41">
        <f t="shared" si="1"/>
        <v>297.98331332884453</v>
      </c>
      <c r="Q19" s="10"/>
    </row>
    <row r="20" spans="1:120">
      <c r="A20" s="12"/>
      <c r="B20" s="42">
        <v>534</v>
      </c>
      <c r="C20" s="19" t="s">
        <v>31</v>
      </c>
      <c r="D20" s="43">
        <v>0</v>
      </c>
      <c r="E20" s="43">
        <v>4399802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7" si="6">SUM(D20:N20)</f>
        <v>4399802</v>
      </c>
      <c r="P20" s="44">
        <f t="shared" si="1"/>
        <v>64.401797476506928</v>
      </c>
      <c r="Q20" s="9"/>
    </row>
    <row r="21" spans="1:120">
      <c r="A21" s="12"/>
      <c r="B21" s="42">
        <v>538</v>
      </c>
      <c r="C21" s="19" t="s">
        <v>47</v>
      </c>
      <c r="D21" s="43">
        <v>0</v>
      </c>
      <c r="E21" s="43">
        <v>5233135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5233135</v>
      </c>
      <c r="P21" s="44">
        <f t="shared" si="1"/>
        <v>76.599651629146052</v>
      </c>
      <c r="Q21" s="9"/>
    </row>
    <row r="22" spans="1:120">
      <c r="A22" s="12"/>
      <c r="B22" s="42">
        <v>539</v>
      </c>
      <c r="C22" s="19" t="s">
        <v>33</v>
      </c>
      <c r="D22" s="43">
        <v>0</v>
      </c>
      <c r="E22" s="43">
        <v>10724687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10724687</v>
      </c>
      <c r="P22" s="44">
        <f t="shared" si="1"/>
        <v>156.98186422319154</v>
      </c>
      <c r="Q22" s="9"/>
    </row>
    <row r="23" spans="1:120" ht="15.75">
      <c r="A23" s="26" t="s">
        <v>34</v>
      </c>
      <c r="B23" s="27"/>
      <c r="C23" s="28"/>
      <c r="D23" s="29">
        <f t="shared" ref="D23:N23" si="7">SUM(D24:D25)</f>
        <v>0</v>
      </c>
      <c r="E23" s="29">
        <f t="shared" si="7"/>
        <v>578779</v>
      </c>
      <c r="F23" s="29">
        <f t="shared" si="7"/>
        <v>0</v>
      </c>
      <c r="G23" s="29">
        <f t="shared" si="7"/>
        <v>148631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727410</v>
      </c>
      <c r="P23" s="41">
        <f t="shared" si="1"/>
        <v>10.647413565970901</v>
      </c>
      <c r="Q23" s="10"/>
    </row>
    <row r="24" spans="1:120">
      <c r="A24" s="12"/>
      <c r="B24" s="42">
        <v>541</v>
      </c>
      <c r="C24" s="19" t="s">
        <v>35</v>
      </c>
      <c r="D24" s="43">
        <v>0</v>
      </c>
      <c r="E24" s="43">
        <v>505846</v>
      </c>
      <c r="F24" s="43">
        <v>0</v>
      </c>
      <c r="G24" s="43">
        <v>148631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654477</v>
      </c>
      <c r="P24" s="44">
        <f t="shared" si="1"/>
        <v>9.5798618226528873</v>
      </c>
      <c r="Q24" s="9"/>
    </row>
    <row r="25" spans="1:120">
      <c r="A25" s="12"/>
      <c r="B25" s="42">
        <v>544</v>
      </c>
      <c r="C25" s="19" t="s">
        <v>36</v>
      </c>
      <c r="D25" s="43">
        <v>0</v>
      </c>
      <c r="E25" s="43">
        <v>72933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72933</v>
      </c>
      <c r="P25" s="44">
        <f t="shared" si="1"/>
        <v>1.0675517433180128</v>
      </c>
      <c r="Q25" s="9"/>
    </row>
    <row r="26" spans="1:120" ht="15.75">
      <c r="A26" s="26" t="s">
        <v>37</v>
      </c>
      <c r="B26" s="27"/>
      <c r="C26" s="28"/>
      <c r="D26" s="29">
        <f t="shared" ref="D26:N26" si="8">SUM(D27:D27)</f>
        <v>9237052</v>
      </c>
      <c r="E26" s="29">
        <f t="shared" si="8"/>
        <v>0</v>
      </c>
      <c r="F26" s="29">
        <f t="shared" si="8"/>
        <v>0</v>
      </c>
      <c r="G26" s="29">
        <f t="shared" si="8"/>
        <v>231765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>SUM(D26:N26)</f>
        <v>9468817</v>
      </c>
      <c r="P26" s="41">
        <f t="shared" si="1"/>
        <v>138.59915395649756</v>
      </c>
      <c r="Q26" s="9"/>
    </row>
    <row r="27" spans="1:120">
      <c r="A27" s="12"/>
      <c r="B27" s="42">
        <v>572</v>
      </c>
      <c r="C27" s="19" t="s">
        <v>38</v>
      </c>
      <c r="D27" s="43">
        <v>9237052</v>
      </c>
      <c r="E27" s="43">
        <v>0</v>
      </c>
      <c r="F27" s="43">
        <v>0</v>
      </c>
      <c r="G27" s="43">
        <v>231765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9468817</v>
      </c>
      <c r="P27" s="44">
        <f t="shared" si="1"/>
        <v>138.59915395649756</v>
      </c>
      <c r="Q27" s="9"/>
    </row>
    <row r="28" spans="1:120" ht="15.75">
      <c r="A28" s="26" t="s">
        <v>40</v>
      </c>
      <c r="B28" s="27"/>
      <c r="C28" s="28"/>
      <c r="D28" s="29">
        <f t="shared" ref="D28:N28" si="9">SUM(D29:D29)</f>
        <v>15178100</v>
      </c>
      <c r="E28" s="29">
        <f t="shared" si="9"/>
        <v>995700</v>
      </c>
      <c r="F28" s="29">
        <f t="shared" si="9"/>
        <v>3500000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19673800</v>
      </c>
      <c r="P28" s="41">
        <f t="shared" si="1"/>
        <v>287.97388682338476</v>
      </c>
      <c r="Q28" s="9"/>
    </row>
    <row r="29" spans="1:120" ht="15.75" thickBot="1">
      <c r="A29" s="12"/>
      <c r="B29" s="42">
        <v>581</v>
      </c>
      <c r="C29" s="19" t="s">
        <v>86</v>
      </c>
      <c r="D29" s="43">
        <v>15178100</v>
      </c>
      <c r="E29" s="43">
        <v>995700</v>
      </c>
      <c r="F29" s="43">
        <v>3500000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19673800</v>
      </c>
      <c r="P29" s="44">
        <f t="shared" si="1"/>
        <v>287.97388682338476</v>
      </c>
      <c r="Q29" s="9"/>
    </row>
    <row r="30" spans="1:120" ht="16.5" thickBot="1">
      <c r="A30" s="13" t="s">
        <v>10</v>
      </c>
      <c r="B30" s="21"/>
      <c r="C30" s="20"/>
      <c r="D30" s="14">
        <f>SUM(D5,D12,D19,D23,D26,D28)</f>
        <v>62108928</v>
      </c>
      <c r="E30" s="14">
        <f t="shared" ref="E30:N30" si="10">SUM(E5,E12,E19,E23,E26,E28)</f>
        <v>45600317</v>
      </c>
      <c r="F30" s="14">
        <f t="shared" si="10"/>
        <v>19231117</v>
      </c>
      <c r="G30" s="14">
        <f t="shared" si="10"/>
        <v>380396</v>
      </c>
      <c r="H30" s="14">
        <f t="shared" si="10"/>
        <v>0</v>
      </c>
      <c r="I30" s="14">
        <f t="shared" si="10"/>
        <v>0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10"/>
        <v>0</v>
      </c>
      <c r="O30" s="14">
        <f>SUM(D30:N30)</f>
        <v>127320758</v>
      </c>
      <c r="P30" s="35">
        <f t="shared" si="1"/>
        <v>1863.6487894844697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0" t="s">
        <v>89</v>
      </c>
      <c r="N32" s="90"/>
      <c r="O32" s="90"/>
      <c r="P32" s="39">
        <v>68318</v>
      </c>
    </row>
    <row r="33" spans="1:16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1:16" ht="15.75" customHeight="1" thickBot="1">
      <c r="A34" s="94" t="s">
        <v>45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7620467</v>
      </c>
      <c r="E5" s="24">
        <f t="shared" si="0"/>
        <v>0</v>
      </c>
      <c r="F5" s="24">
        <f t="shared" si="0"/>
        <v>10336418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31" si="1">SUM(D5:N5)</f>
        <v>17956885</v>
      </c>
      <c r="P5" s="30">
        <f t="shared" ref="P5:P31" si="2">(O5/P$33)</f>
        <v>262.89268721177075</v>
      </c>
      <c r="Q5" s="6"/>
    </row>
    <row r="6" spans="1:134">
      <c r="A6" s="12"/>
      <c r="B6" s="42">
        <v>511</v>
      </c>
      <c r="C6" s="19" t="s">
        <v>19</v>
      </c>
      <c r="D6" s="43">
        <v>252205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252205</v>
      </c>
      <c r="P6" s="44">
        <f t="shared" si="2"/>
        <v>3.6923358465705292</v>
      </c>
      <c r="Q6" s="9"/>
    </row>
    <row r="7" spans="1:134">
      <c r="A7" s="12"/>
      <c r="B7" s="42">
        <v>512</v>
      </c>
      <c r="C7" s="19" t="s">
        <v>20</v>
      </c>
      <c r="D7" s="43">
        <v>1009893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1009893</v>
      </c>
      <c r="P7" s="44">
        <f t="shared" si="2"/>
        <v>14.785052338774614</v>
      </c>
      <c r="Q7" s="9"/>
    </row>
    <row r="8" spans="1:134">
      <c r="A8" s="12"/>
      <c r="B8" s="42">
        <v>513</v>
      </c>
      <c r="C8" s="19" t="s">
        <v>21</v>
      </c>
      <c r="D8" s="43">
        <v>4351311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4351311</v>
      </c>
      <c r="P8" s="44">
        <f t="shared" si="2"/>
        <v>63.704135861210744</v>
      </c>
      <c r="Q8" s="9"/>
    </row>
    <row r="9" spans="1:134">
      <c r="A9" s="12"/>
      <c r="B9" s="42">
        <v>514</v>
      </c>
      <c r="C9" s="19" t="s">
        <v>22</v>
      </c>
      <c r="D9" s="43">
        <v>654616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654616</v>
      </c>
      <c r="P9" s="44">
        <f t="shared" si="2"/>
        <v>9.5837200790571693</v>
      </c>
      <c r="Q9" s="9"/>
    </row>
    <row r="10" spans="1:134">
      <c r="A10" s="12"/>
      <c r="B10" s="42">
        <v>515</v>
      </c>
      <c r="C10" s="19" t="s">
        <v>23</v>
      </c>
      <c r="D10" s="43">
        <v>1352442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1352442</v>
      </c>
      <c r="P10" s="44">
        <f t="shared" si="2"/>
        <v>19.800043920650026</v>
      </c>
      <c r="Q10" s="9"/>
    </row>
    <row r="11" spans="1:134">
      <c r="A11" s="12"/>
      <c r="B11" s="42">
        <v>517</v>
      </c>
      <c r="C11" s="19" t="s">
        <v>70</v>
      </c>
      <c r="D11" s="43">
        <v>0</v>
      </c>
      <c r="E11" s="43">
        <v>0</v>
      </c>
      <c r="F11" s="43">
        <v>10336418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10336418</v>
      </c>
      <c r="P11" s="44">
        <f t="shared" si="2"/>
        <v>151.32739916550764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SUM(D13:D18)</f>
        <v>26904536</v>
      </c>
      <c r="E12" s="29">
        <f t="shared" si="3"/>
        <v>26324966</v>
      </c>
      <c r="F12" s="29">
        <f t="shared" si="3"/>
        <v>0</v>
      </c>
      <c r="G12" s="29">
        <f t="shared" si="3"/>
        <v>2389719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55619221</v>
      </c>
      <c r="P12" s="41">
        <f t="shared" si="2"/>
        <v>814.27744674621181</v>
      </c>
      <c r="Q12" s="10"/>
    </row>
    <row r="13" spans="1:134">
      <c r="A13" s="12"/>
      <c r="B13" s="42">
        <v>521</v>
      </c>
      <c r="C13" s="19" t="s">
        <v>25</v>
      </c>
      <c r="D13" s="43">
        <v>15164377</v>
      </c>
      <c r="E13" s="43">
        <v>3285465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18449842</v>
      </c>
      <c r="P13" s="44">
        <f t="shared" si="2"/>
        <v>270.10968450333064</v>
      </c>
      <c r="Q13" s="9"/>
    </row>
    <row r="14" spans="1:134">
      <c r="A14" s="12"/>
      <c r="B14" s="42">
        <v>522</v>
      </c>
      <c r="C14" s="19" t="s">
        <v>26</v>
      </c>
      <c r="D14" s="43">
        <v>0</v>
      </c>
      <c r="E14" s="43">
        <v>19059931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19059931</v>
      </c>
      <c r="P14" s="44">
        <f t="shared" si="2"/>
        <v>279.04151965449091</v>
      </c>
      <c r="Q14" s="9"/>
    </row>
    <row r="15" spans="1:134">
      <c r="A15" s="12"/>
      <c r="B15" s="42">
        <v>524</v>
      </c>
      <c r="C15" s="19" t="s">
        <v>27</v>
      </c>
      <c r="D15" s="43">
        <v>0</v>
      </c>
      <c r="E15" s="43">
        <v>3979570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3979570</v>
      </c>
      <c r="P15" s="44">
        <f t="shared" si="2"/>
        <v>58.261767074152701</v>
      </c>
      <c r="Q15" s="9"/>
    </row>
    <row r="16" spans="1:134">
      <c r="A16" s="12"/>
      <c r="B16" s="42">
        <v>525</v>
      </c>
      <c r="C16" s="19" t="s">
        <v>67</v>
      </c>
      <c r="D16" s="43">
        <v>324913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324913</v>
      </c>
      <c r="P16" s="44">
        <f t="shared" si="2"/>
        <v>4.7567967205914652</v>
      </c>
      <c r="Q16" s="9"/>
    </row>
    <row r="17" spans="1:120">
      <c r="A17" s="12"/>
      <c r="B17" s="42">
        <v>526</v>
      </c>
      <c r="C17" s="19" t="s">
        <v>28</v>
      </c>
      <c r="D17" s="43">
        <v>10826143</v>
      </c>
      <c r="E17" s="43">
        <v>0</v>
      </c>
      <c r="F17" s="43">
        <v>0</v>
      </c>
      <c r="G17" s="43">
        <v>2389719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13215862</v>
      </c>
      <c r="P17" s="44">
        <f t="shared" si="2"/>
        <v>193.4830832296318</v>
      </c>
      <c r="Q17" s="9"/>
    </row>
    <row r="18" spans="1:120">
      <c r="A18" s="12"/>
      <c r="B18" s="42">
        <v>529</v>
      </c>
      <c r="C18" s="19" t="s">
        <v>29</v>
      </c>
      <c r="D18" s="43">
        <v>589103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589103</v>
      </c>
      <c r="P18" s="44">
        <f t="shared" si="2"/>
        <v>8.6245955640143475</v>
      </c>
      <c r="Q18" s="9"/>
    </row>
    <row r="19" spans="1:120" ht="15.75">
      <c r="A19" s="26" t="s">
        <v>30</v>
      </c>
      <c r="B19" s="27"/>
      <c r="C19" s="28"/>
      <c r="D19" s="29">
        <f t="shared" ref="D19:N19" si="4">SUM(D20:D23)</f>
        <v>0</v>
      </c>
      <c r="E19" s="29">
        <f t="shared" si="4"/>
        <v>18914094</v>
      </c>
      <c r="F19" s="29">
        <f t="shared" si="4"/>
        <v>0</v>
      </c>
      <c r="G19" s="29">
        <f t="shared" si="4"/>
        <v>0</v>
      </c>
      <c r="H19" s="29">
        <f t="shared" si="4"/>
        <v>37547622</v>
      </c>
      <c r="I19" s="29">
        <f t="shared" si="4"/>
        <v>0</v>
      </c>
      <c r="J19" s="29">
        <f t="shared" si="4"/>
        <v>0</v>
      </c>
      <c r="K19" s="29">
        <f t="shared" si="4"/>
        <v>0</v>
      </c>
      <c r="L19" s="29">
        <f t="shared" si="4"/>
        <v>0</v>
      </c>
      <c r="M19" s="29">
        <f t="shared" si="4"/>
        <v>0</v>
      </c>
      <c r="N19" s="29">
        <f t="shared" si="4"/>
        <v>0</v>
      </c>
      <c r="O19" s="40">
        <f t="shared" si="1"/>
        <v>56461716</v>
      </c>
      <c r="P19" s="41">
        <f t="shared" si="2"/>
        <v>826.61175609399015</v>
      </c>
      <c r="Q19" s="10"/>
    </row>
    <row r="20" spans="1:120">
      <c r="A20" s="12"/>
      <c r="B20" s="42">
        <v>534</v>
      </c>
      <c r="C20" s="19" t="s">
        <v>31</v>
      </c>
      <c r="D20" s="43">
        <v>0</v>
      </c>
      <c r="E20" s="43">
        <v>4210361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4210361</v>
      </c>
      <c r="P20" s="44">
        <f t="shared" si="2"/>
        <v>61.640597320840349</v>
      </c>
      <c r="Q20" s="9"/>
    </row>
    <row r="21" spans="1:120">
      <c r="A21" s="12"/>
      <c r="B21" s="42">
        <v>536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37547622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37547622</v>
      </c>
      <c r="P21" s="44">
        <f t="shared" si="2"/>
        <v>549.70532171876141</v>
      </c>
      <c r="Q21" s="9"/>
    </row>
    <row r="22" spans="1:120">
      <c r="A22" s="12"/>
      <c r="B22" s="42">
        <v>538</v>
      </c>
      <c r="C22" s="19" t="s">
        <v>47</v>
      </c>
      <c r="D22" s="43">
        <v>0</v>
      </c>
      <c r="E22" s="43">
        <v>4247055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4247055</v>
      </c>
      <c r="P22" s="44">
        <f t="shared" si="2"/>
        <v>62.177805431520383</v>
      </c>
      <c r="Q22" s="9"/>
    </row>
    <row r="23" spans="1:120">
      <c r="A23" s="12"/>
      <c r="B23" s="42">
        <v>539</v>
      </c>
      <c r="C23" s="19" t="s">
        <v>33</v>
      </c>
      <c r="D23" s="43">
        <v>0</v>
      </c>
      <c r="E23" s="43">
        <v>10456678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10456678</v>
      </c>
      <c r="P23" s="44">
        <f t="shared" si="2"/>
        <v>153.08803162286802</v>
      </c>
      <c r="Q23" s="9"/>
    </row>
    <row r="24" spans="1:120" ht="15.75">
      <c r="A24" s="26" t="s">
        <v>34</v>
      </c>
      <c r="B24" s="27"/>
      <c r="C24" s="28"/>
      <c r="D24" s="29">
        <f t="shared" ref="D24:N24" si="5">SUM(D25:D26)</f>
        <v>0</v>
      </c>
      <c r="E24" s="29">
        <f t="shared" si="5"/>
        <v>437052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5"/>
        <v>0</v>
      </c>
      <c r="O24" s="29">
        <f t="shared" si="1"/>
        <v>437052</v>
      </c>
      <c r="P24" s="41">
        <f t="shared" si="2"/>
        <v>6.3985359783324789</v>
      </c>
      <c r="Q24" s="10"/>
    </row>
    <row r="25" spans="1:120">
      <c r="A25" s="12"/>
      <c r="B25" s="42">
        <v>541</v>
      </c>
      <c r="C25" s="19" t="s">
        <v>35</v>
      </c>
      <c r="D25" s="43">
        <v>0</v>
      </c>
      <c r="E25" s="43">
        <v>407397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407397</v>
      </c>
      <c r="P25" s="44">
        <f t="shared" si="2"/>
        <v>5.9643803528292221</v>
      </c>
      <c r="Q25" s="9"/>
    </row>
    <row r="26" spans="1:120">
      <c r="A26" s="12"/>
      <c r="B26" s="42">
        <v>544</v>
      </c>
      <c r="C26" s="19" t="s">
        <v>36</v>
      </c>
      <c r="D26" s="43">
        <v>0</v>
      </c>
      <c r="E26" s="43">
        <v>29655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29655</v>
      </c>
      <c r="P26" s="44">
        <f t="shared" si="2"/>
        <v>0.43415562550325743</v>
      </c>
      <c r="Q26" s="9"/>
    </row>
    <row r="27" spans="1:120" ht="15.75">
      <c r="A27" s="26" t="s">
        <v>37</v>
      </c>
      <c r="B27" s="27"/>
      <c r="C27" s="28"/>
      <c r="D27" s="29">
        <f t="shared" ref="D27:N27" si="6">SUM(D28:D28)</f>
        <v>8922549</v>
      </c>
      <c r="E27" s="29">
        <f t="shared" si="6"/>
        <v>0</v>
      </c>
      <c r="F27" s="29">
        <f t="shared" si="6"/>
        <v>0</v>
      </c>
      <c r="G27" s="29">
        <f t="shared" si="6"/>
        <v>952674</v>
      </c>
      <c r="H27" s="29">
        <f t="shared" si="6"/>
        <v>0</v>
      </c>
      <c r="I27" s="29">
        <f t="shared" si="6"/>
        <v>0</v>
      </c>
      <c r="J27" s="29">
        <f t="shared" si="6"/>
        <v>0</v>
      </c>
      <c r="K27" s="29">
        <f t="shared" si="6"/>
        <v>0</v>
      </c>
      <c r="L27" s="29">
        <f t="shared" si="6"/>
        <v>0</v>
      </c>
      <c r="M27" s="29">
        <f t="shared" si="6"/>
        <v>0</v>
      </c>
      <c r="N27" s="29">
        <f t="shared" si="6"/>
        <v>0</v>
      </c>
      <c r="O27" s="29">
        <f t="shared" si="1"/>
        <v>9875223</v>
      </c>
      <c r="P27" s="41">
        <f t="shared" si="2"/>
        <v>144.57540443598566</v>
      </c>
      <c r="Q27" s="9"/>
    </row>
    <row r="28" spans="1:120">
      <c r="A28" s="12"/>
      <c r="B28" s="42">
        <v>572</v>
      </c>
      <c r="C28" s="19" t="s">
        <v>38</v>
      </c>
      <c r="D28" s="43">
        <v>8922549</v>
      </c>
      <c r="E28" s="43">
        <v>0</v>
      </c>
      <c r="F28" s="43">
        <v>0</v>
      </c>
      <c r="G28" s="43">
        <v>952674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9875223</v>
      </c>
      <c r="P28" s="44">
        <f t="shared" si="2"/>
        <v>144.57540443598566</v>
      </c>
      <c r="Q28" s="9"/>
    </row>
    <row r="29" spans="1:120" ht="15.75">
      <c r="A29" s="26" t="s">
        <v>40</v>
      </c>
      <c r="B29" s="27"/>
      <c r="C29" s="28"/>
      <c r="D29" s="29">
        <f t="shared" ref="D29:N29" si="7">SUM(D30:D30)</f>
        <v>4417252</v>
      </c>
      <c r="E29" s="29">
        <f t="shared" si="7"/>
        <v>620245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7"/>
        <v>0</v>
      </c>
      <c r="O29" s="29">
        <f t="shared" si="1"/>
        <v>5037497</v>
      </c>
      <c r="P29" s="41">
        <f t="shared" si="2"/>
        <v>73.750047580704191</v>
      </c>
      <c r="Q29" s="9"/>
    </row>
    <row r="30" spans="1:120" ht="15.75" thickBot="1">
      <c r="A30" s="12"/>
      <c r="B30" s="42">
        <v>581</v>
      </c>
      <c r="C30" s="19" t="s">
        <v>86</v>
      </c>
      <c r="D30" s="43">
        <v>4417252</v>
      </c>
      <c r="E30" s="43">
        <v>620245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"/>
        <v>5037497</v>
      </c>
      <c r="P30" s="44">
        <f t="shared" si="2"/>
        <v>73.750047580704191</v>
      </c>
      <c r="Q30" s="9"/>
    </row>
    <row r="31" spans="1:120" ht="16.5" thickBot="1">
      <c r="A31" s="13" t="s">
        <v>10</v>
      </c>
      <c r="B31" s="21"/>
      <c r="C31" s="20"/>
      <c r="D31" s="14">
        <f>SUM(D5,D12,D19,D24,D27,D29)</f>
        <v>47864804</v>
      </c>
      <c r="E31" s="14">
        <f t="shared" ref="E31:N31" si="8">SUM(E5,E12,E19,E24,E27,E29)</f>
        <v>46296357</v>
      </c>
      <c r="F31" s="14">
        <f t="shared" si="8"/>
        <v>10336418</v>
      </c>
      <c r="G31" s="14">
        <f t="shared" si="8"/>
        <v>3342393</v>
      </c>
      <c r="H31" s="14">
        <f t="shared" si="8"/>
        <v>37547622</v>
      </c>
      <c r="I31" s="14">
        <f t="shared" si="8"/>
        <v>0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8"/>
        <v>0</v>
      </c>
      <c r="O31" s="14">
        <f t="shared" si="1"/>
        <v>145387594</v>
      </c>
      <c r="P31" s="35">
        <f t="shared" si="2"/>
        <v>2128.5058780469949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87</v>
      </c>
      <c r="N33" s="90"/>
      <c r="O33" s="90"/>
      <c r="P33" s="39">
        <v>68305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8678136</v>
      </c>
      <c r="E5" s="24">
        <f t="shared" si="0"/>
        <v>0</v>
      </c>
      <c r="F5" s="24">
        <f t="shared" si="0"/>
        <v>6144150</v>
      </c>
      <c r="G5" s="24">
        <f t="shared" si="0"/>
        <v>5562901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20385187</v>
      </c>
      <c r="O5" s="30">
        <f t="shared" ref="O5:O31" si="2">(N5/O$33)</f>
        <v>302.28042053441681</v>
      </c>
      <c r="P5" s="6"/>
    </row>
    <row r="6" spans="1:133">
      <c r="A6" s="12"/>
      <c r="B6" s="42">
        <v>511</v>
      </c>
      <c r="C6" s="19" t="s">
        <v>19</v>
      </c>
      <c r="D6" s="43">
        <v>252620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252620</v>
      </c>
      <c r="O6" s="44">
        <f t="shared" si="2"/>
        <v>3.7459592514606008</v>
      </c>
      <c r="P6" s="9"/>
    </row>
    <row r="7" spans="1:133">
      <c r="A7" s="12"/>
      <c r="B7" s="42">
        <v>512</v>
      </c>
      <c r="C7" s="19" t="s">
        <v>20</v>
      </c>
      <c r="D7" s="43">
        <v>1840510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1840510</v>
      </c>
      <c r="O7" s="44">
        <f t="shared" si="2"/>
        <v>27.291882914677185</v>
      </c>
      <c r="P7" s="9"/>
    </row>
    <row r="8" spans="1:133">
      <c r="A8" s="12"/>
      <c r="B8" s="42">
        <v>513</v>
      </c>
      <c r="C8" s="19" t="s">
        <v>21</v>
      </c>
      <c r="D8" s="43">
        <v>4446259</v>
      </c>
      <c r="E8" s="43">
        <v>0</v>
      </c>
      <c r="F8" s="43">
        <v>0</v>
      </c>
      <c r="G8" s="43">
        <v>26738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4472997</v>
      </c>
      <c r="O8" s="44">
        <f t="shared" si="2"/>
        <v>66.327545300868948</v>
      </c>
      <c r="P8" s="9"/>
    </row>
    <row r="9" spans="1:133">
      <c r="A9" s="12"/>
      <c r="B9" s="42">
        <v>514</v>
      </c>
      <c r="C9" s="19" t="s">
        <v>22</v>
      </c>
      <c r="D9" s="43">
        <v>648448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648448</v>
      </c>
      <c r="O9" s="44">
        <f t="shared" si="2"/>
        <v>9.615469023399271</v>
      </c>
      <c r="P9" s="9"/>
    </row>
    <row r="10" spans="1:133">
      <c r="A10" s="12"/>
      <c r="B10" s="42">
        <v>515</v>
      </c>
      <c r="C10" s="19" t="s">
        <v>23</v>
      </c>
      <c r="D10" s="43">
        <v>1490299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1490299</v>
      </c>
      <c r="O10" s="44">
        <f t="shared" si="2"/>
        <v>22.098801862451438</v>
      </c>
      <c r="P10" s="9"/>
    </row>
    <row r="11" spans="1:133">
      <c r="A11" s="12"/>
      <c r="B11" s="42">
        <v>517</v>
      </c>
      <c r="C11" s="19" t="s">
        <v>70</v>
      </c>
      <c r="D11" s="43">
        <v>0</v>
      </c>
      <c r="E11" s="43">
        <v>0</v>
      </c>
      <c r="F11" s="43">
        <v>6144150</v>
      </c>
      <c r="G11" s="43">
        <v>5536163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11680313</v>
      </c>
      <c r="O11" s="44">
        <f t="shared" si="2"/>
        <v>173.20076218155936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SUM(D13:D18)</f>
        <v>26313108</v>
      </c>
      <c r="E12" s="29">
        <f t="shared" si="3"/>
        <v>17764713</v>
      </c>
      <c r="F12" s="29">
        <f t="shared" si="3"/>
        <v>0</v>
      </c>
      <c r="G12" s="29">
        <f t="shared" si="3"/>
        <v>2424200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46502021</v>
      </c>
      <c r="O12" s="41">
        <f t="shared" si="2"/>
        <v>689.55219609122457</v>
      </c>
      <c r="P12" s="10"/>
    </row>
    <row r="13" spans="1:133">
      <c r="A13" s="12"/>
      <c r="B13" s="42">
        <v>521</v>
      </c>
      <c r="C13" s="19" t="s">
        <v>25</v>
      </c>
      <c r="D13" s="43">
        <v>14782257</v>
      </c>
      <c r="E13" s="43">
        <v>5616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14787873</v>
      </c>
      <c r="O13" s="44">
        <f t="shared" si="2"/>
        <v>219.28101367181708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14790545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14790545</v>
      </c>
      <c r="O14" s="44">
        <f t="shared" si="2"/>
        <v>219.3206352501557</v>
      </c>
      <c r="P14" s="9"/>
    </row>
    <row r="15" spans="1:133">
      <c r="A15" s="12"/>
      <c r="B15" s="42">
        <v>524</v>
      </c>
      <c r="C15" s="19" t="s">
        <v>27</v>
      </c>
      <c r="D15" s="43">
        <v>0</v>
      </c>
      <c r="E15" s="43">
        <v>2968552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2968552</v>
      </c>
      <c r="O15" s="44">
        <f t="shared" si="2"/>
        <v>44.018980396808921</v>
      </c>
      <c r="P15" s="9"/>
    </row>
    <row r="16" spans="1:133">
      <c r="A16" s="12"/>
      <c r="B16" s="42">
        <v>525</v>
      </c>
      <c r="C16" s="19" t="s">
        <v>67</v>
      </c>
      <c r="D16" s="43">
        <v>400625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400625</v>
      </c>
      <c r="O16" s="44">
        <f t="shared" si="2"/>
        <v>5.9406417746671014</v>
      </c>
      <c r="P16" s="9"/>
    </row>
    <row r="17" spans="1:119">
      <c r="A17" s="12"/>
      <c r="B17" s="42">
        <v>526</v>
      </c>
      <c r="C17" s="19" t="s">
        <v>28</v>
      </c>
      <c r="D17" s="43">
        <v>10797972</v>
      </c>
      <c r="E17" s="43">
        <v>0</v>
      </c>
      <c r="F17" s="43">
        <v>0</v>
      </c>
      <c r="G17" s="43">
        <v>2424200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13222172</v>
      </c>
      <c r="O17" s="44">
        <f t="shared" si="2"/>
        <v>196.06411815297014</v>
      </c>
      <c r="P17" s="9"/>
    </row>
    <row r="18" spans="1:119">
      <c r="A18" s="12"/>
      <c r="B18" s="42">
        <v>529</v>
      </c>
      <c r="C18" s="19" t="s">
        <v>29</v>
      </c>
      <c r="D18" s="43">
        <v>332254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332254</v>
      </c>
      <c r="O18" s="44">
        <f t="shared" si="2"/>
        <v>4.9268068448055988</v>
      </c>
      <c r="P18" s="9"/>
    </row>
    <row r="19" spans="1:119" ht="15.75">
      <c r="A19" s="26" t="s">
        <v>30</v>
      </c>
      <c r="B19" s="27"/>
      <c r="C19" s="28"/>
      <c r="D19" s="29">
        <f t="shared" ref="D19:M19" si="4">SUM(D20:D23)</f>
        <v>4119824</v>
      </c>
      <c r="E19" s="29">
        <f t="shared" si="4"/>
        <v>17705492</v>
      </c>
      <c r="F19" s="29">
        <f t="shared" si="4"/>
        <v>0</v>
      </c>
      <c r="G19" s="29">
        <f t="shared" si="4"/>
        <v>0</v>
      </c>
      <c r="H19" s="29">
        <f t="shared" si="4"/>
        <v>0</v>
      </c>
      <c r="I19" s="29">
        <f t="shared" si="4"/>
        <v>37850254</v>
      </c>
      <c r="J19" s="29">
        <f t="shared" si="4"/>
        <v>0</v>
      </c>
      <c r="K19" s="29">
        <f t="shared" si="4"/>
        <v>0</v>
      </c>
      <c r="L19" s="29">
        <f t="shared" si="4"/>
        <v>0</v>
      </c>
      <c r="M19" s="29">
        <f t="shared" si="4"/>
        <v>0</v>
      </c>
      <c r="N19" s="40">
        <f t="shared" si="1"/>
        <v>59675570</v>
      </c>
      <c r="O19" s="41">
        <f t="shared" si="2"/>
        <v>884.89531124885082</v>
      </c>
      <c r="P19" s="10"/>
    </row>
    <row r="20" spans="1:119">
      <c r="A20" s="12"/>
      <c r="B20" s="42">
        <v>534</v>
      </c>
      <c r="C20" s="19" t="s">
        <v>56</v>
      </c>
      <c r="D20" s="43">
        <v>4119824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4119824</v>
      </c>
      <c r="O20" s="44">
        <f t="shared" si="2"/>
        <v>61.090542424152552</v>
      </c>
      <c r="P20" s="9"/>
    </row>
    <row r="21" spans="1:119">
      <c r="A21" s="12"/>
      <c r="B21" s="42">
        <v>536</v>
      </c>
      <c r="C21" s="19" t="s">
        <v>57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37850254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37850254</v>
      </c>
      <c r="O21" s="44">
        <f t="shared" si="2"/>
        <v>561.26003143628225</v>
      </c>
      <c r="P21" s="9"/>
    </row>
    <row r="22" spans="1:119">
      <c r="A22" s="12"/>
      <c r="B22" s="42">
        <v>538</v>
      </c>
      <c r="C22" s="19" t="s">
        <v>58</v>
      </c>
      <c r="D22" s="43">
        <v>0</v>
      </c>
      <c r="E22" s="43">
        <v>3769998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3769998</v>
      </c>
      <c r="O22" s="44">
        <f t="shared" si="2"/>
        <v>55.903170319404488</v>
      </c>
      <c r="P22" s="9"/>
    </row>
    <row r="23" spans="1:119">
      <c r="A23" s="12"/>
      <c r="B23" s="42">
        <v>539</v>
      </c>
      <c r="C23" s="19" t="s">
        <v>33</v>
      </c>
      <c r="D23" s="43">
        <v>0</v>
      </c>
      <c r="E23" s="43">
        <v>13935494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13935494</v>
      </c>
      <c r="O23" s="44">
        <f t="shared" si="2"/>
        <v>206.64156706901153</v>
      </c>
      <c r="P23" s="9"/>
    </row>
    <row r="24" spans="1:119" ht="15.75">
      <c r="A24" s="26" t="s">
        <v>34</v>
      </c>
      <c r="B24" s="27"/>
      <c r="C24" s="28"/>
      <c r="D24" s="29">
        <f t="shared" ref="D24:M24" si="5">SUM(D25:D26)</f>
        <v>0</v>
      </c>
      <c r="E24" s="29">
        <f t="shared" si="5"/>
        <v>929663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1"/>
        <v>929663</v>
      </c>
      <c r="O24" s="41">
        <f t="shared" si="2"/>
        <v>13.785447373884161</v>
      </c>
      <c r="P24" s="10"/>
    </row>
    <row r="25" spans="1:119">
      <c r="A25" s="12"/>
      <c r="B25" s="42">
        <v>541</v>
      </c>
      <c r="C25" s="19" t="s">
        <v>59</v>
      </c>
      <c r="D25" s="43">
        <v>0</v>
      </c>
      <c r="E25" s="43">
        <v>896148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896148</v>
      </c>
      <c r="O25" s="44">
        <f t="shared" si="2"/>
        <v>13.288472374625583</v>
      </c>
      <c r="P25" s="9"/>
    </row>
    <row r="26" spans="1:119">
      <c r="A26" s="12"/>
      <c r="B26" s="42">
        <v>544</v>
      </c>
      <c r="C26" s="19" t="s">
        <v>60</v>
      </c>
      <c r="D26" s="43">
        <v>0</v>
      </c>
      <c r="E26" s="43">
        <v>33515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33515</v>
      </c>
      <c r="O26" s="44">
        <f t="shared" si="2"/>
        <v>0.49697499925857824</v>
      </c>
      <c r="P26" s="9"/>
    </row>
    <row r="27" spans="1:119" ht="15.75">
      <c r="A27" s="26" t="s">
        <v>37</v>
      </c>
      <c r="B27" s="27"/>
      <c r="C27" s="28"/>
      <c r="D27" s="29">
        <f t="shared" ref="D27:M27" si="6">SUM(D28:D28)</f>
        <v>8359215</v>
      </c>
      <c r="E27" s="29">
        <f t="shared" si="6"/>
        <v>0</v>
      </c>
      <c r="F27" s="29">
        <f t="shared" si="6"/>
        <v>0</v>
      </c>
      <c r="G27" s="29">
        <f t="shared" si="6"/>
        <v>1983762</v>
      </c>
      <c r="H27" s="29">
        <f t="shared" si="6"/>
        <v>0</v>
      </c>
      <c r="I27" s="29">
        <f t="shared" si="6"/>
        <v>0</v>
      </c>
      <c r="J27" s="29">
        <f t="shared" si="6"/>
        <v>0</v>
      </c>
      <c r="K27" s="29">
        <f t="shared" si="6"/>
        <v>0</v>
      </c>
      <c r="L27" s="29">
        <f t="shared" si="6"/>
        <v>0</v>
      </c>
      <c r="M27" s="29">
        <f t="shared" si="6"/>
        <v>0</v>
      </c>
      <c r="N27" s="29">
        <f t="shared" si="1"/>
        <v>10342977</v>
      </c>
      <c r="O27" s="41">
        <f t="shared" si="2"/>
        <v>153.37016222307898</v>
      </c>
      <c r="P27" s="9"/>
    </row>
    <row r="28" spans="1:119">
      <c r="A28" s="12"/>
      <c r="B28" s="42">
        <v>572</v>
      </c>
      <c r="C28" s="19" t="s">
        <v>61</v>
      </c>
      <c r="D28" s="43">
        <v>8359215</v>
      </c>
      <c r="E28" s="43">
        <v>0</v>
      </c>
      <c r="F28" s="43">
        <v>0</v>
      </c>
      <c r="G28" s="43">
        <v>1983762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10342977</v>
      </c>
      <c r="O28" s="44">
        <f t="shared" si="2"/>
        <v>153.37016222307898</v>
      </c>
      <c r="P28" s="9"/>
    </row>
    <row r="29" spans="1:119" ht="15.75">
      <c r="A29" s="26" t="s">
        <v>62</v>
      </c>
      <c r="B29" s="27"/>
      <c r="C29" s="28"/>
      <c r="D29" s="29">
        <f t="shared" ref="D29:M29" si="7">SUM(D30:D30)</f>
        <v>4806274</v>
      </c>
      <c r="E29" s="29">
        <f t="shared" si="7"/>
        <v>122465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4928739</v>
      </c>
      <c r="O29" s="41">
        <f t="shared" si="2"/>
        <v>73.085485927815185</v>
      </c>
      <c r="P29" s="9"/>
    </row>
    <row r="30" spans="1:119" ht="15.75" thickBot="1">
      <c r="A30" s="12"/>
      <c r="B30" s="42">
        <v>581</v>
      </c>
      <c r="C30" s="19" t="s">
        <v>63</v>
      </c>
      <c r="D30" s="43">
        <v>4806274</v>
      </c>
      <c r="E30" s="43">
        <v>122465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4928739</v>
      </c>
      <c r="O30" s="44">
        <f t="shared" si="2"/>
        <v>73.085485927815185</v>
      </c>
      <c r="P30" s="9"/>
    </row>
    <row r="31" spans="1:119" ht="16.5" thickBot="1">
      <c r="A31" s="13" t="s">
        <v>10</v>
      </c>
      <c r="B31" s="21"/>
      <c r="C31" s="20"/>
      <c r="D31" s="14">
        <f>SUM(D5,D12,D19,D24,D27,D29)</f>
        <v>52276557</v>
      </c>
      <c r="E31" s="14">
        <f t="shared" ref="E31:M31" si="8">SUM(E5,E12,E19,E24,E27,E29)</f>
        <v>36522333</v>
      </c>
      <c r="F31" s="14">
        <f t="shared" si="8"/>
        <v>6144150</v>
      </c>
      <c r="G31" s="14">
        <f t="shared" si="8"/>
        <v>9970863</v>
      </c>
      <c r="H31" s="14">
        <f t="shared" si="8"/>
        <v>0</v>
      </c>
      <c r="I31" s="14">
        <f t="shared" si="8"/>
        <v>37850254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142764157</v>
      </c>
      <c r="O31" s="35">
        <f t="shared" si="2"/>
        <v>2116.9690233992706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81</v>
      </c>
      <c r="M33" s="90"/>
      <c r="N33" s="90"/>
      <c r="O33" s="39">
        <v>67438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8158178</v>
      </c>
      <c r="E5" s="24">
        <f t="shared" si="0"/>
        <v>0</v>
      </c>
      <c r="F5" s="24">
        <f t="shared" si="0"/>
        <v>6146716</v>
      </c>
      <c r="G5" s="24">
        <f t="shared" si="0"/>
        <v>3028254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17333148</v>
      </c>
      <c r="O5" s="30">
        <f t="shared" ref="O5:O31" si="2">(N5/O$33)</f>
        <v>257.49692485961316</v>
      </c>
      <c r="P5" s="6"/>
    </row>
    <row r="6" spans="1:133">
      <c r="A6" s="12"/>
      <c r="B6" s="42">
        <v>511</v>
      </c>
      <c r="C6" s="19" t="s">
        <v>19</v>
      </c>
      <c r="D6" s="43">
        <v>253946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253946</v>
      </c>
      <c r="O6" s="44">
        <f t="shared" si="2"/>
        <v>3.7725584573788513</v>
      </c>
      <c r="P6" s="9"/>
    </row>
    <row r="7" spans="1:133">
      <c r="A7" s="12"/>
      <c r="B7" s="42">
        <v>512</v>
      </c>
      <c r="C7" s="19" t="s">
        <v>20</v>
      </c>
      <c r="D7" s="43">
        <v>1239603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1239603</v>
      </c>
      <c r="O7" s="44">
        <f t="shared" si="2"/>
        <v>18.415233086727874</v>
      </c>
      <c r="P7" s="9"/>
    </row>
    <row r="8" spans="1:133">
      <c r="A8" s="12"/>
      <c r="B8" s="42">
        <v>513</v>
      </c>
      <c r="C8" s="19" t="s">
        <v>21</v>
      </c>
      <c r="D8" s="43">
        <v>4349964</v>
      </c>
      <c r="E8" s="43">
        <v>0</v>
      </c>
      <c r="F8" s="43">
        <v>0</v>
      </c>
      <c r="G8" s="43">
        <v>428483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4778447</v>
      </c>
      <c r="O8" s="44">
        <f t="shared" si="2"/>
        <v>70.987417179190061</v>
      </c>
      <c r="P8" s="9"/>
    </row>
    <row r="9" spans="1:133">
      <c r="A9" s="12"/>
      <c r="B9" s="42">
        <v>514</v>
      </c>
      <c r="C9" s="19" t="s">
        <v>22</v>
      </c>
      <c r="D9" s="43">
        <v>570173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570173</v>
      </c>
      <c r="O9" s="44">
        <f t="shared" si="2"/>
        <v>8.4703479216804833</v>
      </c>
      <c r="P9" s="9"/>
    </row>
    <row r="10" spans="1:133">
      <c r="A10" s="12"/>
      <c r="B10" s="42">
        <v>515</v>
      </c>
      <c r="C10" s="19" t="s">
        <v>23</v>
      </c>
      <c r="D10" s="43">
        <v>1744492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1744492</v>
      </c>
      <c r="O10" s="44">
        <f t="shared" si="2"/>
        <v>25.915738182250347</v>
      </c>
      <c r="P10" s="9"/>
    </row>
    <row r="11" spans="1:133">
      <c r="A11" s="12"/>
      <c r="B11" s="42">
        <v>517</v>
      </c>
      <c r="C11" s="19" t="s">
        <v>70</v>
      </c>
      <c r="D11" s="43">
        <v>0</v>
      </c>
      <c r="E11" s="43">
        <v>0</v>
      </c>
      <c r="F11" s="43">
        <v>6146716</v>
      </c>
      <c r="G11" s="43">
        <v>2599771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8746487</v>
      </c>
      <c r="O11" s="44">
        <f t="shared" si="2"/>
        <v>129.93563003238555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SUM(D13:D18)</f>
        <v>26165565</v>
      </c>
      <c r="E12" s="29">
        <f t="shared" si="3"/>
        <v>19159999</v>
      </c>
      <c r="F12" s="29">
        <f t="shared" si="3"/>
        <v>0</v>
      </c>
      <c r="G12" s="29">
        <f t="shared" si="3"/>
        <v>125915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45451479</v>
      </c>
      <c r="O12" s="41">
        <f t="shared" si="2"/>
        <v>675.21583920135481</v>
      </c>
      <c r="P12" s="10"/>
    </row>
    <row r="13" spans="1:133">
      <c r="A13" s="12"/>
      <c r="B13" s="42">
        <v>521</v>
      </c>
      <c r="C13" s="19" t="s">
        <v>25</v>
      </c>
      <c r="D13" s="43">
        <v>14347007</v>
      </c>
      <c r="E13" s="43">
        <v>1099836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15446843</v>
      </c>
      <c r="O13" s="44">
        <f t="shared" si="2"/>
        <v>229.47444810886293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14465892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14465892</v>
      </c>
      <c r="O14" s="44">
        <f t="shared" si="2"/>
        <v>214.90168464212496</v>
      </c>
      <c r="P14" s="9"/>
    </row>
    <row r="15" spans="1:133">
      <c r="A15" s="12"/>
      <c r="B15" s="42">
        <v>524</v>
      </c>
      <c r="C15" s="19" t="s">
        <v>27</v>
      </c>
      <c r="D15" s="43">
        <v>0</v>
      </c>
      <c r="E15" s="43">
        <v>3594271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3594271</v>
      </c>
      <c r="O15" s="44">
        <f t="shared" si="2"/>
        <v>53.39559378435392</v>
      </c>
      <c r="P15" s="9"/>
    </row>
    <row r="16" spans="1:133">
      <c r="A16" s="12"/>
      <c r="B16" s="42">
        <v>525</v>
      </c>
      <c r="C16" s="19" t="s">
        <v>67</v>
      </c>
      <c r="D16" s="43">
        <v>104473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104473</v>
      </c>
      <c r="O16" s="44">
        <f t="shared" si="2"/>
        <v>1.5520248388151052</v>
      </c>
      <c r="P16" s="9"/>
    </row>
    <row r="17" spans="1:119">
      <c r="A17" s="12"/>
      <c r="B17" s="42">
        <v>526</v>
      </c>
      <c r="C17" s="19" t="s">
        <v>28</v>
      </c>
      <c r="D17" s="43">
        <v>11104356</v>
      </c>
      <c r="E17" s="43">
        <v>0</v>
      </c>
      <c r="F17" s="43">
        <v>0</v>
      </c>
      <c r="G17" s="43">
        <v>125915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11230271</v>
      </c>
      <c r="O17" s="44">
        <f t="shared" si="2"/>
        <v>166.8341058323677</v>
      </c>
      <c r="P17" s="9"/>
    </row>
    <row r="18" spans="1:119">
      <c r="A18" s="12"/>
      <c r="B18" s="42">
        <v>529</v>
      </c>
      <c r="C18" s="19" t="s">
        <v>29</v>
      </c>
      <c r="D18" s="43">
        <v>609729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609729</v>
      </c>
      <c r="O18" s="44">
        <f t="shared" si="2"/>
        <v>9.0579819948301985</v>
      </c>
      <c r="P18" s="9"/>
    </row>
    <row r="19" spans="1:119" ht="15.75">
      <c r="A19" s="26" t="s">
        <v>30</v>
      </c>
      <c r="B19" s="27"/>
      <c r="C19" s="28"/>
      <c r="D19" s="29">
        <f t="shared" ref="D19:M19" si="4">SUM(D20:D23)</f>
        <v>3269784</v>
      </c>
      <c r="E19" s="29">
        <f t="shared" si="4"/>
        <v>17093316</v>
      </c>
      <c r="F19" s="29">
        <f t="shared" si="4"/>
        <v>0</v>
      </c>
      <c r="G19" s="29">
        <f t="shared" si="4"/>
        <v>16895</v>
      </c>
      <c r="H19" s="29">
        <f t="shared" si="4"/>
        <v>0</v>
      </c>
      <c r="I19" s="29">
        <f t="shared" si="4"/>
        <v>38968621</v>
      </c>
      <c r="J19" s="29">
        <f t="shared" si="4"/>
        <v>0</v>
      </c>
      <c r="K19" s="29">
        <f t="shared" si="4"/>
        <v>0</v>
      </c>
      <c r="L19" s="29">
        <f t="shared" si="4"/>
        <v>0</v>
      </c>
      <c r="M19" s="29">
        <f t="shared" si="4"/>
        <v>0</v>
      </c>
      <c r="N19" s="40">
        <f t="shared" si="1"/>
        <v>59348616</v>
      </c>
      <c r="O19" s="41">
        <f t="shared" si="2"/>
        <v>881.66824137623678</v>
      </c>
      <c r="P19" s="10"/>
    </row>
    <row r="20" spans="1:119">
      <c r="A20" s="12"/>
      <c r="B20" s="42">
        <v>534</v>
      </c>
      <c r="C20" s="19" t="s">
        <v>56</v>
      </c>
      <c r="D20" s="43">
        <v>3269784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3269784</v>
      </c>
      <c r="O20" s="44">
        <f t="shared" si="2"/>
        <v>48.575095819591766</v>
      </c>
      <c r="P20" s="9"/>
    </row>
    <row r="21" spans="1:119">
      <c r="A21" s="12"/>
      <c r="B21" s="42">
        <v>536</v>
      </c>
      <c r="C21" s="19" t="s">
        <v>57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38968621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38968621</v>
      </c>
      <c r="O21" s="44">
        <f t="shared" si="2"/>
        <v>578.90811718216116</v>
      </c>
      <c r="P21" s="9"/>
    </row>
    <row r="22" spans="1:119">
      <c r="A22" s="12"/>
      <c r="B22" s="42">
        <v>538</v>
      </c>
      <c r="C22" s="19" t="s">
        <v>58</v>
      </c>
      <c r="D22" s="43">
        <v>0</v>
      </c>
      <c r="E22" s="43">
        <v>3965497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3965497</v>
      </c>
      <c r="O22" s="44">
        <f t="shared" si="2"/>
        <v>58.910434679264341</v>
      </c>
      <c r="P22" s="9"/>
    </row>
    <row r="23" spans="1:119">
      <c r="A23" s="12"/>
      <c r="B23" s="42">
        <v>539</v>
      </c>
      <c r="C23" s="19" t="s">
        <v>33</v>
      </c>
      <c r="D23" s="43">
        <v>0</v>
      </c>
      <c r="E23" s="43">
        <v>13127819</v>
      </c>
      <c r="F23" s="43">
        <v>0</v>
      </c>
      <c r="G23" s="43">
        <v>16895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13144714</v>
      </c>
      <c r="O23" s="44">
        <f t="shared" si="2"/>
        <v>195.27459369521941</v>
      </c>
      <c r="P23" s="9"/>
    </row>
    <row r="24" spans="1:119" ht="15.75">
      <c r="A24" s="26" t="s">
        <v>34</v>
      </c>
      <c r="B24" s="27"/>
      <c r="C24" s="28"/>
      <c r="D24" s="29">
        <f t="shared" ref="D24:M24" si="5">SUM(D25:D26)</f>
        <v>0</v>
      </c>
      <c r="E24" s="29">
        <f t="shared" si="5"/>
        <v>1426864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1"/>
        <v>1426864</v>
      </c>
      <c r="O24" s="41">
        <f t="shared" si="2"/>
        <v>21.197135811272542</v>
      </c>
      <c r="P24" s="10"/>
    </row>
    <row r="25" spans="1:119">
      <c r="A25" s="12"/>
      <c r="B25" s="42">
        <v>541</v>
      </c>
      <c r="C25" s="19" t="s">
        <v>59</v>
      </c>
      <c r="D25" s="43">
        <v>0</v>
      </c>
      <c r="E25" s="43">
        <v>1344451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1344451</v>
      </c>
      <c r="O25" s="44">
        <f t="shared" si="2"/>
        <v>19.972828832040882</v>
      </c>
      <c r="P25" s="9"/>
    </row>
    <row r="26" spans="1:119">
      <c r="A26" s="12"/>
      <c r="B26" s="42">
        <v>544</v>
      </c>
      <c r="C26" s="19" t="s">
        <v>60</v>
      </c>
      <c r="D26" s="43">
        <v>0</v>
      </c>
      <c r="E26" s="43">
        <v>82413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82413</v>
      </c>
      <c r="O26" s="44">
        <f t="shared" si="2"/>
        <v>1.2243069792316605</v>
      </c>
      <c r="P26" s="9"/>
    </row>
    <row r="27" spans="1:119" ht="15.75">
      <c r="A27" s="26" t="s">
        <v>37</v>
      </c>
      <c r="B27" s="27"/>
      <c r="C27" s="28"/>
      <c r="D27" s="29">
        <f t="shared" ref="D27:M27" si="6">SUM(D28:D28)</f>
        <v>8453874</v>
      </c>
      <c r="E27" s="29">
        <f t="shared" si="6"/>
        <v>0</v>
      </c>
      <c r="F27" s="29">
        <f t="shared" si="6"/>
        <v>0</v>
      </c>
      <c r="G27" s="29">
        <f t="shared" si="6"/>
        <v>3361807</v>
      </c>
      <c r="H27" s="29">
        <f t="shared" si="6"/>
        <v>0</v>
      </c>
      <c r="I27" s="29">
        <f t="shared" si="6"/>
        <v>0</v>
      </c>
      <c r="J27" s="29">
        <f t="shared" si="6"/>
        <v>0</v>
      </c>
      <c r="K27" s="29">
        <f t="shared" si="6"/>
        <v>0</v>
      </c>
      <c r="L27" s="29">
        <f t="shared" si="6"/>
        <v>0</v>
      </c>
      <c r="M27" s="29">
        <f t="shared" si="6"/>
        <v>0</v>
      </c>
      <c r="N27" s="29">
        <f t="shared" si="1"/>
        <v>11815681</v>
      </c>
      <c r="O27" s="41">
        <f t="shared" si="2"/>
        <v>175.53081082687109</v>
      </c>
      <c r="P27" s="9"/>
    </row>
    <row r="28" spans="1:119">
      <c r="A28" s="12"/>
      <c r="B28" s="42">
        <v>572</v>
      </c>
      <c r="C28" s="19" t="s">
        <v>61</v>
      </c>
      <c r="D28" s="43">
        <v>8453874</v>
      </c>
      <c r="E28" s="43">
        <v>0</v>
      </c>
      <c r="F28" s="43">
        <v>0</v>
      </c>
      <c r="G28" s="43">
        <v>3361807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11815681</v>
      </c>
      <c r="O28" s="44">
        <f t="shared" si="2"/>
        <v>175.53081082687109</v>
      </c>
      <c r="P28" s="9"/>
    </row>
    <row r="29" spans="1:119" ht="15.75">
      <c r="A29" s="26" t="s">
        <v>62</v>
      </c>
      <c r="B29" s="27"/>
      <c r="C29" s="28"/>
      <c r="D29" s="29">
        <f t="shared" ref="D29:M29" si="7">SUM(D30:D30)</f>
        <v>3468800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3468800</v>
      </c>
      <c r="O29" s="41">
        <f t="shared" si="2"/>
        <v>51.531627893157442</v>
      </c>
      <c r="P29" s="9"/>
    </row>
    <row r="30" spans="1:119" ht="15.75" thickBot="1">
      <c r="A30" s="12"/>
      <c r="B30" s="42">
        <v>581</v>
      </c>
      <c r="C30" s="19" t="s">
        <v>63</v>
      </c>
      <c r="D30" s="43">
        <v>3468800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3468800</v>
      </c>
      <c r="O30" s="44">
        <f t="shared" si="2"/>
        <v>51.531627893157442</v>
      </c>
      <c r="P30" s="9"/>
    </row>
    <row r="31" spans="1:119" ht="16.5" thickBot="1">
      <c r="A31" s="13" t="s">
        <v>10</v>
      </c>
      <c r="B31" s="21"/>
      <c r="C31" s="20"/>
      <c r="D31" s="14">
        <f>SUM(D5,D12,D19,D24,D27,D29)</f>
        <v>49516201</v>
      </c>
      <c r="E31" s="14">
        <f t="shared" ref="E31:M31" si="8">SUM(E5,E12,E19,E24,E27,E29)</f>
        <v>37680179</v>
      </c>
      <c r="F31" s="14">
        <f t="shared" si="8"/>
        <v>6146716</v>
      </c>
      <c r="G31" s="14">
        <f t="shared" si="8"/>
        <v>6532871</v>
      </c>
      <c r="H31" s="14">
        <f t="shared" si="8"/>
        <v>0</v>
      </c>
      <c r="I31" s="14">
        <f t="shared" si="8"/>
        <v>38968621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138844588</v>
      </c>
      <c r="O31" s="35">
        <f t="shared" si="2"/>
        <v>2062.6405799685058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79</v>
      </c>
      <c r="M33" s="90"/>
      <c r="N33" s="90"/>
      <c r="O33" s="39">
        <v>67314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7392345</v>
      </c>
      <c r="E5" s="24">
        <f t="shared" si="0"/>
        <v>849956</v>
      </c>
      <c r="F5" s="24">
        <f t="shared" si="0"/>
        <v>6185032</v>
      </c>
      <c r="G5" s="24">
        <f t="shared" si="0"/>
        <v>2234745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16662078</v>
      </c>
      <c r="O5" s="30">
        <f t="shared" ref="O5:O31" si="2">(N5/O$33)</f>
        <v>248.79170399569969</v>
      </c>
      <c r="P5" s="6"/>
    </row>
    <row r="6" spans="1:133">
      <c r="A6" s="12"/>
      <c r="B6" s="42">
        <v>511</v>
      </c>
      <c r="C6" s="19" t="s">
        <v>19</v>
      </c>
      <c r="D6" s="43">
        <v>210410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210410</v>
      </c>
      <c r="O6" s="44">
        <f t="shared" si="2"/>
        <v>3.1417607358298989</v>
      </c>
      <c r="P6" s="9"/>
    </row>
    <row r="7" spans="1:133">
      <c r="A7" s="12"/>
      <c r="B7" s="42">
        <v>512</v>
      </c>
      <c r="C7" s="19" t="s">
        <v>20</v>
      </c>
      <c r="D7" s="43">
        <v>1226454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1226454</v>
      </c>
      <c r="O7" s="44">
        <f t="shared" si="2"/>
        <v>18.312936749686436</v>
      </c>
      <c r="P7" s="9"/>
    </row>
    <row r="8" spans="1:133">
      <c r="A8" s="12"/>
      <c r="B8" s="42">
        <v>513</v>
      </c>
      <c r="C8" s="19" t="s">
        <v>21</v>
      </c>
      <c r="D8" s="43">
        <v>3839129</v>
      </c>
      <c r="E8" s="43">
        <v>0</v>
      </c>
      <c r="F8" s="43">
        <v>0</v>
      </c>
      <c r="G8" s="43">
        <v>146108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3985237</v>
      </c>
      <c r="O8" s="44">
        <f t="shared" si="2"/>
        <v>59.506017440124232</v>
      </c>
      <c r="P8" s="9"/>
    </row>
    <row r="9" spans="1:133">
      <c r="A9" s="12"/>
      <c r="B9" s="42">
        <v>514</v>
      </c>
      <c r="C9" s="19" t="s">
        <v>22</v>
      </c>
      <c r="D9" s="43">
        <v>567996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567996</v>
      </c>
      <c r="O9" s="44">
        <f t="shared" si="2"/>
        <v>8.4810965776742524</v>
      </c>
      <c r="P9" s="9"/>
    </row>
    <row r="10" spans="1:133">
      <c r="A10" s="12"/>
      <c r="B10" s="42">
        <v>515</v>
      </c>
      <c r="C10" s="19" t="s">
        <v>23</v>
      </c>
      <c r="D10" s="43">
        <v>1548356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1548356</v>
      </c>
      <c r="O10" s="44">
        <f t="shared" si="2"/>
        <v>23.119452905691929</v>
      </c>
      <c r="P10" s="9"/>
    </row>
    <row r="11" spans="1:133">
      <c r="A11" s="12"/>
      <c r="B11" s="42">
        <v>517</v>
      </c>
      <c r="C11" s="19" t="s">
        <v>70</v>
      </c>
      <c r="D11" s="43">
        <v>0</v>
      </c>
      <c r="E11" s="43">
        <v>849956</v>
      </c>
      <c r="F11" s="43">
        <v>6185032</v>
      </c>
      <c r="G11" s="43">
        <v>2088637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9123625</v>
      </c>
      <c r="O11" s="44">
        <f t="shared" si="2"/>
        <v>136.23043958669294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SUM(D13:D18)</f>
        <v>26649743</v>
      </c>
      <c r="E12" s="29">
        <f t="shared" si="3"/>
        <v>15831424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42481167</v>
      </c>
      <c r="O12" s="41">
        <f t="shared" si="2"/>
        <v>634.3123544167712</v>
      </c>
      <c r="P12" s="10"/>
    </row>
    <row r="13" spans="1:133">
      <c r="A13" s="12"/>
      <c r="B13" s="42">
        <v>521</v>
      </c>
      <c r="C13" s="19" t="s">
        <v>25</v>
      </c>
      <c r="D13" s="43">
        <v>13391754</v>
      </c>
      <c r="E13" s="43">
        <v>190715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13582469</v>
      </c>
      <c r="O13" s="44">
        <f t="shared" si="2"/>
        <v>202.80817356507197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13334086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13334086</v>
      </c>
      <c r="O14" s="44">
        <f t="shared" si="2"/>
        <v>199.09941468076212</v>
      </c>
      <c r="P14" s="9"/>
    </row>
    <row r="15" spans="1:133">
      <c r="A15" s="12"/>
      <c r="B15" s="42">
        <v>524</v>
      </c>
      <c r="C15" s="19" t="s">
        <v>27</v>
      </c>
      <c r="D15" s="43">
        <v>0</v>
      </c>
      <c r="E15" s="43">
        <v>2306623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2306623</v>
      </c>
      <c r="O15" s="44">
        <f t="shared" si="2"/>
        <v>34.441602460729854</v>
      </c>
      <c r="P15" s="9"/>
    </row>
    <row r="16" spans="1:133">
      <c r="A16" s="12"/>
      <c r="B16" s="42">
        <v>525</v>
      </c>
      <c r="C16" s="19" t="s">
        <v>67</v>
      </c>
      <c r="D16" s="43">
        <v>2055103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2055103</v>
      </c>
      <c r="O16" s="44">
        <f t="shared" si="2"/>
        <v>30.686003105775548</v>
      </c>
      <c r="P16" s="9"/>
    </row>
    <row r="17" spans="1:119">
      <c r="A17" s="12"/>
      <c r="B17" s="42">
        <v>526</v>
      </c>
      <c r="C17" s="19" t="s">
        <v>28</v>
      </c>
      <c r="D17" s="43">
        <v>10579603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10579603</v>
      </c>
      <c r="O17" s="44">
        <f t="shared" si="2"/>
        <v>157.97053992713373</v>
      </c>
      <c r="P17" s="9"/>
    </row>
    <row r="18" spans="1:119">
      <c r="A18" s="12"/>
      <c r="B18" s="42">
        <v>529</v>
      </c>
      <c r="C18" s="19" t="s">
        <v>29</v>
      </c>
      <c r="D18" s="43">
        <v>623283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623283</v>
      </c>
      <c r="O18" s="44">
        <f t="shared" si="2"/>
        <v>9.3066206772979747</v>
      </c>
      <c r="P18" s="9"/>
    </row>
    <row r="19" spans="1:119" ht="15.75">
      <c r="A19" s="26" t="s">
        <v>30</v>
      </c>
      <c r="B19" s="27"/>
      <c r="C19" s="28"/>
      <c r="D19" s="29">
        <f t="shared" ref="D19:M19" si="4">SUM(D20:D23)</f>
        <v>2359830</v>
      </c>
      <c r="E19" s="29">
        <f t="shared" si="4"/>
        <v>16262591</v>
      </c>
      <c r="F19" s="29">
        <f t="shared" si="4"/>
        <v>0</v>
      </c>
      <c r="G19" s="29">
        <f t="shared" si="4"/>
        <v>0</v>
      </c>
      <c r="H19" s="29">
        <f t="shared" si="4"/>
        <v>0</v>
      </c>
      <c r="I19" s="29">
        <f t="shared" si="4"/>
        <v>36781178</v>
      </c>
      <c r="J19" s="29">
        <f t="shared" si="4"/>
        <v>0</v>
      </c>
      <c r="K19" s="29">
        <f t="shared" si="4"/>
        <v>0</v>
      </c>
      <c r="L19" s="29">
        <f t="shared" si="4"/>
        <v>0</v>
      </c>
      <c r="M19" s="29">
        <f t="shared" si="4"/>
        <v>0</v>
      </c>
      <c r="N19" s="40">
        <f t="shared" si="1"/>
        <v>55403599</v>
      </c>
      <c r="O19" s="41">
        <f t="shared" si="2"/>
        <v>827.26511079257</v>
      </c>
      <c r="P19" s="10"/>
    </row>
    <row r="20" spans="1:119">
      <c r="A20" s="12"/>
      <c r="B20" s="42">
        <v>534</v>
      </c>
      <c r="C20" s="19" t="s">
        <v>56</v>
      </c>
      <c r="D20" s="43">
        <v>2359830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2359830</v>
      </c>
      <c r="O20" s="44">
        <f t="shared" si="2"/>
        <v>35.236068804873682</v>
      </c>
      <c r="P20" s="9"/>
    </row>
    <row r="21" spans="1:119">
      <c r="A21" s="12"/>
      <c r="B21" s="42">
        <v>536</v>
      </c>
      <c r="C21" s="19" t="s">
        <v>57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36781178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36781178</v>
      </c>
      <c r="O21" s="44">
        <f t="shared" si="2"/>
        <v>549.20232335901574</v>
      </c>
      <c r="P21" s="9"/>
    </row>
    <row r="22" spans="1:119">
      <c r="A22" s="12"/>
      <c r="B22" s="42">
        <v>538</v>
      </c>
      <c r="C22" s="19" t="s">
        <v>58</v>
      </c>
      <c r="D22" s="43">
        <v>0</v>
      </c>
      <c r="E22" s="43">
        <v>3722904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3722904</v>
      </c>
      <c r="O22" s="44">
        <f t="shared" si="2"/>
        <v>55.588962551514065</v>
      </c>
      <c r="P22" s="9"/>
    </row>
    <row r="23" spans="1:119">
      <c r="A23" s="12"/>
      <c r="B23" s="42">
        <v>539</v>
      </c>
      <c r="C23" s="19" t="s">
        <v>33</v>
      </c>
      <c r="D23" s="43">
        <v>0</v>
      </c>
      <c r="E23" s="43">
        <v>12539687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12539687</v>
      </c>
      <c r="O23" s="44">
        <f t="shared" si="2"/>
        <v>187.23775607716658</v>
      </c>
      <c r="P23" s="9"/>
    </row>
    <row r="24" spans="1:119" ht="15.75">
      <c r="A24" s="26" t="s">
        <v>34</v>
      </c>
      <c r="B24" s="27"/>
      <c r="C24" s="28"/>
      <c r="D24" s="29">
        <f t="shared" ref="D24:M24" si="5">SUM(D25:D26)</f>
        <v>0</v>
      </c>
      <c r="E24" s="29">
        <f t="shared" si="5"/>
        <v>839984</v>
      </c>
      <c r="F24" s="29">
        <f t="shared" si="5"/>
        <v>0</v>
      </c>
      <c r="G24" s="29">
        <f t="shared" si="5"/>
        <v>19659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1"/>
        <v>859643</v>
      </c>
      <c r="O24" s="41">
        <f t="shared" si="2"/>
        <v>12.835856775966075</v>
      </c>
      <c r="P24" s="10"/>
    </row>
    <row r="25" spans="1:119">
      <c r="A25" s="12"/>
      <c r="B25" s="42">
        <v>541</v>
      </c>
      <c r="C25" s="19" t="s">
        <v>59</v>
      </c>
      <c r="D25" s="43">
        <v>0</v>
      </c>
      <c r="E25" s="43">
        <v>754021</v>
      </c>
      <c r="F25" s="43">
        <v>0</v>
      </c>
      <c r="G25" s="43">
        <v>19659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773680</v>
      </c>
      <c r="O25" s="44">
        <f t="shared" si="2"/>
        <v>11.552290509466642</v>
      </c>
      <c r="P25" s="9"/>
    </row>
    <row r="26" spans="1:119">
      <c r="A26" s="12"/>
      <c r="B26" s="42">
        <v>544</v>
      </c>
      <c r="C26" s="19" t="s">
        <v>60</v>
      </c>
      <c r="D26" s="43">
        <v>0</v>
      </c>
      <c r="E26" s="43">
        <v>85963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85963</v>
      </c>
      <c r="O26" s="44">
        <f t="shared" si="2"/>
        <v>1.2835662664994325</v>
      </c>
      <c r="P26" s="9"/>
    </row>
    <row r="27" spans="1:119" ht="15.75">
      <c r="A27" s="26" t="s">
        <v>37</v>
      </c>
      <c r="B27" s="27"/>
      <c r="C27" s="28"/>
      <c r="D27" s="29">
        <f t="shared" ref="D27:M27" si="6">SUM(D28:D28)</f>
        <v>7526176</v>
      </c>
      <c r="E27" s="29">
        <f t="shared" si="6"/>
        <v>0</v>
      </c>
      <c r="F27" s="29">
        <f t="shared" si="6"/>
        <v>0</v>
      </c>
      <c r="G27" s="29">
        <f t="shared" si="6"/>
        <v>2781729</v>
      </c>
      <c r="H27" s="29">
        <f t="shared" si="6"/>
        <v>0</v>
      </c>
      <c r="I27" s="29">
        <f t="shared" si="6"/>
        <v>0</v>
      </c>
      <c r="J27" s="29">
        <f t="shared" si="6"/>
        <v>0</v>
      </c>
      <c r="K27" s="29">
        <f t="shared" si="6"/>
        <v>0</v>
      </c>
      <c r="L27" s="29">
        <f t="shared" si="6"/>
        <v>0</v>
      </c>
      <c r="M27" s="29">
        <f t="shared" si="6"/>
        <v>0</v>
      </c>
      <c r="N27" s="29">
        <f t="shared" si="1"/>
        <v>10307905</v>
      </c>
      <c r="O27" s="41">
        <f t="shared" si="2"/>
        <v>153.91365048079794</v>
      </c>
      <c r="P27" s="9"/>
    </row>
    <row r="28" spans="1:119">
      <c r="A28" s="12"/>
      <c r="B28" s="42">
        <v>572</v>
      </c>
      <c r="C28" s="19" t="s">
        <v>61</v>
      </c>
      <c r="D28" s="43">
        <v>7526176</v>
      </c>
      <c r="E28" s="43">
        <v>0</v>
      </c>
      <c r="F28" s="43">
        <v>0</v>
      </c>
      <c r="G28" s="43">
        <v>2781729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10307905</v>
      </c>
      <c r="O28" s="44">
        <f t="shared" si="2"/>
        <v>153.91365048079794</v>
      </c>
      <c r="P28" s="9"/>
    </row>
    <row r="29" spans="1:119" ht="15.75">
      <c r="A29" s="26" t="s">
        <v>62</v>
      </c>
      <c r="B29" s="27"/>
      <c r="C29" s="28"/>
      <c r="D29" s="29">
        <f t="shared" ref="D29:M29" si="7">SUM(D30:D30)</f>
        <v>4518800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4518800</v>
      </c>
      <c r="O29" s="41">
        <f t="shared" si="2"/>
        <v>67.472973780087202</v>
      </c>
      <c r="P29" s="9"/>
    </row>
    <row r="30" spans="1:119" ht="15.75" thickBot="1">
      <c r="A30" s="12"/>
      <c r="B30" s="42">
        <v>581</v>
      </c>
      <c r="C30" s="19" t="s">
        <v>63</v>
      </c>
      <c r="D30" s="43">
        <v>4518800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4518800</v>
      </c>
      <c r="O30" s="44">
        <f t="shared" si="2"/>
        <v>67.472973780087202</v>
      </c>
      <c r="P30" s="9"/>
    </row>
    <row r="31" spans="1:119" ht="16.5" thickBot="1">
      <c r="A31" s="13" t="s">
        <v>10</v>
      </c>
      <c r="B31" s="21"/>
      <c r="C31" s="20"/>
      <c r="D31" s="14">
        <f>SUM(D5,D12,D19,D24,D27,D29)</f>
        <v>48446894</v>
      </c>
      <c r="E31" s="14">
        <f t="shared" ref="E31:M31" si="8">SUM(E5,E12,E19,E24,E27,E29)</f>
        <v>33783955</v>
      </c>
      <c r="F31" s="14">
        <f t="shared" si="8"/>
        <v>6185032</v>
      </c>
      <c r="G31" s="14">
        <f t="shared" si="8"/>
        <v>5036133</v>
      </c>
      <c r="H31" s="14">
        <f t="shared" si="8"/>
        <v>0</v>
      </c>
      <c r="I31" s="14">
        <f t="shared" si="8"/>
        <v>36781178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130233192</v>
      </c>
      <c r="O31" s="35">
        <f t="shared" si="2"/>
        <v>1944.5916502418922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77</v>
      </c>
      <c r="M33" s="90"/>
      <c r="N33" s="90"/>
      <c r="O33" s="39">
        <v>66972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7230827</v>
      </c>
      <c r="E5" s="24">
        <f t="shared" si="0"/>
        <v>0</v>
      </c>
      <c r="F5" s="24">
        <f t="shared" si="0"/>
        <v>6194920</v>
      </c>
      <c r="G5" s="24">
        <f t="shared" si="0"/>
        <v>2308762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15734509</v>
      </c>
      <c r="O5" s="30">
        <f t="shared" ref="O5:O30" si="2">(N5/O$32)</f>
        <v>236.22196700145625</v>
      </c>
      <c r="P5" s="6"/>
    </row>
    <row r="6" spans="1:133">
      <c r="A6" s="12"/>
      <c r="B6" s="42">
        <v>511</v>
      </c>
      <c r="C6" s="19" t="s">
        <v>19</v>
      </c>
      <c r="D6" s="43">
        <v>228991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228991</v>
      </c>
      <c r="O6" s="44">
        <f t="shared" si="2"/>
        <v>3.437838730501884</v>
      </c>
      <c r="P6" s="9"/>
    </row>
    <row r="7" spans="1:133">
      <c r="A7" s="12"/>
      <c r="B7" s="42">
        <v>512</v>
      </c>
      <c r="C7" s="19" t="s">
        <v>20</v>
      </c>
      <c r="D7" s="43">
        <v>1175758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1175758</v>
      </c>
      <c r="O7" s="44">
        <f t="shared" si="2"/>
        <v>17.65163866744734</v>
      </c>
      <c r="P7" s="9"/>
    </row>
    <row r="8" spans="1:133">
      <c r="A8" s="12"/>
      <c r="B8" s="42">
        <v>513</v>
      </c>
      <c r="C8" s="19" t="s">
        <v>21</v>
      </c>
      <c r="D8" s="43">
        <v>3563172</v>
      </c>
      <c r="E8" s="43">
        <v>0</v>
      </c>
      <c r="F8" s="43">
        <v>0</v>
      </c>
      <c r="G8" s="43">
        <v>450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3563622</v>
      </c>
      <c r="O8" s="44">
        <f t="shared" si="2"/>
        <v>53.500608025942441</v>
      </c>
      <c r="P8" s="9"/>
    </row>
    <row r="9" spans="1:133">
      <c r="A9" s="12"/>
      <c r="B9" s="42">
        <v>514</v>
      </c>
      <c r="C9" s="19" t="s">
        <v>22</v>
      </c>
      <c r="D9" s="43">
        <v>528580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528580</v>
      </c>
      <c r="O9" s="44">
        <f t="shared" si="2"/>
        <v>7.9355642630875707</v>
      </c>
      <c r="P9" s="9"/>
    </row>
    <row r="10" spans="1:133">
      <c r="A10" s="12"/>
      <c r="B10" s="42">
        <v>515</v>
      </c>
      <c r="C10" s="19" t="s">
        <v>23</v>
      </c>
      <c r="D10" s="43">
        <v>1734326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1734326</v>
      </c>
      <c r="O10" s="44">
        <f t="shared" si="2"/>
        <v>26.037412361692866</v>
      </c>
      <c r="P10" s="9"/>
    </row>
    <row r="11" spans="1:133">
      <c r="A11" s="12"/>
      <c r="B11" s="42">
        <v>517</v>
      </c>
      <c r="C11" s="19" t="s">
        <v>70</v>
      </c>
      <c r="D11" s="43">
        <v>0</v>
      </c>
      <c r="E11" s="43">
        <v>0</v>
      </c>
      <c r="F11" s="43">
        <v>6194920</v>
      </c>
      <c r="G11" s="43">
        <v>2308312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8503232</v>
      </c>
      <c r="O11" s="44">
        <f t="shared" si="2"/>
        <v>127.65890495278416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SUM(D13:D17)</f>
        <v>22629663</v>
      </c>
      <c r="E12" s="29">
        <f t="shared" si="3"/>
        <v>15195953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37825616</v>
      </c>
      <c r="O12" s="41">
        <f t="shared" si="2"/>
        <v>567.87545226621023</v>
      </c>
      <c r="P12" s="10"/>
    </row>
    <row r="13" spans="1:133">
      <c r="A13" s="12"/>
      <c r="B13" s="42">
        <v>521</v>
      </c>
      <c r="C13" s="19" t="s">
        <v>25</v>
      </c>
      <c r="D13" s="43">
        <v>12376418</v>
      </c>
      <c r="E13" s="43">
        <v>39877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12416295</v>
      </c>
      <c r="O13" s="44">
        <f t="shared" si="2"/>
        <v>186.40566590100437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12926010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12926010</v>
      </c>
      <c r="O14" s="44">
        <f t="shared" si="2"/>
        <v>194.05801017880466</v>
      </c>
      <c r="P14" s="9"/>
    </row>
    <row r="15" spans="1:133">
      <c r="A15" s="12"/>
      <c r="B15" s="42">
        <v>524</v>
      </c>
      <c r="C15" s="19" t="s">
        <v>27</v>
      </c>
      <c r="D15" s="43">
        <v>0</v>
      </c>
      <c r="E15" s="43">
        <v>2230066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2230066</v>
      </c>
      <c r="O15" s="44">
        <f t="shared" si="2"/>
        <v>33.479950156885707</v>
      </c>
      <c r="P15" s="9"/>
    </row>
    <row r="16" spans="1:133">
      <c r="A16" s="12"/>
      <c r="B16" s="42">
        <v>526</v>
      </c>
      <c r="C16" s="19" t="s">
        <v>28</v>
      </c>
      <c r="D16" s="43">
        <v>9776811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9776811</v>
      </c>
      <c r="O16" s="44">
        <f t="shared" si="2"/>
        <v>146.77912894653875</v>
      </c>
      <c r="P16" s="9"/>
    </row>
    <row r="17" spans="1:119">
      <c r="A17" s="12"/>
      <c r="B17" s="42">
        <v>529</v>
      </c>
      <c r="C17" s="19" t="s">
        <v>29</v>
      </c>
      <c r="D17" s="43">
        <v>476434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476434</v>
      </c>
      <c r="O17" s="44">
        <f t="shared" si="2"/>
        <v>7.1526970829767746</v>
      </c>
      <c r="P17" s="9"/>
    </row>
    <row r="18" spans="1:119" ht="15.75">
      <c r="A18" s="26" t="s">
        <v>30</v>
      </c>
      <c r="B18" s="27"/>
      <c r="C18" s="28"/>
      <c r="D18" s="29">
        <f t="shared" ref="D18:M18" si="4">SUM(D19:D22)</f>
        <v>2272527</v>
      </c>
      <c r="E18" s="29">
        <f t="shared" si="4"/>
        <v>15452282</v>
      </c>
      <c r="F18" s="29">
        <f t="shared" si="4"/>
        <v>0</v>
      </c>
      <c r="G18" s="29">
        <f t="shared" si="4"/>
        <v>319113</v>
      </c>
      <c r="H18" s="29">
        <f t="shared" si="4"/>
        <v>0</v>
      </c>
      <c r="I18" s="29">
        <f t="shared" si="4"/>
        <v>36303192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54347114</v>
      </c>
      <c r="O18" s="41">
        <f t="shared" si="2"/>
        <v>815.91247429026112</v>
      </c>
      <c r="P18" s="10"/>
    </row>
    <row r="19" spans="1:119">
      <c r="A19" s="12"/>
      <c r="B19" s="42">
        <v>534</v>
      </c>
      <c r="C19" s="19" t="s">
        <v>56</v>
      </c>
      <c r="D19" s="43">
        <v>2272527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2272527</v>
      </c>
      <c r="O19" s="44">
        <f t="shared" si="2"/>
        <v>34.117416565329009</v>
      </c>
      <c r="P19" s="9"/>
    </row>
    <row r="20" spans="1:119">
      <c r="A20" s="12"/>
      <c r="B20" s="42">
        <v>536</v>
      </c>
      <c r="C20" s="19" t="s">
        <v>57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36303192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36303192</v>
      </c>
      <c r="O20" s="44">
        <f t="shared" si="2"/>
        <v>545.01932171328201</v>
      </c>
      <c r="P20" s="9"/>
    </row>
    <row r="21" spans="1:119">
      <c r="A21" s="12"/>
      <c r="B21" s="42">
        <v>538</v>
      </c>
      <c r="C21" s="19" t="s">
        <v>58</v>
      </c>
      <c r="D21" s="43">
        <v>0</v>
      </c>
      <c r="E21" s="43">
        <v>3485639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3485639</v>
      </c>
      <c r="O21" s="44">
        <f t="shared" si="2"/>
        <v>52.329850320527257</v>
      </c>
      <c r="P21" s="9"/>
    </row>
    <row r="22" spans="1:119">
      <c r="A22" s="12"/>
      <c r="B22" s="42">
        <v>539</v>
      </c>
      <c r="C22" s="19" t="s">
        <v>33</v>
      </c>
      <c r="D22" s="43">
        <v>0</v>
      </c>
      <c r="E22" s="43">
        <v>11966643</v>
      </c>
      <c r="F22" s="43">
        <v>0</v>
      </c>
      <c r="G22" s="43">
        <v>319113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12285756</v>
      </c>
      <c r="O22" s="44">
        <f t="shared" si="2"/>
        <v>184.44588569112281</v>
      </c>
      <c r="P22" s="9"/>
    </row>
    <row r="23" spans="1:119" ht="15.75">
      <c r="A23" s="26" t="s">
        <v>34</v>
      </c>
      <c r="B23" s="27"/>
      <c r="C23" s="28"/>
      <c r="D23" s="29">
        <f t="shared" ref="D23:M23" si="5">SUM(D24:D25)</f>
        <v>0</v>
      </c>
      <c r="E23" s="29">
        <f t="shared" si="5"/>
        <v>1534950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1534950</v>
      </c>
      <c r="O23" s="41">
        <f t="shared" si="2"/>
        <v>23.04418321848399</v>
      </c>
      <c r="P23" s="10"/>
    </row>
    <row r="24" spans="1:119">
      <c r="A24" s="12"/>
      <c r="B24" s="42">
        <v>541</v>
      </c>
      <c r="C24" s="19" t="s">
        <v>59</v>
      </c>
      <c r="D24" s="43">
        <v>0</v>
      </c>
      <c r="E24" s="43">
        <v>1502798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1502798</v>
      </c>
      <c r="O24" s="44">
        <f t="shared" si="2"/>
        <v>22.561485685117628</v>
      </c>
      <c r="P24" s="9"/>
    </row>
    <row r="25" spans="1:119">
      <c r="A25" s="12"/>
      <c r="B25" s="42">
        <v>544</v>
      </c>
      <c r="C25" s="19" t="s">
        <v>60</v>
      </c>
      <c r="D25" s="43">
        <v>0</v>
      </c>
      <c r="E25" s="43">
        <v>32152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32152</v>
      </c>
      <c r="O25" s="44">
        <f t="shared" si="2"/>
        <v>0.4826975333663619</v>
      </c>
      <c r="P25" s="9"/>
    </row>
    <row r="26" spans="1:119" ht="15.75">
      <c r="A26" s="26" t="s">
        <v>37</v>
      </c>
      <c r="B26" s="27"/>
      <c r="C26" s="28"/>
      <c r="D26" s="29">
        <f t="shared" ref="D26:M26" si="6">SUM(D27:D27)</f>
        <v>7179855</v>
      </c>
      <c r="E26" s="29">
        <f t="shared" si="6"/>
        <v>0</v>
      </c>
      <c r="F26" s="29">
        <f t="shared" si="6"/>
        <v>0</v>
      </c>
      <c r="G26" s="29">
        <f t="shared" si="6"/>
        <v>4031347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1"/>
        <v>11211202</v>
      </c>
      <c r="O26" s="41">
        <f t="shared" si="2"/>
        <v>168.31362128240929</v>
      </c>
      <c r="P26" s="9"/>
    </row>
    <row r="27" spans="1:119">
      <c r="A27" s="12"/>
      <c r="B27" s="42">
        <v>572</v>
      </c>
      <c r="C27" s="19" t="s">
        <v>61</v>
      </c>
      <c r="D27" s="43">
        <v>7179855</v>
      </c>
      <c r="E27" s="43">
        <v>0</v>
      </c>
      <c r="F27" s="43">
        <v>0</v>
      </c>
      <c r="G27" s="43">
        <v>4031347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11211202</v>
      </c>
      <c r="O27" s="44">
        <f t="shared" si="2"/>
        <v>168.31362128240929</v>
      </c>
      <c r="P27" s="9"/>
    </row>
    <row r="28" spans="1:119" ht="15.75">
      <c r="A28" s="26" t="s">
        <v>62</v>
      </c>
      <c r="B28" s="27"/>
      <c r="C28" s="28"/>
      <c r="D28" s="29">
        <f t="shared" ref="D28:M28" si="7">SUM(D29:D29)</f>
        <v>4175600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4175600</v>
      </c>
      <c r="O28" s="41">
        <f t="shared" si="2"/>
        <v>62.688225314897387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4175600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4175600</v>
      </c>
      <c r="O29" s="44">
        <f t="shared" si="2"/>
        <v>62.688225314897387</v>
      </c>
      <c r="P29" s="9"/>
    </row>
    <row r="30" spans="1:119" ht="16.5" thickBot="1">
      <c r="A30" s="13" t="s">
        <v>10</v>
      </c>
      <c r="B30" s="21"/>
      <c r="C30" s="20"/>
      <c r="D30" s="14">
        <f>SUM(D5,D12,D18,D23,D26,D28)</f>
        <v>43488472</v>
      </c>
      <c r="E30" s="14">
        <f t="shared" ref="E30:M30" si="8">SUM(E5,E12,E18,E23,E26,E28)</f>
        <v>32183185</v>
      </c>
      <c r="F30" s="14">
        <f t="shared" si="8"/>
        <v>6194920</v>
      </c>
      <c r="G30" s="14">
        <f t="shared" si="8"/>
        <v>6659222</v>
      </c>
      <c r="H30" s="14">
        <f t="shared" si="8"/>
        <v>0</v>
      </c>
      <c r="I30" s="14">
        <f t="shared" si="8"/>
        <v>36303192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124828991</v>
      </c>
      <c r="O30" s="35">
        <f t="shared" si="2"/>
        <v>1874.0559233737183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75</v>
      </c>
      <c r="M32" s="90"/>
      <c r="N32" s="90"/>
      <c r="O32" s="39">
        <v>66609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7497868</v>
      </c>
      <c r="E5" s="24">
        <f t="shared" si="0"/>
        <v>81</v>
      </c>
      <c r="F5" s="24">
        <f t="shared" si="0"/>
        <v>6194592</v>
      </c>
      <c r="G5" s="24">
        <f t="shared" si="0"/>
        <v>1556317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15248858</v>
      </c>
      <c r="O5" s="30">
        <f t="shared" ref="O5:O30" si="2">(N5/O$32)</f>
        <v>229.21651685055468</v>
      </c>
      <c r="P5" s="6"/>
    </row>
    <row r="6" spans="1:133">
      <c r="A6" s="12"/>
      <c r="B6" s="42">
        <v>511</v>
      </c>
      <c r="C6" s="19" t="s">
        <v>19</v>
      </c>
      <c r="D6" s="43">
        <v>216564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216564</v>
      </c>
      <c r="O6" s="44">
        <f t="shared" si="2"/>
        <v>3.2553287436490996</v>
      </c>
      <c r="P6" s="9"/>
    </row>
    <row r="7" spans="1:133">
      <c r="A7" s="12"/>
      <c r="B7" s="42">
        <v>512</v>
      </c>
      <c r="C7" s="19" t="s">
        <v>20</v>
      </c>
      <c r="D7" s="43">
        <v>1116863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1116863</v>
      </c>
      <c r="O7" s="44">
        <f t="shared" si="2"/>
        <v>16.788368457445209</v>
      </c>
      <c r="P7" s="9"/>
    </row>
    <row r="8" spans="1:133">
      <c r="A8" s="12"/>
      <c r="B8" s="42">
        <v>513</v>
      </c>
      <c r="C8" s="19" t="s">
        <v>21</v>
      </c>
      <c r="D8" s="43">
        <v>3512584</v>
      </c>
      <c r="E8" s="43">
        <v>81</v>
      </c>
      <c r="F8" s="43">
        <v>0</v>
      </c>
      <c r="G8" s="43">
        <v>23436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3536101</v>
      </c>
      <c r="O8" s="44">
        <f t="shared" si="2"/>
        <v>53.153669242100833</v>
      </c>
      <c r="P8" s="9"/>
    </row>
    <row r="9" spans="1:133">
      <c r="A9" s="12"/>
      <c r="B9" s="42">
        <v>514</v>
      </c>
      <c r="C9" s="19" t="s">
        <v>22</v>
      </c>
      <c r="D9" s="43">
        <v>733563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733563</v>
      </c>
      <c r="O9" s="44">
        <f t="shared" si="2"/>
        <v>11.02671136097165</v>
      </c>
      <c r="P9" s="9"/>
    </row>
    <row r="10" spans="1:133">
      <c r="A10" s="12"/>
      <c r="B10" s="42">
        <v>515</v>
      </c>
      <c r="C10" s="19" t="s">
        <v>23</v>
      </c>
      <c r="D10" s="43">
        <v>1918294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1918294</v>
      </c>
      <c r="O10" s="44">
        <f t="shared" si="2"/>
        <v>28.835252382527131</v>
      </c>
      <c r="P10" s="9"/>
    </row>
    <row r="11" spans="1:133">
      <c r="A11" s="12"/>
      <c r="B11" s="42">
        <v>517</v>
      </c>
      <c r="C11" s="19" t="s">
        <v>70</v>
      </c>
      <c r="D11" s="43">
        <v>0</v>
      </c>
      <c r="E11" s="43">
        <v>0</v>
      </c>
      <c r="F11" s="43">
        <v>6194592</v>
      </c>
      <c r="G11" s="43">
        <v>1532881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7727473</v>
      </c>
      <c r="O11" s="44">
        <f t="shared" si="2"/>
        <v>116.15718666386074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SUM(D13:D17)</f>
        <v>21241093</v>
      </c>
      <c r="E12" s="29">
        <f t="shared" si="3"/>
        <v>14414324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35655417</v>
      </c>
      <c r="O12" s="41">
        <f t="shared" si="2"/>
        <v>535.96213510507175</v>
      </c>
      <c r="P12" s="10"/>
    </row>
    <row r="13" spans="1:133">
      <c r="A13" s="12"/>
      <c r="B13" s="42">
        <v>521</v>
      </c>
      <c r="C13" s="19" t="s">
        <v>25</v>
      </c>
      <c r="D13" s="43">
        <v>11475098</v>
      </c>
      <c r="E13" s="43">
        <v>19158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11494256</v>
      </c>
      <c r="O13" s="44">
        <f t="shared" si="2"/>
        <v>172.77840242912546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12149349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12149349</v>
      </c>
      <c r="O14" s="44">
        <f t="shared" si="2"/>
        <v>182.62557496317228</v>
      </c>
      <c r="P14" s="9"/>
    </row>
    <row r="15" spans="1:133">
      <c r="A15" s="12"/>
      <c r="B15" s="42">
        <v>524</v>
      </c>
      <c r="C15" s="19" t="s">
        <v>27</v>
      </c>
      <c r="D15" s="43">
        <v>0</v>
      </c>
      <c r="E15" s="43">
        <v>2245817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2245817</v>
      </c>
      <c r="O15" s="44">
        <f t="shared" si="2"/>
        <v>33.758485404202865</v>
      </c>
      <c r="P15" s="9"/>
    </row>
    <row r="16" spans="1:133">
      <c r="A16" s="12"/>
      <c r="B16" s="42">
        <v>526</v>
      </c>
      <c r="C16" s="19" t="s">
        <v>28</v>
      </c>
      <c r="D16" s="43">
        <v>9206081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9206081</v>
      </c>
      <c r="O16" s="44">
        <f t="shared" si="2"/>
        <v>138.38320355951058</v>
      </c>
      <c r="P16" s="9"/>
    </row>
    <row r="17" spans="1:119">
      <c r="A17" s="12"/>
      <c r="B17" s="42">
        <v>529</v>
      </c>
      <c r="C17" s="19" t="s">
        <v>29</v>
      </c>
      <c r="D17" s="43">
        <v>559914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559914</v>
      </c>
      <c r="O17" s="44">
        <f t="shared" si="2"/>
        <v>8.4164687490605186</v>
      </c>
      <c r="P17" s="9"/>
    </row>
    <row r="18" spans="1:119" ht="15.75">
      <c r="A18" s="26" t="s">
        <v>30</v>
      </c>
      <c r="B18" s="27"/>
      <c r="C18" s="28"/>
      <c r="D18" s="29">
        <f t="shared" ref="D18:M18" si="4">SUM(D19:D22)</f>
        <v>2227132</v>
      </c>
      <c r="E18" s="29">
        <f t="shared" si="4"/>
        <v>14561275</v>
      </c>
      <c r="F18" s="29">
        <f t="shared" si="4"/>
        <v>0</v>
      </c>
      <c r="G18" s="29">
        <f t="shared" si="4"/>
        <v>387066</v>
      </c>
      <c r="H18" s="29">
        <f t="shared" si="4"/>
        <v>0</v>
      </c>
      <c r="I18" s="29">
        <f t="shared" si="4"/>
        <v>34001728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51177201</v>
      </c>
      <c r="O18" s="41">
        <f t="shared" si="2"/>
        <v>769.28119832847312</v>
      </c>
      <c r="P18" s="10"/>
    </row>
    <row r="19" spans="1:119">
      <c r="A19" s="12"/>
      <c r="B19" s="42">
        <v>534</v>
      </c>
      <c r="C19" s="19" t="s">
        <v>56</v>
      </c>
      <c r="D19" s="43">
        <v>2227132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2227132</v>
      </c>
      <c r="O19" s="44">
        <f t="shared" si="2"/>
        <v>33.477617773502089</v>
      </c>
      <c r="P19" s="9"/>
    </row>
    <row r="20" spans="1:119">
      <c r="A20" s="12"/>
      <c r="B20" s="42">
        <v>536</v>
      </c>
      <c r="C20" s="19" t="s">
        <v>57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34001728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34001728</v>
      </c>
      <c r="O20" s="44">
        <f t="shared" si="2"/>
        <v>511.10435017887744</v>
      </c>
      <c r="P20" s="9"/>
    </row>
    <row r="21" spans="1:119">
      <c r="A21" s="12"/>
      <c r="B21" s="42">
        <v>538</v>
      </c>
      <c r="C21" s="19" t="s">
        <v>58</v>
      </c>
      <c r="D21" s="43">
        <v>0</v>
      </c>
      <c r="E21" s="43">
        <v>2999493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2999493</v>
      </c>
      <c r="O21" s="44">
        <f t="shared" si="2"/>
        <v>45.087529687640924</v>
      </c>
      <c r="P21" s="9"/>
    </row>
    <row r="22" spans="1:119">
      <c r="A22" s="12"/>
      <c r="B22" s="42">
        <v>539</v>
      </c>
      <c r="C22" s="19" t="s">
        <v>33</v>
      </c>
      <c r="D22" s="43">
        <v>0</v>
      </c>
      <c r="E22" s="43">
        <v>11561782</v>
      </c>
      <c r="F22" s="43">
        <v>0</v>
      </c>
      <c r="G22" s="43">
        <v>387066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11948848</v>
      </c>
      <c r="O22" s="44">
        <f t="shared" si="2"/>
        <v>179.61170068845263</v>
      </c>
      <c r="P22" s="9"/>
    </row>
    <row r="23" spans="1:119" ht="15.75">
      <c r="A23" s="26" t="s">
        <v>34</v>
      </c>
      <c r="B23" s="27"/>
      <c r="C23" s="28"/>
      <c r="D23" s="29">
        <f t="shared" ref="D23:M23" si="5">SUM(D24:D25)</f>
        <v>0</v>
      </c>
      <c r="E23" s="29">
        <f t="shared" si="5"/>
        <v>844908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844908</v>
      </c>
      <c r="O23" s="41">
        <f t="shared" si="2"/>
        <v>12.700417881730452</v>
      </c>
      <c r="P23" s="10"/>
    </row>
    <row r="24" spans="1:119">
      <c r="A24" s="12"/>
      <c r="B24" s="42">
        <v>541</v>
      </c>
      <c r="C24" s="19" t="s">
        <v>59</v>
      </c>
      <c r="D24" s="43">
        <v>0</v>
      </c>
      <c r="E24" s="43">
        <v>796465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796465</v>
      </c>
      <c r="O24" s="44">
        <f t="shared" si="2"/>
        <v>11.97223641884376</v>
      </c>
      <c r="P24" s="9"/>
    </row>
    <row r="25" spans="1:119">
      <c r="A25" s="12"/>
      <c r="B25" s="42">
        <v>544</v>
      </c>
      <c r="C25" s="19" t="s">
        <v>60</v>
      </c>
      <c r="D25" s="43">
        <v>0</v>
      </c>
      <c r="E25" s="43">
        <v>48443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48443</v>
      </c>
      <c r="O25" s="44">
        <f t="shared" si="2"/>
        <v>0.72818146288669094</v>
      </c>
      <c r="P25" s="9"/>
    </row>
    <row r="26" spans="1:119" ht="15.75">
      <c r="A26" s="26" t="s">
        <v>37</v>
      </c>
      <c r="B26" s="27"/>
      <c r="C26" s="28"/>
      <c r="D26" s="29">
        <f t="shared" ref="D26:M26" si="6">SUM(D27:D27)</f>
        <v>7449790</v>
      </c>
      <c r="E26" s="29">
        <f t="shared" si="6"/>
        <v>0</v>
      </c>
      <c r="F26" s="29">
        <f t="shared" si="6"/>
        <v>0</v>
      </c>
      <c r="G26" s="29">
        <f t="shared" si="6"/>
        <v>2482726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1"/>
        <v>9932516</v>
      </c>
      <c r="O26" s="41">
        <f t="shared" si="2"/>
        <v>149.30276884225717</v>
      </c>
      <c r="P26" s="9"/>
    </row>
    <row r="27" spans="1:119">
      <c r="A27" s="12"/>
      <c r="B27" s="42">
        <v>572</v>
      </c>
      <c r="C27" s="19" t="s">
        <v>61</v>
      </c>
      <c r="D27" s="43">
        <v>7449790</v>
      </c>
      <c r="E27" s="43">
        <v>0</v>
      </c>
      <c r="F27" s="43">
        <v>0</v>
      </c>
      <c r="G27" s="43">
        <v>2482726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9932516</v>
      </c>
      <c r="O27" s="44">
        <f t="shared" si="2"/>
        <v>149.30276884225717</v>
      </c>
      <c r="P27" s="9"/>
    </row>
    <row r="28" spans="1:119" ht="15.75">
      <c r="A28" s="26" t="s">
        <v>62</v>
      </c>
      <c r="B28" s="27"/>
      <c r="C28" s="28"/>
      <c r="D28" s="29">
        <f t="shared" ref="D28:M28" si="7">SUM(D29:D29)</f>
        <v>2422600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2422600</v>
      </c>
      <c r="O28" s="41">
        <f t="shared" si="2"/>
        <v>36.415837416949763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2422600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2422600</v>
      </c>
      <c r="O29" s="44">
        <f t="shared" si="2"/>
        <v>36.415837416949763</v>
      </c>
      <c r="P29" s="9"/>
    </row>
    <row r="30" spans="1:119" ht="16.5" thickBot="1">
      <c r="A30" s="13" t="s">
        <v>10</v>
      </c>
      <c r="B30" s="21"/>
      <c r="C30" s="20"/>
      <c r="D30" s="14">
        <f>SUM(D5,D12,D18,D23,D26,D28)</f>
        <v>40838483</v>
      </c>
      <c r="E30" s="14">
        <f t="shared" ref="E30:M30" si="8">SUM(E5,E12,E18,E23,E26,E28)</f>
        <v>29820588</v>
      </c>
      <c r="F30" s="14">
        <f t="shared" si="8"/>
        <v>6194592</v>
      </c>
      <c r="G30" s="14">
        <f t="shared" si="8"/>
        <v>4426109</v>
      </c>
      <c r="H30" s="14">
        <f t="shared" si="8"/>
        <v>0</v>
      </c>
      <c r="I30" s="14">
        <f t="shared" si="8"/>
        <v>34001728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115281500</v>
      </c>
      <c r="O30" s="35">
        <f t="shared" si="2"/>
        <v>1732.8788744250369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73</v>
      </c>
      <c r="M32" s="90"/>
      <c r="N32" s="90"/>
      <c r="O32" s="39">
        <v>66526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7136984</v>
      </c>
      <c r="E5" s="24">
        <f t="shared" si="0"/>
        <v>0</v>
      </c>
      <c r="F5" s="24">
        <f t="shared" si="0"/>
        <v>6204157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13341141</v>
      </c>
      <c r="O5" s="30">
        <f t="shared" ref="O5:O30" si="2">(N5/O$32)</f>
        <v>202.95647610064808</v>
      </c>
      <c r="P5" s="6"/>
    </row>
    <row r="6" spans="1:133">
      <c r="A6" s="12"/>
      <c r="B6" s="42">
        <v>511</v>
      </c>
      <c r="C6" s="19" t="s">
        <v>19</v>
      </c>
      <c r="D6" s="43">
        <v>220782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220782</v>
      </c>
      <c r="O6" s="44">
        <f t="shared" si="2"/>
        <v>3.3587184714150973</v>
      </c>
      <c r="P6" s="9"/>
    </row>
    <row r="7" spans="1:133">
      <c r="A7" s="12"/>
      <c r="B7" s="42">
        <v>512</v>
      </c>
      <c r="C7" s="19" t="s">
        <v>20</v>
      </c>
      <c r="D7" s="43">
        <v>1232237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1232237</v>
      </c>
      <c r="O7" s="44">
        <f t="shared" si="2"/>
        <v>18.745808866035841</v>
      </c>
      <c r="P7" s="9"/>
    </row>
    <row r="8" spans="1:133">
      <c r="A8" s="12"/>
      <c r="B8" s="42">
        <v>513</v>
      </c>
      <c r="C8" s="19" t="s">
        <v>21</v>
      </c>
      <c r="D8" s="43">
        <v>2761107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2761107</v>
      </c>
      <c r="O8" s="44">
        <f t="shared" si="2"/>
        <v>42.004244378860257</v>
      </c>
      <c r="P8" s="9"/>
    </row>
    <row r="9" spans="1:133">
      <c r="A9" s="12"/>
      <c r="B9" s="42">
        <v>514</v>
      </c>
      <c r="C9" s="19" t="s">
        <v>22</v>
      </c>
      <c r="D9" s="43">
        <v>798926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798926</v>
      </c>
      <c r="O9" s="44">
        <f t="shared" si="2"/>
        <v>12.153923388200932</v>
      </c>
      <c r="P9" s="9"/>
    </row>
    <row r="10" spans="1:133">
      <c r="A10" s="12"/>
      <c r="B10" s="42">
        <v>515</v>
      </c>
      <c r="C10" s="19" t="s">
        <v>23</v>
      </c>
      <c r="D10" s="43">
        <v>2123932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2123932</v>
      </c>
      <c r="O10" s="44">
        <f t="shared" si="2"/>
        <v>32.311011044512732</v>
      </c>
      <c r="P10" s="9"/>
    </row>
    <row r="11" spans="1:133">
      <c r="A11" s="12"/>
      <c r="B11" s="42">
        <v>517</v>
      </c>
      <c r="C11" s="19" t="s">
        <v>70</v>
      </c>
      <c r="D11" s="43">
        <v>0</v>
      </c>
      <c r="E11" s="43">
        <v>0</v>
      </c>
      <c r="F11" s="43">
        <v>6204157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6204157</v>
      </c>
      <c r="O11" s="44">
        <f t="shared" si="2"/>
        <v>94.382769951623203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SUM(D13:D17)</f>
        <v>20355433</v>
      </c>
      <c r="E12" s="29">
        <f t="shared" si="3"/>
        <v>18018984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38374417</v>
      </c>
      <c r="O12" s="41">
        <f t="shared" si="2"/>
        <v>583.78338454985249</v>
      </c>
      <c r="P12" s="10"/>
    </row>
    <row r="13" spans="1:133">
      <c r="A13" s="12"/>
      <c r="B13" s="42">
        <v>521</v>
      </c>
      <c r="C13" s="19" t="s">
        <v>25</v>
      </c>
      <c r="D13" s="43">
        <v>10819597</v>
      </c>
      <c r="E13" s="43">
        <v>94498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10914095</v>
      </c>
      <c r="O13" s="44">
        <f t="shared" si="2"/>
        <v>166.03424407460372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15421989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15421989</v>
      </c>
      <c r="O14" s="44">
        <f t="shared" si="2"/>
        <v>234.61205768704173</v>
      </c>
      <c r="P14" s="9"/>
    </row>
    <row r="15" spans="1:133">
      <c r="A15" s="12"/>
      <c r="B15" s="42">
        <v>524</v>
      </c>
      <c r="C15" s="19" t="s">
        <v>27</v>
      </c>
      <c r="D15" s="43">
        <v>0</v>
      </c>
      <c r="E15" s="43">
        <v>2502497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2502497</v>
      </c>
      <c r="O15" s="44">
        <f t="shared" si="2"/>
        <v>38.070055070435394</v>
      </c>
      <c r="P15" s="9"/>
    </row>
    <row r="16" spans="1:133">
      <c r="A16" s="12"/>
      <c r="B16" s="42">
        <v>526</v>
      </c>
      <c r="C16" s="19" t="s">
        <v>28</v>
      </c>
      <c r="D16" s="43">
        <v>9027421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9027421</v>
      </c>
      <c r="O16" s="44">
        <f t="shared" si="2"/>
        <v>137.33259804667296</v>
      </c>
      <c r="P16" s="9"/>
    </row>
    <row r="17" spans="1:119">
      <c r="A17" s="12"/>
      <c r="B17" s="42">
        <v>529</v>
      </c>
      <c r="C17" s="19" t="s">
        <v>29</v>
      </c>
      <c r="D17" s="43">
        <v>508415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508415</v>
      </c>
      <c r="O17" s="44">
        <f t="shared" si="2"/>
        <v>7.7344296710986704</v>
      </c>
      <c r="P17" s="9"/>
    </row>
    <row r="18" spans="1:119" ht="15.75">
      <c r="A18" s="26" t="s">
        <v>30</v>
      </c>
      <c r="B18" s="27"/>
      <c r="C18" s="28"/>
      <c r="D18" s="29">
        <f t="shared" ref="D18:M18" si="4">SUM(D19:D22)</f>
        <v>2194610</v>
      </c>
      <c r="E18" s="29">
        <f t="shared" si="4"/>
        <v>17327587</v>
      </c>
      <c r="F18" s="29">
        <f t="shared" si="4"/>
        <v>0</v>
      </c>
      <c r="G18" s="29">
        <f t="shared" si="4"/>
        <v>10758825</v>
      </c>
      <c r="H18" s="29">
        <f t="shared" si="4"/>
        <v>0</v>
      </c>
      <c r="I18" s="29">
        <f t="shared" si="4"/>
        <v>33092855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63373877</v>
      </c>
      <c r="O18" s="41">
        <f t="shared" si="2"/>
        <v>964.09585602580091</v>
      </c>
      <c r="P18" s="10"/>
    </row>
    <row r="19" spans="1:119">
      <c r="A19" s="12"/>
      <c r="B19" s="42">
        <v>534</v>
      </c>
      <c r="C19" s="19" t="s">
        <v>56</v>
      </c>
      <c r="D19" s="43">
        <v>2194610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2194610</v>
      </c>
      <c r="O19" s="44">
        <f t="shared" si="2"/>
        <v>33.386223263455747</v>
      </c>
      <c r="P19" s="9"/>
    </row>
    <row r="20" spans="1:119">
      <c r="A20" s="12"/>
      <c r="B20" s="42">
        <v>536</v>
      </c>
      <c r="C20" s="19" t="s">
        <v>57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33092855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33092855</v>
      </c>
      <c r="O20" s="44">
        <f t="shared" si="2"/>
        <v>503.43589314509995</v>
      </c>
      <c r="P20" s="9"/>
    </row>
    <row r="21" spans="1:119">
      <c r="A21" s="12"/>
      <c r="B21" s="42">
        <v>538</v>
      </c>
      <c r="C21" s="19" t="s">
        <v>58</v>
      </c>
      <c r="D21" s="43">
        <v>0</v>
      </c>
      <c r="E21" s="43">
        <v>4213666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4213666</v>
      </c>
      <c r="O21" s="44">
        <f t="shared" si="2"/>
        <v>64.101773815681383</v>
      </c>
      <c r="P21" s="9"/>
    </row>
    <row r="22" spans="1:119">
      <c r="A22" s="12"/>
      <c r="B22" s="42">
        <v>539</v>
      </c>
      <c r="C22" s="19" t="s">
        <v>33</v>
      </c>
      <c r="D22" s="43">
        <v>0</v>
      </c>
      <c r="E22" s="43">
        <v>13113921</v>
      </c>
      <c r="F22" s="43">
        <v>0</v>
      </c>
      <c r="G22" s="43">
        <v>10758825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23872746</v>
      </c>
      <c r="O22" s="44">
        <f t="shared" si="2"/>
        <v>363.17196580156389</v>
      </c>
      <c r="P22" s="9"/>
    </row>
    <row r="23" spans="1:119" ht="15.75">
      <c r="A23" s="26" t="s">
        <v>34</v>
      </c>
      <c r="B23" s="27"/>
      <c r="C23" s="28"/>
      <c r="D23" s="29">
        <f t="shared" ref="D23:M23" si="5">SUM(D24:D25)</f>
        <v>0</v>
      </c>
      <c r="E23" s="29">
        <f t="shared" si="5"/>
        <v>840032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840032</v>
      </c>
      <c r="O23" s="41">
        <f t="shared" si="2"/>
        <v>12.77926187361183</v>
      </c>
      <c r="P23" s="10"/>
    </row>
    <row r="24" spans="1:119">
      <c r="A24" s="12"/>
      <c r="B24" s="42">
        <v>541</v>
      </c>
      <c r="C24" s="19" t="s">
        <v>59</v>
      </c>
      <c r="D24" s="43">
        <v>0</v>
      </c>
      <c r="E24" s="43">
        <v>813361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813361</v>
      </c>
      <c r="O24" s="44">
        <f t="shared" si="2"/>
        <v>12.373520552529893</v>
      </c>
      <c r="P24" s="9"/>
    </row>
    <row r="25" spans="1:119">
      <c r="A25" s="12"/>
      <c r="B25" s="42">
        <v>544</v>
      </c>
      <c r="C25" s="19" t="s">
        <v>60</v>
      </c>
      <c r="D25" s="43">
        <v>0</v>
      </c>
      <c r="E25" s="43">
        <v>26671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26671</v>
      </c>
      <c r="O25" s="44">
        <f t="shared" si="2"/>
        <v>0.40574132108193628</v>
      </c>
      <c r="P25" s="9"/>
    </row>
    <row r="26" spans="1:119" ht="15.75">
      <c r="A26" s="26" t="s">
        <v>37</v>
      </c>
      <c r="B26" s="27"/>
      <c r="C26" s="28"/>
      <c r="D26" s="29">
        <f t="shared" ref="D26:M26" si="6">SUM(D27:D27)</f>
        <v>6129473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1"/>
        <v>6129473</v>
      </c>
      <c r="O26" s="41">
        <f t="shared" si="2"/>
        <v>93.246615145891013</v>
      </c>
      <c r="P26" s="9"/>
    </row>
    <row r="27" spans="1:119">
      <c r="A27" s="12"/>
      <c r="B27" s="42">
        <v>572</v>
      </c>
      <c r="C27" s="19" t="s">
        <v>61</v>
      </c>
      <c r="D27" s="43">
        <v>6129473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6129473</v>
      </c>
      <c r="O27" s="44">
        <f t="shared" si="2"/>
        <v>93.246615145891013</v>
      </c>
      <c r="P27" s="9"/>
    </row>
    <row r="28" spans="1:119" ht="15.75">
      <c r="A28" s="26" t="s">
        <v>62</v>
      </c>
      <c r="B28" s="27"/>
      <c r="C28" s="28"/>
      <c r="D28" s="29">
        <f t="shared" ref="D28:M28" si="7">SUM(D29:D29)</f>
        <v>1553000</v>
      </c>
      <c r="E28" s="29">
        <f t="shared" si="7"/>
        <v>20000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1573000</v>
      </c>
      <c r="O28" s="41">
        <f t="shared" si="2"/>
        <v>23.929777588462592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1553000</v>
      </c>
      <c r="E29" s="43">
        <v>20000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1573000</v>
      </c>
      <c r="O29" s="44">
        <f t="shared" si="2"/>
        <v>23.929777588462592</v>
      </c>
      <c r="P29" s="9"/>
    </row>
    <row r="30" spans="1:119" ht="16.5" thickBot="1">
      <c r="A30" s="13" t="s">
        <v>10</v>
      </c>
      <c r="B30" s="21"/>
      <c r="C30" s="20"/>
      <c r="D30" s="14">
        <f>SUM(D5,D12,D18,D23,D26,D28)</f>
        <v>37369500</v>
      </c>
      <c r="E30" s="14">
        <f t="shared" ref="E30:M30" si="8">SUM(E5,E12,E18,E23,E26,E28)</f>
        <v>36206603</v>
      </c>
      <c r="F30" s="14">
        <f t="shared" si="8"/>
        <v>6204157</v>
      </c>
      <c r="G30" s="14">
        <f t="shared" si="8"/>
        <v>10758825</v>
      </c>
      <c r="H30" s="14">
        <f t="shared" si="8"/>
        <v>0</v>
      </c>
      <c r="I30" s="14">
        <f t="shared" si="8"/>
        <v>33092855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123631940</v>
      </c>
      <c r="O30" s="35">
        <f t="shared" si="2"/>
        <v>1880.7913712842669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71</v>
      </c>
      <c r="M32" s="90"/>
      <c r="N32" s="90"/>
      <c r="O32" s="39">
        <v>65734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2024-07-31T20:25:17Z</cp:lastPrinted>
  <dcterms:created xsi:type="dcterms:W3CDTF">2000-08-31T21:26:31Z</dcterms:created>
  <dcterms:modified xsi:type="dcterms:W3CDTF">2024-07-31T20:25:21Z</dcterms:modified>
</cp:coreProperties>
</file>