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'2008'!$A$1:$O$30</definedName>
    <definedName name="_xlnm.Print_Area" localSheetId="14">'2009'!$A$1:$O$30</definedName>
    <definedName name="_xlnm.Print_Area" localSheetId="13">'2010'!$A$1:$O$27</definedName>
    <definedName name="_xlnm.Print_Area" localSheetId="12">'2011'!$A$1:$O$27</definedName>
    <definedName name="_xlnm.Print_Area" localSheetId="11">'2012'!$A$1:$O$27</definedName>
    <definedName name="_xlnm.Print_Area" localSheetId="10">'2013'!$A$1:$O$30</definedName>
    <definedName name="_xlnm.Print_Area" localSheetId="9">'2014'!$A$1:$O$30</definedName>
    <definedName name="_xlnm.Print_Area" localSheetId="8">'2015'!$A$1:$O$32</definedName>
    <definedName name="_xlnm.Print_Area" localSheetId="7">'2016'!$A$1:$O$29</definedName>
    <definedName name="_xlnm.Print_Area" localSheetId="6">'2017'!$A$1:$O$29</definedName>
    <definedName name="_xlnm.Print_Area" localSheetId="5">'2018'!$A$1:$O$29</definedName>
    <definedName name="_xlnm.Print_Area" localSheetId="4">'2019'!$A$1:$O$29</definedName>
    <definedName name="_xlnm.Print_Area" localSheetId="3">'2020'!$A$1:$O$29</definedName>
    <definedName name="_xlnm.Print_Area" localSheetId="2">'2021'!$A$1:$P$29</definedName>
    <definedName name="_xlnm.Print_Area" localSheetId="1">'2022'!$A$1:$P$29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23" i="49"/>
  <c r="P23" i="49" s="1"/>
  <c r="O21" i="49"/>
  <c r="P21" i="49" s="1"/>
  <c r="O16" i="49"/>
  <c r="P16" i="49" s="1"/>
  <c r="O13" i="49"/>
  <c r="P13" i="49" s="1"/>
  <c r="O5" i="49"/>
  <c r="P5" i="49" s="1"/>
  <c r="E25" i="48"/>
  <c r="F25" i="48"/>
  <c r="G25" i="48"/>
  <c r="H25" i="48"/>
  <c r="I25" i="48"/>
  <c r="J25" i="48"/>
  <c r="K25" i="48"/>
  <c r="L25" i="48"/>
  <c r="M25" i="48"/>
  <c r="N25" i="48"/>
  <c r="D25" i="48"/>
  <c r="O26" i="49" l="1"/>
  <c r="P26" i="49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21" i="48"/>
  <c r="P21" i="48" s="1"/>
  <c r="O19" i="48"/>
  <c r="P19" i="48" s="1"/>
  <c r="O16" i="48"/>
  <c r="P16" i="48" s="1"/>
  <c r="O13" i="48"/>
  <c r="P13" i="48" s="1"/>
  <c r="O5" i="48"/>
  <c r="P5" i="48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D25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O21" i="47" s="1"/>
  <c r="P21" i="47" s="1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O19" i="47" s="1"/>
  <c r="P19" i="47" s="1"/>
  <c r="E19" i="47"/>
  <c r="D19" i="47"/>
  <c r="O18" i="47"/>
  <c r="P18" i="47" s="1"/>
  <c r="O17" i="47"/>
  <c r="P17" i="47" s="1"/>
  <c r="N16" i="47"/>
  <c r="M16" i="47"/>
  <c r="L16" i="47"/>
  <c r="K16" i="47"/>
  <c r="J16" i="47"/>
  <c r="I16" i="47"/>
  <c r="O16" i="47" s="1"/>
  <c r="P16" i="47" s="1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O13" i="47" s="1"/>
  <c r="P13" i="47" s="1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 s="1"/>
  <c r="O9" i="47"/>
  <c r="P9" i="47" s="1"/>
  <c r="O8" i="47"/>
  <c r="P8" i="47" s="1"/>
  <c r="O7" i="47"/>
  <c r="P7" i="47"/>
  <c r="O6" i="47"/>
  <c r="P6" i="47"/>
  <c r="N5" i="47"/>
  <c r="N25" i="47" s="1"/>
  <c r="M5" i="47"/>
  <c r="M25" i="47" s="1"/>
  <c r="L5" i="47"/>
  <c r="K5" i="47"/>
  <c r="K25" i="47" s="1"/>
  <c r="J5" i="47"/>
  <c r="J25" i="47" s="1"/>
  <c r="I5" i="47"/>
  <c r="I25" i="47" s="1"/>
  <c r="H5" i="47"/>
  <c r="H25" i="47" s="1"/>
  <c r="G5" i="47"/>
  <c r="G25" i="47" s="1"/>
  <c r="F5" i="47"/>
  <c r="F25" i="47" s="1"/>
  <c r="E5" i="47"/>
  <c r="E25" i="47" s="1"/>
  <c r="D5" i="47"/>
  <c r="F25" i="46"/>
  <c r="G25" i="46"/>
  <c r="N24" i="46"/>
  <c r="O24" i="46" s="1"/>
  <c r="M23" i="46"/>
  <c r="L23" i="46"/>
  <c r="K23" i="46"/>
  <c r="N23" i="46" s="1"/>
  <c r="O23" i="46" s="1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N21" i="46" s="1"/>
  <c r="O21" i="46" s="1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M16" i="46"/>
  <c r="N16" i="46" s="1"/>
  <c r="O16" i="46" s="1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M25" i="46" s="1"/>
  <c r="L5" i="46"/>
  <c r="L25" i="46" s="1"/>
  <c r="K5" i="46"/>
  <c r="K25" i="46" s="1"/>
  <c r="J5" i="46"/>
  <c r="J25" i="46" s="1"/>
  <c r="I5" i="46"/>
  <c r="I25" i="46" s="1"/>
  <c r="H5" i="46"/>
  <c r="H25" i="46" s="1"/>
  <c r="G5" i="46"/>
  <c r="F5" i="46"/>
  <c r="E5" i="46"/>
  <c r="E25" i="46" s="1"/>
  <c r="D5" i="46"/>
  <c r="D25" i="46" s="1"/>
  <c r="N24" i="45"/>
  <c r="O24" i="45"/>
  <c r="M23" i="45"/>
  <c r="N23" i="45" s="1"/>
  <c r="O23" i="45" s="1"/>
  <c r="L23" i="45"/>
  <c r="K23" i="45"/>
  <c r="J23" i="45"/>
  <c r="I23" i="45"/>
  <c r="H23" i="45"/>
  <c r="G23" i="45"/>
  <c r="F23" i="45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N19" i="45" s="1"/>
  <c r="O19" i="45" s="1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N13" i="45" s="1"/>
  <c r="O13" i="45" s="1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M25" i="45" s="1"/>
  <c r="L5" i="45"/>
  <c r="L25" i="45" s="1"/>
  <c r="K5" i="45"/>
  <c r="K25" i="45" s="1"/>
  <c r="J5" i="45"/>
  <c r="J25" i="45" s="1"/>
  <c r="I5" i="45"/>
  <c r="I25" i="45" s="1"/>
  <c r="H5" i="45"/>
  <c r="H25" i="45" s="1"/>
  <c r="G5" i="45"/>
  <c r="G25" i="45" s="1"/>
  <c r="F5" i="45"/>
  <c r="F25" i="45" s="1"/>
  <c r="E5" i="45"/>
  <c r="N5" i="45" s="1"/>
  <c r="O5" i="45" s="1"/>
  <c r="D5" i="45"/>
  <c r="D25" i="45" s="1"/>
  <c r="M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D25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L25" i="44" s="1"/>
  <c r="K5" i="44"/>
  <c r="K25" i="44" s="1"/>
  <c r="J5" i="44"/>
  <c r="J25" i="44" s="1"/>
  <c r="I5" i="44"/>
  <c r="I25" i="44" s="1"/>
  <c r="H5" i="44"/>
  <c r="H25" i="44" s="1"/>
  <c r="G5" i="44"/>
  <c r="G25" i="44" s="1"/>
  <c r="F5" i="44"/>
  <c r="F25" i="44" s="1"/>
  <c r="E5" i="44"/>
  <c r="E25" i="44" s="1"/>
  <c r="D5" i="44"/>
  <c r="L25" i="43"/>
  <c r="M25" i="43"/>
  <c r="N24" i="43"/>
  <c r="O24" i="43" s="1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N21" i="43" s="1"/>
  <c r="O21" i="43" s="1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 s="1"/>
  <c r="N17" i="43"/>
  <c r="O17" i="43" s="1"/>
  <c r="M16" i="43"/>
  <c r="L16" i="43"/>
  <c r="K16" i="43"/>
  <c r="J16" i="43"/>
  <c r="I16" i="43"/>
  <c r="H16" i="43"/>
  <c r="G16" i="43"/>
  <c r="N16" i="43" s="1"/>
  <c r="O16" i="43" s="1"/>
  <c r="F16" i="43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K25" i="43" s="1"/>
  <c r="J5" i="43"/>
  <c r="J25" i="43" s="1"/>
  <c r="I5" i="43"/>
  <c r="N5" i="43" s="1"/>
  <c r="O5" i="43" s="1"/>
  <c r="H5" i="43"/>
  <c r="H25" i="43" s="1"/>
  <c r="G5" i="43"/>
  <c r="G25" i="43" s="1"/>
  <c r="F5" i="43"/>
  <c r="F25" i="43" s="1"/>
  <c r="E5" i="43"/>
  <c r="E25" i="43" s="1"/>
  <c r="D5" i="43"/>
  <c r="D25" i="43" s="1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N21" i="42" s="1"/>
  <c r="O21" i="42" s="1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N19" i="42" s="1"/>
  <c r="O19" i="42" s="1"/>
  <c r="F19" i="42"/>
  <c r="E19" i="42"/>
  <c r="D19" i="42"/>
  <c r="N18" i="42"/>
  <c r="O18" i="42" s="1"/>
  <c r="N17" i="42"/>
  <c r="O17" i="42"/>
  <c r="M16" i="42"/>
  <c r="L16" i="42"/>
  <c r="K16" i="42"/>
  <c r="J16" i="42"/>
  <c r="J25" i="42" s="1"/>
  <c r="I16" i="42"/>
  <c r="N16" i="42" s="1"/>
  <c r="O16" i="42" s="1"/>
  <c r="H16" i="42"/>
  <c r="G16" i="42"/>
  <c r="F16" i="42"/>
  <c r="E16" i="42"/>
  <c r="D16" i="42"/>
  <c r="N15" i="42"/>
  <c r="O15" i="42"/>
  <c r="N14" i="42"/>
  <c r="O14" i="42" s="1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/>
  <c r="N6" i="42"/>
  <c r="O6" i="42" s="1"/>
  <c r="M5" i="42"/>
  <c r="M25" i="42" s="1"/>
  <c r="L5" i="42"/>
  <c r="L25" i="42" s="1"/>
  <c r="K5" i="42"/>
  <c r="K25" i="42" s="1"/>
  <c r="J5" i="42"/>
  <c r="I5" i="42"/>
  <c r="H5" i="42"/>
  <c r="H25" i="42" s="1"/>
  <c r="G5" i="42"/>
  <c r="G25" i="42" s="1"/>
  <c r="F5" i="42"/>
  <c r="F25" i="42" s="1"/>
  <c r="E5" i="42"/>
  <c r="E25" i="42" s="1"/>
  <c r="D5" i="42"/>
  <c r="D25" i="42" s="1"/>
  <c r="H28" i="41"/>
  <c r="I28" i="41"/>
  <c r="N27" i="41"/>
  <c r="O27" i="41"/>
  <c r="N26" i="41"/>
  <c r="O26" i="41" s="1"/>
  <c r="M25" i="41"/>
  <c r="L25" i="41"/>
  <c r="K25" i="41"/>
  <c r="N25" i="41" s="1"/>
  <c r="O25" i="41" s="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N21" i="41" s="1"/>
  <c r="O21" i="41" s="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N19" i="41" s="1"/>
  <c r="O19" i="41" s="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28" i="41" s="1"/>
  <c r="L5" i="41"/>
  <c r="L28" i="41" s="1"/>
  <c r="K5" i="41"/>
  <c r="K28" i="41" s="1"/>
  <c r="J5" i="41"/>
  <c r="J28" i="41" s="1"/>
  <c r="I5" i="41"/>
  <c r="H5" i="41"/>
  <c r="G5" i="41"/>
  <c r="G28" i="41" s="1"/>
  <c r="F5" i="41"/>
  <c r="F28" i="41" s="1"/>
  <c r="E5" i="41"/>
  <c r="E28" i="41" s="1"/>
  <c r="D5" i="41"/>
  <c r="D28" i="41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D25" i="40" s="1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 s="1"/>
  <c r="N15" i="40"/>
  <c r="O15" i="40" s="1"/>
  <c r="M14" i="40"/>
  <c r="L14" i="40"/>
  <c r="K14" i="40"/>
  <c r="J14" i="40"/>
  <c r="N14" i="40" s="1"/>
  <c r="O14" i="40" s="1"/>
  <c r="I14" i="40"/>
  <c r="H14" i="40"/>
  <c r="G14" i="40"/>
  <c r="F14" i="40"/>
  <c r="E14" i="40"/>
  <c r="D14" i="40"/>
  <c r="N13" i="40"/>
  <c r="O13" i="40" s="1"/>
  <c r="N12" i="40"/>
  <c r="O12" i="40"/>
  <c r="M11" i="40"/>
  <c r="M25" i="40" s="1"/>
  <c r="L11" i="40"/>
  <c r="N11" i="40" s="1"/>
  <c r="O11" i="40" s="1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L25" i="40"/>
  <c r="K5" i="40"/>
  <c r="K25" i="40" s="1"/>
  <c r="J5" i="40"/>
  <c r="I5" i="40"/>
  <c r="I25" i="40"/>
  <c r="H5" i="40"/>
  <c r="H25" i="40" s="1"/>
  <c r="G5" i="40"/>
  <c r="G25" i="40"/>
  <c r="F5" i="40"/>
  <c r="F25" i="40"/>
  <c r="E5" i="40"/>
  <c r="E25" i="40" s="1"/>
  <c r="D5" i="40"/>
  <c r="D5" i="37"/>
  <c r="E5" i="37"/>
  <c r="F5" i="37"/>
  <c r="G5" i="37"/>
  <c r="H5" i="37"/>
  <c r="H26" i="37" s="1"/>
  <c r="I5" i="37"/>
  <c r="I26" i="37" s="1"/>
  <c r="J5" i="37"/>
  <c r="J26" i="37" s="1"/>
  <c r="K5" i="37"/>
  <c r="L5" i="37"/>
  <c r="M5" i="37"/>
  <c r="N6" i="37"/>
  <c r="O6" i="37" s="1"/>
  <c r="N7" i="37"/>
  <c r="O7" i="37" s="1"/>
  <c r="N8" i="37"/>
  <c r="O8" i="37"/>
  <c r="N9" i="37"/>
  <c r="O9" i="37" s="1"/>
  <c r="N10" i="37"/>
  <c r="O10" i="37" s="1"/>
  <c r="N11" i="37"/>
  <c r="O11" i="37" s="1"/>
  <c r="N12" i="37"/>
  <c r="O12" i="37" s="1"/>
  <c r="D13" i="37"/>
  <c r="E13" i="37"/>
  <c r="F13" i="37"/>
  <c r="N13" i="37" s="1"/>
  <c r="O13" i="37" s="1"/>
  <c r="G13" i="37"/>
  <c r="H13" i="37"/>
  <c r="I13" i="37"/>
  <c r="J13" i="37"/>
  <c r="K13" i="37"/>
  <c r="L13" i="37"/>
  <c r="M13" i="37"/>
  <c r="N14" i="37"/>
  <c r="O14" i="37" s="1"/>
  <c r="N15" i="37"/>
  <c r="O15" i="37"/>
  <c r="D16" i="37"/>
  <c r="E16" i="37"/>
  <c r="F16" i="37"/>
  <c r="G16" i="37"/>
  <c r="H16" i="37"/>
  <c r="I16" i="37"/>
  <c r="J16" i="37"/>
  <c r="K16" i="37"/>
  <c r="L16" i="37"/>
  <c r="L26" i="37" s="1"/>
  <c r="M16" i="37"/>
  <c r="N17" i="37"/>
  <c r="O17" i="37"/>
  <c r="N18" i="37"/>
  <c r="O18" i="37" s="1"/>
  <c r="N19" i="37"/>
  <c r="O19" i="37" s="1"/>
  <c r="D20" i="37"/>
  <c r="E20" i="37"/>
  <c r="F20" i="37"/>
  <c r="G20" i="37"/>
  <c r="H20" i="37"/>
  <c r="I20" i="37"/>
  <c r="J20" i="37"/>
  <c r="N20" i="37" s="1"/>
  <c r="O20" i="37" s="1"/>
  <c r="K20" i="37"/>
  <c r="K26" i="37" s="1"/>
  <c r="L20" i="37"/>
  <c r="M20" i="37"/>
  <c r="N21" i="37"/>
  <c r="O21" i="37" s="1"/>
  <c r="D22" i="37"/>
  <c r="N22" i="37" s="1"/>
  <c r="O22" i="37" s="1"/>
  <c r="E22" i="37"/>
  <c r="F22" i="37"/>
  <c r="G22" i="37"/>
  <c r="H22" i="37"/>
  <c r="I22" i="37"/>
  <c r="J22" i="37"/>
  <c r="K22" i="37"/>
  <c r="L22" i="37"/>
  <c r="M22" i="37"/>
  <c r="N23" i="37"/>
  <c r="O23" i="37" s="1"/>
  <c r="D24" i="37"/>
  <c r="E24" i="37"/>
  <c r="F24" i="37"/>
  <c r="N24" i="37" s="1"/>
  <c r="O24" i="37" s="1"/>
  <c r="G24" i="37"/>
  <c r="H24" i="37"/>
  <c r="I24" i="37"/>
  <c r="J24" i="37"/>
  <c r="K24" i="37"/>
  <c r="L24" i="37"/>
  <c r="M24" i="37"/>
  <c r="N25" i="37"/>
  <c r="O25" i="37" s="1"/>
  <c r="E26" i="37"/>
  <c r="G26" i="37"/>
  <c r="M26" i="37"/>
  <c r="D5" i="33"/>
  <c r="E5" i="33"/>
  <c r="F5" i="33"/>
  <c r="G5" i="33"/>
  <c r="H5" i="33"/>
  <c r="I5" i="33"/>
  <c r="J5" i="33"/>
  <c r="K5" i="33"/>
  <c r="N5" i="33" s="1"/>
  <c r="O5" i="33" s="1"/>
  <c r="L5" i="33"/>
  <c r="L26" i="33" s="1"/>
  <c r="M5" i="33"/>
  <c r="M26" i="33" s="1"/>
  <c r="N6" i="33"/>
  <c r="O6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D13" i="33"/>
  <c r="E13" i="33"/>
  <c r="F13" i="33"/>
  <c r="G13" i="33"/>
  <c r="H13" i="33"/>
  <c r="I13" i="33"/>
  <c r="J13" i="33"/>
  <c r="K13" i="33"/>
  <c r="N13" i="33" s="1"/>
  <c r="O13" i="33" s="1"/>
  <c r="L13" i="33"/>
  <c r="M13" i="33"/>
  <c r="N14" i="33"/>
  <c r="O14" i="33" s="1"/>
  <c r="N15" i="33"/>
  <c r="O15" i="33" s="1"/>
  <c r="D16" i="33"/>
  <c r="E16" i="33"/>
  <c r="F16" i="33"/>
  <c r="F26" i="33"/>
  <c r="G16" i="33"/>
  <c r="G26" i="33" s="1"/>
  <c r="H16" i="33"/>
  <c r="H26" i="33" s="1"/>
  <c r="I16" i="33"/>
  <c r="J16" i="33"/>
  <c r="K16" i="33"/>
  <c r="L16" i="33"/>
  <c r="M16" i="33"/>
  <c r="N17" i="33"/>
  <c r="O17" i="33"/>
  <c r="N18" i="33"/>
  <c r="O18" i="33" s="1"/>
  <c r="N19" i="33"/>
  <c r="O19" i="33" s="1"/>
  <c r="D20" i="33"/>
  <c r="E20" i="33"/>
  <c r="F20" i="33"/>
  <c r="G20" i="33"/>
  <c r="H20" i="33"/>
  <c r="I20" i="33"/>
  <c r="J20" i="33"/>
  <c r="K20" i="33"/>
  <c r="N20" i="33" s="1"/>
  <c r="O20" i="33" s="1"/>
  <c r="L20" i="33"/>
  <c r="M20" i="33"/>
  <c r="N21" i="33"/>
  <c r="O21" i="33" s="1"/>
  <c r="D22" i="33"/>
  <c r="N22" i="33" s="1"/>
  <c r="O22" i="33" s="1"/>
  <c r="E22" i="33"/>
  <c r="F22" i="33"/>
  <c r="G22" i="33"/>
  <c r="H22" i="33"/>
  <c r="I22" i="33"/>
  <c r="J22" i="33"/>
  <c r="K22" i="33"/>
  <c r="L22" i="33"/>
  <c r="M22" i="33"/>
  <c r="N23" i="33"/>
  <c r="O23" i="33" s="1"/>
  <c r="D24" i="33"/>
  <c r="E24" i="33"/>
  <c r="F24" i="33"/>
  <c r="G24" i="33"/>
  <c r="H24" i="33"/>
  <c r="I24" i="33"/>
  <c r="I26" i="33" s="1"/>
  <c r="J24" i="33"/>
  <c r="J26" i="33" s="1"/>
  <c r="K24" i="33"/>
  <c r="L24" i="33"/>
  <c r="M24" i="33"/>
  <c r="N25" i="33"/>
  <c r="O25" i="33" s="1"/>
  <c r="E26" i="33"/>
  <c r="D5" i="34"/>
  <c r="N5" i="34" s="1"/>
  <c r="O5" i="34" s="1"/>
  <c r="E5" i="34"/>
  <c r="E23" i="34" s="1"/>
  <c r="F5" i="34"/>
  <c r="F23" i="34" s="1"/>
  <c r="G5" i="34"/>
  <c r="H5" i="34"/>
  <c r="I5" i="34"/>
  <c r="J5" i="34"/>
  <c r="K5" i="34"/>
  <c r="L5" i="34"/>
  <c r="M5" i="34"/>
  <c r="N6" i="34"/>
  <c r="O6" i="34"/>
  <c r="N7" i="34"/>
  <c r="O7" i="34" s="1"/>
  <c r="N8" i="34"/>
  <c r="O8" i="34" s="1"/>
  <c r="N9" i="34"/>
  <c r="O9" i="34"/>
  <c r="N10" i="34"/>
  <c r="O10" i="34" s="1"/>
  <c r="N11" i="34"/>
  <c r="O11" i="34" s="1"/>
  <c r="D12" i="34"/>
  <c r="N12" i="34" s="1"/>
  <c r="O12" i="34" s="1"/>
  <c r="E12" i="34"/>
  <c r="F12" i="34"/>
  <c r="G12" i="34"/>
  <c r="H12" i="34"/>
  <c r="I12" i="34"/>
  <c r="J12" i="34"/>
  <c r="K12" i="34"/>
  <c r="L12" i="34"/>
  <c r="M12" i="34"/>
  <c r="N13" i="34"/>
  <c r="O13" i="34"/>
  <c r="N14" i="34"/>
  <c r="O14" i="34" s="1"/>
  <c r="D15" i="34"/>
  <c r="E15" i="34"/>
  <c r="F15" i="34"/>
  <c r="G15" i="34"/>
  <c r="H15" i="34"/>
  <c r="I15" i="34"/>
  <c r="J15" i="34"/>
  <c r="K15" i="34"/>
  <c r="L15" i="34"/>
  <c r="L23" i="34" s="1"/>
  <c r="M15" i="34"/>
  <c r="N15" i="34" s="1"/>
  <c r="O15" i="34" s="1"/>
  <c r="N16" i="34"/>
  <c r="O16" i="34" s="1"/>
  <c r="N17" i="34"/>
  <c r="O17" i="34"/>
  <c r="N18" i="34"/>
  <c r="O18" i="34" s="1"/>
  <c r="D19" i="34"/>
  <c r="E19" i="34"/>
  <c r="F19" i="34"/>
  <c r="N19" i="34" s="1"/>
  <c r="O19" i="34" s="1"/>
  <c r="G19" i="34"/>
  <c r="G23" i="34" s="1"/>
  <c r="H19" i="34"/>
  <c r="H23" i="34" s="1"/>
  <c r="I19" i="34"/>
  <c r="J19" i="34"/>
  <c r="K19" i="34"/>
  <c r="L19" i="34"/>
  <c r="M19" i="34"/>
  <c r="N20" i="34"/>
  <c r="O20" i="34" s="1"/>
  <c r="D21" i="34"/>
  <c r="E21" i="34"/>
  <c r="N21" i="34" s="1"/>
  <c r="O21" i="34" s="1"/>
  <c r="F21" i="34"/>
  <c r="G21" i="34"/>
  <c r="H21" i="34"/>
  <c r="I21" i="34"/>
  <c r="J21" i="34"/>
  <c r="K21" i="34"/>
  <c r="L21" i="34"/>
  <c r="M21" i="34"/>
  <c r="N22" i="34"/>
  <c r="O22" i="34"/>
  <c r="D23" i="34"/>
  <c r="I23" i="34"/>
  <c r="K23" i="34"/>
  <c r="D5" i="35"/>
  <c r="E5" i="35"/>
  <c r="F5" i="35"/>
  <c r="G5" i="35"/>
  <c r="H5" i="35"/>
  <c r="H23" i="35" s="1"/>
  <c r="I5" i="35"/>
  <c r="I23" i="35" s="1"/>
  <c r="J5" i="35"/>
  <c r="J23" i="35" s="1"/>
  <c r="K5" i="35"/>
  <c r="L5" i="35"/>
  <c r="M5" i="35"/>
  <c r="N6" i="35"/>
  <c r="O6" i="35" s="1"/>
  <c r="N7" i="35"/>
  <c r="O7" i="35" s="1"/>
  <c r="N8" i="35"/>
  <c r="O8" i="35"/>
  <c r="N9" i="35"/>
  <c r="O9" i="35"/>
  <c r="N10" i="35"/>
  <c r="O10" i="35" s="1"/>
  <c r="N11" i="35"/>
  <c r="O11" i="35" s="1"/>
  <c r="D12" i="35"/>
  <c r="E12" i="35"/>
  <c r="N12" i="35" s="1"/>
  <c r="O12" i="35" s="1"/>
  <c r="F12" i="35"/>
  <c r="G12" i="35"/>
  <c r="H12" i="35"/>
  <c r="I12" i="35"/>
  <c r="J12" i="35"/>
  <c r="K12" i="35"/>
  <c r="L12" i="35"/>
  <c r="M12" i="35"/>
  <c r="N13" i="35"/>
  <c r="O13" i="35" s="1"/>
  <c r="N14" i="35"/>
  <c r="O14" i="35" s="1"/>
  <c r="D15" i="35"/>
  <c r="E15" i="35"/>
  <c r="F15" i="35"/>
  <c r="N15" i="35" s="1"/>
  <c r="O15" i="35" s="1"/>
  <c r="G15" i="35"/>
  <c r="G23" i="35" s="1"/>
  <c r="H15" i="35"/>
  <c r="I15" i="35"/>
  <c r="J15" i="35"/>
  <c r="K15" i="35"/>
  <c r="L15" i="35"/>
  <c r="M15" i="35"/>
  <c r="N16" i="35"/>
  <c r="O16" i="35" s="1"/>
  <c r="N17" i="35"/>
  <c r="O17" i="35"/>
  <c r="N18" i="35"/>
  <c r="O18" i="35"/>
  <c r="D19" i="35"/>
  <c r="E19" i="35"/>
  <c r="F19" i="35"/>
  <c r="G19" i="35"/>
  <c r="H19" i="35"/>
  <c r="I19" i="35"/>
  <c r="J19" i="35"/>
  <c r="K19" i="35"/>
  <c r="L19" i="35"/>
  <c r="M19" i="35"/>
  <c r="M23" i="35" s="1"/>
  <c r="N19" i="35"/>
  <c r="O19" i="35" s="1"/>
  <c r="N20" i="35"/>
  <c r="O20" i="35" s="1"/>
  <c r="D21" i="35"/>
  <c r="E21" i="35"/>
  <c r="F21" i="35"/>
  <c r="G21" i="35"/>
  <c r="H21" i="35"/>
  <c r="I21" i="35"/>
  <c r="J21" i="35"/>
  <c r="K21" i="35"/>
  <c r="N21" i="35" s="1"/>
  <c r="O21" i="35" s="1"/>
  <c r="L21" i="35"/>
  <c r="L23" i="35" s="1"/>
  <c r="M21" i="35"/>
  <c r="N22" i="35"/>
  <c r="O22" i="35" s="1"/>
  <c r="E23" i="35"/>
  <c r="D5" i="36"/>
  <c r="N5" i="36" s="1"/>
  <c r="O5" i="36" s="1"/>
  <c r="E5" i="36"/>
  <c r="F5" i="36"/>
  <c r="F23" i="36" s="1"/>
  <c r="G5" i="36"/>
  <c r="H5" i="36"/>
  <c r="I5" i="36"/>
  <c r="J5" i="36"/>
  <c r="K5" i="36"/>
  <c r="L5" i="36"/>
  <c r="M5" i="36"/>
  <c r="N6" i="36"/>
  <c r="O6" i="36"/>
  <c r="N7" i="36"/>
  <c r="O7" i="36" s="1"/>
  <c r="N8" i="36"/>
  <c r="O8" i="36" s="1"/>
  <c r="N9" i="36"/>
  <c r="O9" i="36" s="1"/>
  <c r="N10" i="36"/>
  <c r="O10" i="36" s="1"/>
  <c r="N11" i="36"/>
  <c r="O11" i="36" s="1"/>
  <c r="D12" i="36"/>
  <c r="N12" i="36" s="1"/>
  <c r="O12" i="36" s="1"/>
  <c r="E12" i="36"/>
  <c r="F12" i="36"/>
  <c r="G12" i="36"/>
  <c r="H12" i="36"/>
  <c r="I12" i="36"/>
  <c r="J12" i="36"/>
  <c r="K12" i="36"/>
  <c r="L12" i="36"/>
  <c r="M12" i="36"/>
  <c r="N13" i="36"/>
  <c r="O13" i="36"/>
  <c r="N14" i="36"/>
  <c r="O14" i="36" s="1"/>
  <c r="D15" i="36"/>
  <c r="E15" i="36"/>
  <c r="F15" i="36"/>
  <c r="G15" i="36"/>
  <c r="H15" i="36"/>
  <c r="I15" i="36"/>
  <c r="J15" i="36"/>
  <c r="K15" i="36"/>
  <c r="L15" i="36"/>
  <c r="M15" i="36"/>
  <c r="M23" i="36" s="1"/>
  <c r="N15" i="36"/>
  <c r="O15" i="36" s="1"/>
  <c r="N16" i="36"/>
  <c r="O16" i="36" s="1"/>
  <c r="N17" i="36"/>
  <c r="O17" i="36" s="1"/>
  <c r="N18" i="36"/>
  <c r="O18" i="36" s="1"/>
  <c r="D19" i="36"/>
  <c r="E19" i="36"/>
  <c r="F19" i="36"/>
  <c r="G19" i="36"/>
  <c r="H19" i="36"/>
  <c r="H23" i="36" s="1"/>
  <c r="I19" i="36"/>
  <c r="J19" i="36"/>
  <c r="K19" i="36"/>
  <c r="L19" i="36"/>
  <c r="M19" i="36"/>
  <c r="N20" i="36"/>
  <c r="O20" i="36" s="1"/>
  <c r="D21" i="36"/>
  <c r="E21" i="36"/>
  <c r="N21" i="36" s="1"/>
  <c r="O21" i="36" s="1"/>
  <c r="F21" i="36"/>
  <c r="G21" i="36"/>
  <c r="H21" i="36"/>
  <c r="I21" i="36"/>
  <c r="J21" i="36"/>
  <c r="K21" i="36"/>
  <c r="L21" i="36"/>
  <c r="L23" i="36" s="1"/>
  <c r="M21" i="36"/>
  <c r="N22" i="36"/>
  <c r="O22" i="36"/>
  <c r="E23" i="36"/>
  <c r="G23" i="36"/>
  <c r="I23" i="36"/>
  <c r="K23" i="36"/>
  <c r="D5" i="38"/>
  <c r="E5" i="38"/>
  <c r="F5" i="38"/>
  <c r="G5" i="38"/>
  <c r="H5" i="38"/>
  <c r="I5" i="38"/>
  <c r="J5" i="38"/>
  <c r="J26" i="38" s="1"/>
  <c r="K5" i="38"/>
  <c r="K26" i="38" s="1"/>
  <c r="L5" i="38"/>
  <c r="L26" i="38" s="1"/>
  <c r="M5" i="38"/>
  <c r="N6" i="38"/>
  <c r="O6" i="38" s="1"/>
  <c r="N7" i="38"/>
  <c r="O7" i="38"/>
  <c r="N8" i="38"/>
  <c r="O8" i="38" s="1"/>
  <c r="N9" i="38"/>
  <c r="O9" i="38" s="1"/>
  <c r="N10" i="38"/>
  <c r="O10" i="38"/>
  <c r="N11" i="38"/>
  <c r="O11" i="38" s="1"/>
  <c r="D12" i="38"/>
  <c r="E12" i="38"/>
  <c r="F12" i="38"/>
  <c r="G12" i="38"/>
  <c r="H12" i="38"/>
  <c r="I12" i="38"/>
  <c r="J12" i="38"/>
  <c r="K12" i="38"/>
  <c r="L12" i="38"/>
  <c r="N12" i="38" s="1"/>
  <c r="O12" i="38" s="1"/>
  <c r="M12" i="38"/>
  <c r="M26" i="38" s="1"/>
  <c r="N13" i="38"/>
  <c r="O13" i="38" s="1"/>
  <c r="N14" i="38"/>
  <c r="O14" i="38" s="1"/>
  <c r="D15" i="38"/>
  <c r="E15" i="38"/>
  <c r="F15" i="38"/>
  <c r="G15" i="38"/>
  <c r="H15" i="38"/>
  <c r="I15" i="38"/>
  <c r="J15" i="38"/>
  <c r="N15" i="38" s="1"/>
  <c r="O15" i="38" s="1"/>
  <c r="K15" i="38"/>
  <c r="L15" i="38"/>
  <c r="M15" i="38"/>
  <c r="N16" i="38"/>
  <c r="O16" i="38" s="1"/>
  <c r="N17" i="38"/>
  <c r="O17" i="38"/>
  <c r="N18" i="38"/>
  <c r="O18" i="38" s="1"/>
  <c r="D19" i="38"/>
  <c r="E19" i="38"/>
  <c r="F19" i="38"/>
  <c r="F26" i="38" s="1"/>
  <c r="G19" i="38"/>
  <c r="G26" i="38" s="1"/>
  <c r="H19" i="38"/>
  <c r="H26" i="38" s="1"/>
  <c r="I19" i="38"/>
  <c r="J19" i="38"/>
  <c r="K19" i="38"/>
  <c r="L19" i="38"/>
  <c r="M19" i="38"/>
  <c r="N20" i="38"/>
  <c r="O20" i="38"/>
  <c r="D21" i="38"/>
  <c r="N21" i="38"/>
  <c r="O21" i="38" s="1"/>
  <c r="E21" i="38"/>
  <c r="F21" i="38"/>
  <c r="G21" i="38"/>
  <c r="H21" i="38"/>
  <c r="I21" i="38"/>
  <c r="J21" i="38"/>
  <c r="K21" i="38"/>
  <c r="L21" i="38"/>
  <c r="M21" i="38"/>
  <c r="N22" i="38"/>
  <c r="O22" i="38"/>
  <c r="D23" i="38"/>
  <c r="N23" i="38" s="1"/>
  <c r="O23" i="38" s="1"/>
  <c r="E23" i="38"/>
  <c r="F23" i="38"/>
  <c r="G23" i="38"/>
  <c r="H23" i="38"/>
  <c r="I23" i="38"/>
  <c r="J23" i="38"/>
  <c r="K23" i="38"/>
  <c r="L23" i="38"/>
  <c r="M23" i="38"/>
  <c r="N24" i="38"/>
  <c r="O24" i="38" s="1"/>
  <c r="N25" i="38"/>
  <c r="O25" i="38" s="1"/>
  <c r="E26" i="38"/>
  <c r="I26" i="38"/>
  <c r="D5" i="39"/>
  <c r="N5" i="39" s="1"/>
  <c r="O5" i="39" s="1"/>
  <c r="E5" i="39"/>
  <c r="E26" i="39" s="1"/>
  <c r="F5" i="39"/>
  <c r="G5" i="39"/>
  <c r="G26" i="39" s="1"/>
  <c r="H5" i="39"/>
  <c r="I5" i="39"/>
  <c r="I26" i="39" s="1"/>
  <c r="J5" i="39"/>
  <c r="K5" i="39"/>
  <c r="K26" i="39" s="1"/>
  <c r="L5" i="39"/>
  <c r="M5" i="39"/>
  <c r="M26" i="39" s="1"/>
  <c r="N6" i="39"/>
  <c r="O6" i="39" s="1"/>
  <c r="N7" i="39"/>
  <c r="O7" i="39" s="1"/>
  <c r="N8" i="39"/>
  <c r="O8" i="39"/>
  <c r="N9" i="39"/>
  <c r="O9" i="39" s="1"/>
  <c r="N10" i="39"/>
  <c r="O10" i="39" s="1"/>
  <c r="N11" i="39"/>
  <c r="O11" i="39"/>
  <c r="D12" i="39"/>
  <c r="N12" i="39" s="1"/>
  <c r="O12" i="39" s="1"/>
  <c r="E12" i="39"/>
  <c r="F12" i="39"/>
  <c r="G12" i="39"/>
  <c r="H12" i="39"/>
  <c r="I12" i="39"/>
  <c r="J12" i="39"/>
  <c r="K12" i="39"/>
  <c r="L12" i="39"/>
  <c r="M12" i="39"/>
  <c r="N13" i="39"/>
  <c r="O13" i="39" s="1"/>
  <c r="N14" i="39"/>
  <c r="O14" i="39" s="1"/>
  <c r="D15" i="39"/>
  <c r="E15" i="39"/>
  <c r="F15" i="39"/>
  <c r="G15" i="39"/>
  <c r="H15" i="39"/>
  <c r="I15" i="39"/>
  <c r="J15" i="39"/>
  <c r="K15" i="39"/>
  <c r="L15" i="39"/>
  <c r="L26" i="39" s="1"/>
  <c r="M15" i="39"/>
  <c r="N16" i="39"/>
  <c r="O16" i="39" s="1"/>
  <c r="N17" i="39"/>
  <c r="O17" i="39"/>
  <c r="N18" i="39"/>
  <c r="O18" i="39" s="1"/>
  <c r="D19" i="39"/>
  <c r="E19" i="39"/>
  <c r="F19" i="39"/>
  <c r="G19" i="39"/>
  <c r="N19" i="39" s="1"/>
  <c r="O19" i="39" s="1"/>
  <c r="H19" i="39"/>
  <c r="H26" i="39" s="1"/>
  <c r="I19" i="39"/>
  <c r="J19" i="39"/>
  <c r="K19" i="39"/>
  <c r="L19" i="39"/>
  <c r="M19" i="39"/>
  <c r="N20" i="39"/>
  <c r="O20" i="39" s="1"/>
  <c r="D21" i="39"/>
  <c r="E21" i="39"/>
  <c r="F21" i="39"/>
  <c r="G21" i="39"/>
  <c r="N21" i="39" s="1"/>
  <c r="O21" i="39" s="1"/>
  <c r="H21" i="39"/>
  <c r="I21" i="39"/>
  <c r="J21" i="39"/>
  <c r="K21" i="39"/>
  <c r="L21" i="39"/>
  <c r="M21" i="39"/>
  <c r="N22" i="39"/>
  <c r="O22" i="39" s="1"/>
  <c r="D23" i="39"/>
  <c r="E23" i="39"/>
  <c r="F23" i="39"/>
  <c r="G23" i="39"/>
  <c r="N23" i="39" s="1"/>
  <c r="O23" i="39" s="1"/>
  <c r="H23" i="39"/>
  <c r="I23" i="39"/>
  <c r="J23" i="39"/>
  <c r="K23" i="39"/>
  <c r="L23" i="39"/>
  <c r="M23" i="39"/>
  <c r="N24" i="39"/>
  <c r="O24" i="39" s="1"/>
  <c r="N25" i="39"/>
  <c r="O25" i="39" s="1"/>
  <c r="N15" i="39"/>
  <c r="O15" i="39" s="1"/>
  <c r="N22" i="40"/>
  <c r="O22" i="40" s="1"/>
  <c r="N19" i="36"/>
  <c r="O19" i="36" s="1"/>
  <c r="D23" i="35"/>
  <c r="D26" i="38"/>
  <c r="D23" i="36"/>
  <c r="N23" i="36" s="1"/>
  <c r="O23" i="36" s="1"/>
  <c r="J23" i="34"/>
  <c r="D26" i="33"/>
  <c r="D26" i="37"/>
  <c r="N16" i="37"/>
  <c r="O16" i="37" s="1"/>
  <c r="J26" i="39"/>
  <c r="F26" i="39"/>
  <c r="J23" i="36"/>
  <c r="N24" i="33"/>
  <c r="O24" i="33" s="1"/>
  <c r="N23" i="41"/>
  <c r="O23" i="41" s="1"/>
  <c r="N5" i="42"/>
  <c r="O5" i="42" s="1"/>
  <c r="N13" i="43"/>
  <c r="O13" i="43" s="1"/>
  <c r="N21" i="44"/>
  <c r="O21" i="44" s="1"/>
  <c r="N23" i="44"/>
  <c r="O23" i="44" s="1"/>
  <c r="N19" i="44"/>
  <c r="O19" i="44"/>
  <c r="N16" i="44"/>
  <c r="O16" i="44" s="1"/>
  <c r="N21" i="45"/>
  <c r="O21" i="45" s="1"/>
  <c r="N16" i="45"/>
  <c r="O16" i="45" s="1"/>
  <c r="N19" i="46"/>
  <c r="O19" i="46" s="1"/>
  <c r="N13" i="46"/>
  <c r="O13" i="46" s="1"/>
  <c r="N5" i="46"/>
  <c r="O5" i="46" s="1"/>
  <c r="O23" i="47"/>
  <c r="P23" i="47" s="1"/>
  <c r="O25" i="48" l="1"/>
  <c r="P25" i="48" s="1"/>
  <c r="N25" i="44"/>
  <c r="O25" i="44" s="1"/>
  <c r="N26" i="38"/>
  <c r="O26" i="38" s="1"/>
  <c r="N25" i="46"/>
  <c r="O25" i="46" s="1"/>
  <c r="N28" i="41"/>
  <c r="O28" i="41" s="1"/>
  <c r="N25" i="43"/>
  <c r="O25" i="43" s="1"/>
  <c r="N25" i="45"/>
  <c r="O25" i="45" s="1"/>
  <c r="N26" i="37"/>
  <c r="O26" i="37" s="1"/>
  <c r="O5" i="47"/>
  <c r="P5" i="47" s="1"/>
  <c r="N5" i="41"/>
  <c r="O5" i="41" s="1"/>
  <c r="N5" i="38"/>
  <c r="O5" i="38" s="1"/>
  <c r="N20" i="40"/>
  <c r="O20" i="40" s="1"/>
  <c r="I25" i="42"/>
  <c r="N25" i="42" s="1"/>
  <c r="O25" i="42" s="1"/>
  <c r="N5" i="35"/>
  <c r="O5" i="35" s="1"/>
  <c r="D26" i="39"/>
  <c r="N26" i="39" s="1"/>
  <c r="O26" i="39" s="1"/>
  <c r="K26" i="33"/>
  <c r="N26" i="33" s="1"/>
  <c r="O26" i="33" s="1"/>
  <c r="E25" i="45"/>
  <c r="K23" i="35"/>
  <c r="N16" i="33"/>
  <c r="O16" i="33" s="1"/>
  <c r="I25" i="43"/>
  <c r="L25" i="47"/>
  <c r="O25" i="47" s="1"/>
  <c r="P25" i="47" s="1"/>
  <c r="N19" i="38"/>
  <c r="O19" i="38" s="1"/>
  <c r="M23" i="34"/>
  <c r="N23" i="34" s="1"/>
  <c r="O23" i="34" s="1"/>
  <c r="F26" i="37"/>
  <c r="N5" i="37"/>
  <c r="O5" i="37" s="1"/>
  <c r="N5" i="44"/>
  <c r="O5" i="44" s="1"/>
  <c r="N5" i="40"/>
  <c r="O5" i="40" s="1"/>
  <c r="F23" i="35"/>
  <c r="N23" i="35" s="1"/>
  <c r="O23" i="35" s="1"/>
  <c r="J25" i="40"/>
  <c r="N25" i="40" s="1"/>
  <c r="O25" i="40" s="1"/>
</calcChain>
</file>

<file path=xl/sharedStrings.xml><?xml version="1.0" encoding="utf-8"?>
<sst xmlns="http://schemas.openxmlformats.org/spreadsheetml/2006/main" count="702" uniqueCount="91">
  <si>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</si>
  <si>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</si>
  <si>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</si>
  <si>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</si>
  <si>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</si>
  <si>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</si>
  <si>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</si>
  <si>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</si>
  <si>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</si>
  <si>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</si>
  <si>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</si>
  <si>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</si>
  <si>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</si>
  <si>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</si>
  <si>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</si>
  <si>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</si>
  <si>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</si>
  <si>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</si>
  <si>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</si>
  <si>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</si>
  <si>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</si>
  <si>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</si>
  <si>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</si>
  <si>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</si>
  <si>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</si>
  <si>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</si>
  <si>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</si>
  <si>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</si>
  <si>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</si>
  <si>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</si>
  <si>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</si>
  <si>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Sewer / Wastewater Services</t>
  </si>
  <si>
    <t>Water-Sewer Combination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</si>
  <si>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</si>
  <si>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</si>
  <si>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</si>
  <si>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</si>
  <si>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</si>
  <si>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</si>
  <si>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</si>
  <si>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West Melbourne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</si>
  <si>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</si>
  <si>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</si>
  <si>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</si>
  <si>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</si>
  <si>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</si>
  <si>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</si>
  <si>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</si>
  <si>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</si>
  <si>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</si>
  <si>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</si>
  <si>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Proprietary - Other Non-Operating Disbursements</t>
  </si>
  <si>
    <t>Proprietary - Non-Operating Interest Expense</t>
  </si>
  <si>
    <t>2013 Municipal Population:</t>
  </si>
  <si>
    <t>Local Fiscal Year Ended September 30, 2014</t>
  </si>
  <si>
    <t>Other General Government</t>
  </si>
  <si>
    <t>Water / Sewer Services</t>
  </si>
  <si>
    <t>Road / Street Facilities</t>
  </si>
  <si>
    <t>Parks / Recreation</t>
  </si>
  <si>
    <t>Other Uses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</si>
  <si>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</si>
  <si>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</si>
  <si>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</si>
  <si>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</si>
  <si>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</si>
  <si>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</si>
  <si>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Economic Environment</t>
  </si>
  <si>
    <t>Other Economic Environment</t>
  </si>
  <si>
    <t>2015 Municipal Population:</t>
  </si>
  <si>
    <t>Local Fiscal Year Ended September 30, 2016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</si>
  <si>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</si>
  <si>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</si>
  <si>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</si>
  <si>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</si>
  <si>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</si>
  <si>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</si>
  <si>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</si>
  <si>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</si>
  <si>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</si>
  <si>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</si>
  <si>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</si>
  <si>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</si>
  <si>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</si>
  <si>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</si>
  <si>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</si>
  <si>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</si>
  <si>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</si>
  <si>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</si>
  <si>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</si>
  <si>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Lease Acquisitions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</si>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</sst>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3689661</v>
      </c>
      <c r="E5" s="24">
        <f>SUM(E6:E12)</f>
        <v>3917643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5294898</v>
      </c>
      <c r="J5" s="24">
        <f>SUM(J6:J12)</f>
        <v>0</v>
      </c>
      <c r="K5" s="24">
        <f>SUM(K6:K12)</f>
        <v>1307202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14209404</v>
      </c>
      <c r="P5" s="30">
        <f>(O5/P$28)</f>
        <v>477.80369212145666</v>
      </c>
      <c r="Q5" s="6"/>
    </row>
    <row r="6" spans="1:134">
      <c r="A6" s="12"/>
      <c r="B6" s="42">
        <v>511</v>
      </c>
      <c r="C6" s="19" t="s">
        <v>19</v>
      </c>
      <c r="D6" s="43">
        <v>400279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400279</v>
      </c>
      <c r="P6" s="44">
        <f>(O6/P$28)</f>
        <v>13.4597330105249</v>
      </c>
      <c r="Q6" s="9"/>
    </row>
    <row r="7" spans="1:134">
      <c r="A7" s="12"/>
      <c r="B7" s="42">
        <v>512</v>
      </c>
      <c r="C7" s="19" t="s">
        <v>20</v>
      </c>
      <c r="D7" s="43">
        <v>702956</v>
      </c>
      <c r="E7" s="43">
        <v>0</v>
      </c>
      <c r="F7" s="43">
        <v>0</v>
      </c>
      <c r="G7" s="43">
        <v>0</v>
      </c>
      <c r="H7" s="43">
        <v>0</v>
      </c>
      <c r="I7" s="43">
        <v>304751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1007707</v>
      </c>
      <c r="P7" s="44">
        <f>(O7/P$28)</f>
        <v>33.885033121490302</v>
      </c>
      <c r="Q7" s="9"/>
    </row>
    <row r="8" spans="1:134">
      <c r="A8" s="12"/>
      <c r="B8" s="42">
        <v>513</v>
      </c>
      <c r="C8" s="19" t="s">
        <v>21</v>
      </c>
      <c r="D8" s="43">
        <v>947664</v>
      </c>
      <c r="E8" s="43">
        <v>0</v>
      </c>
      <c r="F8" s="43">
        <v>0</v>
      </c>
      <c r="G8" s="43">
        <v>0</v>
      </c>
      <c r="H8" s="43">
        <v>0</v>
      </c>
      <c r="I8" s="43">
        <v>853423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1801087</v>
      </c>
      <c r="P8" s="44">
        <f>(O8/P$28)</f>
        <v>60.563132586838833</v>
      </c>
      <c r="Q8" s="9"/>
    </row>
    <row r="9" spans="1:134">
      <c r="A9" s="12"/>
      <c r="B9" s="42">
        <v>514</v>
      </c>
      <c r="C9" s="19" t="s">
        <v>22</v>
      </c>
      <c r="D9" s="43">
        <v>326234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326234</v>
      </c>
      <c r="P9" s="44">
        <f>(O9/P$28)</f>
        <v>10.969904838763913</v>
      </c>
      <c r="Q9" s="9"/>
    </row>
    <row r="10" spans="1:134">
      <c r="A10" s="12"/>
      <c r="B10" s="42">
        <v>515</v>
      </c>
      <c r="C10" s="19" t="s">
        <v>23</v>
      </c>
      <c r="D10" s="43">
        <v>589417</v>
      </c>
      <c r="E10" s="43">
        <v>2795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592212</v>
      </c>
      <c r="P10" s="44">
        <f>(O10/P$28)</f>
        <v>19.913648744073438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1221</v>
      </c>
      <c r="J11" s="43">
        <v>0</v>
      </c>
      <c r="K11" s="43">
        <v>1307202</v>
      </c>
      <c r="L11" s="43">
        <v>0</v>
      </c>
      <c r="M11" s="43">
        <v>0</v>
      </c>
      <c r="N11" s="43">
        <v>0</v>
      </c>
      <c r="O11" s="43">
        <f t="shared" si="0"/>
        <v>1308423</v>
      </c>
      <c r="P11" s="44">
        <f>(O11/P$28)</f>
        <v>43.996872793301726</v>
      </c>
      <c r="Q11" s="9"/>
    </row>
    <row r="12" spans="1:134">
      <c r="A12" s="12"/>
      <c r="B12" s="42">
        <v>519</v>
      </c>
      <c r="C12" s="19" t="s">
        <v>25</v>
      </c>
      <c r="D12" s="43">
        <v>723111</v>
      </c>
      <c r="E12" s="43">
        <v>3914848</v>
      </c>
      <c r="F12" s="43">
        <v>0</v>
      </c>
      <c r="G12" s="43">
        <v>0</v>
      </c>
      <c r="H12" s="43">
        <v>0</v>
      </c>
      <c r="I12" s="43">
        <v>4135503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8773462</v>
      </c>
      <c r="P12" s="44">
        <f>(O12/P$28)</f>
        <v>295.01536702646359</v>
      </c>
      <c r="Q12" s="9"/>
    </row>
    <row r="13" spans="1:134" ht="15.75">
      <c r="A13" s="26" t="s">
        <v>26</v>
      </c>
      <c r="B13" s="27"/>
      <c r="C13" s="28"/>
      <c r="D13" s="29">
        <f>SUM(D14:D15)</f>
        <v>7278956</v>
      </c>
      <c r="E13" s="29">
        <f>SUM(E14:E15)</f>
        <v>0</v>
      </c>
      <c r="F13" s="29">
        <f>SUM(F14:F15)</f>
        <v>0</v>
      </c>
      <c r="G13" s="29">
        <f>SUM(G14:G15)</f>
        <v>0</v>
      </c>
      <c r="H13" s="29">
        <f>SUM(H14:H15)</f>
        <v>0</v>
      </c>
      <c r="I13" s="29">
        <f>SUM(I14:I15)</f>
        <v>0</v>
      </c>
      <c r="J13" s="29">
        <f>SUM(J14:J15)</f>
        <v>0</v>
      </c>
      <c r="K13" s="29">
        <f>SUM(K14:K15)</f>
        <v>0</v>
      </c>
      <c r="L13" s="29">
        <f>SUM(L14:L15)</f>
        <v>0</v>
      </c>
      <c r="M13" s="29">
        <f>SUM(M14:M15)</f>
        <v>0</v>
      </c>
      <c r="N13" s="29">
        <f>SUM(N14:N15)</f>
        <v>0</v>
      </c>
      <c r="O13" s="40">
        <f>SUM(D13:N13)</f>
        <v>7278956</v>
      </c>
      <c r="P13" s="41">
        <f>(O13/P$28)</f>
        <v>244.76128988869834</v>
      </c>
      <c r="Q13" s="10"/>
    </row>
    <row r="14" spans="1:134">
      <c r="A14" s="12"/>
      <c r="B14" s="42">
        <v>521</v>
      </c>
      <c r="C14" s="19" t="s">
        <v>27</v>
      </c>
      <c r="D14" s="43">
        <v>6216111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6216111</v>
      </c>
      <c r="P14" s="44">
        <f>(O14/P$28)</f>
        <v>209.02219307979422</v>
      </c>
      <c r="Q14" s="9"/>
    </row>
    <row r="15" spans="1:134">
      <c r="A15" s="12"/>
      <c r="B15" s="42">
        <v>524</v>
      </c>
      <c r="C15" s="19" t="s">
        <v>28</v>
      </c>
      <c r="D15" s="43">
        <v>1062845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1">SUM(D15:N15)</f>
        <v>1062845</v>
      </c>
      <c r="P15" s="44">
        <f>(O15/P$28)</f>
        <v>35.739096808904129</v>
      </c>
      <c r="Q15" s="9"/>
    </row>
    <row r="16" spans="1:134" ht="15.75">
      <c r="A16" s="26" t="s">
        <v>29</v>
      </c>
      <c r="B16" s="27"/>
      <c r="C16" s="28"/>
      <c r="D16" s="29">
        <f>SUM(D17:D18)</f>
        <v>0</v>
      </c>
      <c r="E16" s="29">
        <f>SUM(E17:E18)</f>
        <v>0</v>
      </c>
      <c r="F16" s="29">
        <f>SUM(F17:F18)</f>
        <v>0</v>
      </c>
      <c r="G16" s="29">
        <f>SUM(G17:G18)</f>
        <v>0</v>
      </c>
      <c r="H16" s="29">
        <f>SUM(H17:H18)</f>
        <v>0</v>
      </c>
      <c r="I16" s="29">
        <f>SUM(I17:I18)</f>
        <v>9990451</v>
      </c>
      <c r="J16" s="29">
        <f>SUM(J17:J18)</f>
        <v>0</v>
      </c>
      <c r="K16" s="29">
        <f>SUM(K17:K18)</f>
        <v>0</v>
      </c>
      <c r="L16" s="29">
        <f>SUM(L17:L18)</f>
        <v>0</v>
      </c>
      <c r="M16" s="29">
        <f>SUM(M17:M18)</f>
        <v>0</v>
      </c>
      <c r="N16" s="29">
        <f>SUM(N17:N18)</f>
        <v>0</v>
      </c>
      <c r="O16" s="40">
        <f>SUM(D16:N16)</f>
        <v>9990451</v>
      </c>
      <c r="P16" s="41">
        <f>(O16/P$28)</f>
        <v>335.93769124718381</v>
      </c>
      <c r="Q16" s="10"/>
    </row>
    <row r="17" spans="1:120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6491511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2" si="2">SUM(D17:N17)</f>
        <v>6491511</v>
      </c>
      <c r="P17" s="44">
        <f>(O17/P$28)</f>
        <v>218.28276001210531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3498940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3498940</v>
      </c>
      <c r="P18" s="44">
        <f>(O18/P$28)</f>
        <v>117.65493123507852</v>
      </c>
      <c r="Q18" s="9"/>
    </row>
    <row r="19" spans="1:120" ht="15.75">
      <c r="A19" s="26" t="s">
        <v>33</v>
      </c>
      <c r="B19" s="27"/>
      <c r="C19" s="28"/>
      <c r="D19" s="29">
        <f>SUM(D20:D20)</f>
        <v>1947709</v>
      </c>
      <c r="E19" s="29">
        <f>SUM(E20:E20)</f>
        <v>1452197</v>
      </c>
      <c r="F19" s="29">
        <f>SUM(F20:F20)</f>
        <v>0</v>
      </c>
      <c r="G19" s="29">
        <f>SUM(G20:G20)</f>
        <v>592952</v>
      </c>
      <c r="H19" s="29">
        <f>SUM(H20:H20)</f>
        <v>0</v>
      </c>
      <c r="I19" s="29">
        <f>SUM(I20:I20)</f>
        <v>0</v>
      </c>
      <c r="J19" s="29">
        <f>SUM(J20:J20)</f>
        <v>0</v>
      </c>
      <c r="K19" s="29">
        <f>SUM(K20:K20)</f>
        <v>0</v>
      </c>
      <c r="L19" s="29">
        <f>SUM(L20:L20)</f>
        <v>0</v>
      </c>
      <c r="M19" s="29">
        <f>SUM(M20:M20)</f>
        <v>0</v>
      </c>
      <c r="N19" s="29">
        <f>SUM(N20:N20)</f>
        <v>0</v>
      </c>
      <c r="O19" s="29">
        <f t="shared" si="2"/>
        <v>3992858</v>
      </c>
      <c r="P19" s="41">
        <f>(O19/P$28)</f>
        <v>134.26335788022462</v>
      </c>
      <c r="Q19" s="10"/>
    </row>
    <row r="20" spans="1:120">
      <c r="A20" s="12"/>
      <c r="B20" s="42">
        <v>541</v>
      </c>
      <c r="C20" s="19" t="s">
        <v>34</v>
      </c>
      <c r="D20" s="43">
        <v>1947709</v>
      </c>
      <c r="E20" s="43">
        <v>1452197</v>
      </c>
      <c r="F20" s="43">
        <v>0</v>
      </c>
      <c r="G20" s="43">
        <v>592952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3992858</v>
      </c>
      <c r="P20" s="44">
        <f>(O20/P$28)</f>
        <v>134.26335788022462</v>
      </c>
      <c r="Q20" s="9"/>
    </row>
    <row r="21" spans="1:120" ht="15.75">
      <c r="A21" s="26" t="s">
        <v>35</v>
      </c>
      <c r="B21" s="27"/>
      <c r="C21" s="28"/>
      <c r="D21" s="29">
        <f>SUM(D22:D22)</f>
        <v>1741987</v>
      </c>
      <c r="E21" s="29">
        <f>SUM(E22:E22)</f>
        <v>29770</v>
      </c>
      <c r="F21" s="29">
        <f>SUM(F22:F22)</f>
        <v>0</v>
      </c>
      <c r="G21" s="29">
        <f>SUM(G22:G22)</f>
        <v>0</v>
      </c>
      <c r="H21" s="29">
        <f>SUM(H22:H22)</f>
        <v>0</v>
      </c>
      <c r="I21" s="29">
        <f>SUM(I22:I22)</f>
        <v>0</v>
      </c>
      <c r="J21" s="29">
        <f>SUM(J22:J22)</f>
        <v>0</v>
      </c>
      <c r="K21" s="29">
        <f>SUM(K22:K22)</f>
        <v>0</v>
      </c>
      <c r="L21" s="29">
        <f>SUM(L22:L22)</f>
        <v>0</v>
      </c>
      <c r="M21" s="29">
        <f>SUM(M22:M22)</f>
        <v>0</v>
      </c>
      <c r="N21" s="29">
        <f>SUM(N22:N22)</f>
        <v>0</v>
      </c>
      <c r="O21" s="29">
        <f>SUM(D21:N21)</f>
        <v>1771757</v>
      </c>
      <c r="P21" s="41">
        <f>(O21/P$28)</f>
        <v>59.576885571135549</v>
      </c>
      <c r="Q21" s="9"/>
    </row>
    <row r="22" spans="1:120">
      <c r="A22" s="12"/>
      <c r="B22" s="42">
        <v>572</v>
      </c>
      <c r="C22" s="19" t="s">
        <v>36</v>
      </c>
      <c r="D22" s="43">
        <v>1741987</v>
      </c>
      <c r="E22" s="43">
        <v>29770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1771757</v>
      </c>
      <c r="P22" s="44">
        <f>(O22/P$28)</f>
        <v>59.576885571135549</v>
      </c>
      <c r="Q22" s="9"/>
    </row>
    <row r="23" spans="1:120" ht="15.75">
      <c r="A23" s="26" t="s">
        <v>38</v>
      </c>
      <c r="B23" s="27"/>
      <c r="C23" s="28"/>
      <c r="D23" s="29">
        <f>SUM(D24:D25)</f>
        <v>612204</v>
      </c>
      <c r="E23" s="29">
        <f>SUM(E24:E25)</f>
        <v>0</v>
      </c>
      <c r="F23" s="29">
        <f>SUM(F24:F25)</f>
        <v>0</v>
      </c>
      <c r="G23" s="29">
        <f>SUM(G24:G25)</f>
        <v>0</v>
      </c>
      <c r="H23" s="29">
        <f>SUM(H24:H25)</f>
        <v>0</v>
      </c>
      <c r="I23" s="29">
        <f>SUM(I24:I25)</f>
        <v>37200</v>
      </c>
      <c r="J23" s="29">
        <f>SUM(J24:J25)</f>
        <v>0</v>
      </c>
      <c r="K23" s="29">
        <f>SUM(K24:K25)</f>
        <v>0</v>
      </c>
      <c r="L23" s="29">
        <f>SUM(L24:L25)</f>
        <v>0</v>
      </c>
      <c r="M23" s="29">
        <f>SUM(M24:M25)</f>
        <v>0</v>
      </c>
      <c r="N23" s="29">
        <f>SUM(N24:N25)</f>
        <v>0</v>
      </c>
      <c r="O23" s="29">
        <f>SUM(D23:N23)</f>
        <v>649404</v>
      </c>
      <c r="P23" s="41">
        <f>(O23/P$28)</f>
        <v>21.836779985877133</v>
      </c>
      <c r="Q23" s="9"/>
    </row>
    <row r="24" spans="1:120">
      <c r="A24" s="12"/>
      <c r="B24" s="42">
        <v>581</v>
      </c>
      <c r="C24" s="19" t="s">
        <v>84</v>
      </c>
      <c r="D24" s="43">
        <v>509400</v>
      </c>
      <c r="E24" s="43">
        <v>0</v>
      </c>
      <c r="F24" s="43">
        <v>0</v>
      </c>
      <c r="G24" s="43">
        <v>0</v>
      </c>
      <c r="H24" s="43">
        <v>0</v>
      </c>
      <c r="I24" s="43">
        <v>37200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546600</v>
      </c>
      <c r="P24" s="44">
        <f>(O24/P$28)</f>
        <v>18.379905175022696</v>
      </c>
      <c r="Q24" s="9"/>
    </row>
    <row r="25" spans="1:120" ht="15.75" thickBot="1">
      <c r="A25" s="12"/>
      <c r="B25" s="42">
        <v>584</v>
      </c>
      <c r="C25" s="19" t="s">
        <v>89</v>
      </c>
      <c r="D25" s="43">
        <v>102804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" si="3">SUM(D25:N25)</f>
        <v>102804</v>
      </c>
      <c r="P25" s="44">
        <f>(O25/P$28)</f>
        <v>3.4568748108544334</v>
      </c>
      <c r="Q25" s="9"/>
    </row>
    <row r="26" spans="1:120" ht="16.5" thickBot="1">
      <c r="A26" s="13" t="s">
        <v>10</v>
      </c>
      <c r="B26" s="21"/>
      <c r="C26" s="20"/>
      <c r="D26" s="14">
        <f>SUM(D5,D13,D16,D19,D21,D23)</f>
        <v>15270517</v>
      </c>
      <c r="E26" s="14">
        <f t="shared" ref="E26:N26" si="4">SUM(E5,E13,E16,E19,E21,E23)</f>
        <v>5399610</v>
      </c>
      <c r="F26" s="14">
        <f t="shared" si="4"/>
        <v>0</v>
      </c>
      <c r="G26" s="14">
        <f t="shared" si="4"/>
        <v>592952</v>
      </c>
      <c r="H26" s="14">
        <f t="shared" si="4"/>
        <v>0</v>
      </c>
      <c r="I26" s="14">
        <f t="shared" si="4"/>
        <v>15322549</v>
      </c>
      <c r="J26" s="14">
        <f t="shared" si="4"/>
        <v>0</v>
      </c>
      <c r="K26" s="14">
        <f t="shared" si="4"/>
        <v>1307202</v>
      </c>
      <c r="L26" s="14">
        <f t="shared" si="4"/>
        <v>0</v>
      </c>
      <c r="M26" s="14">
        <f t="shared" si="4"/>
        <v>0</v>
      </c>
      <c r="N26" s="14">
        <f t="shared" si="4"/>
        <v>0</v>
      </c>
      <c r="O26" s="14">
        <f>SUM(D26:N26)</f>
        <v>37892830</v>
      </c>
      <c r="P26" s="35">
        <f>(O26/P$28)</f>
        <v>1274.1796966945763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90</v>
      </c>
      <c r="N28" s="93"/>
      <c r="O28" s="93"/>
      <c r="P28" s="39">
        <v>29739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1980557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1980557</v>
      </c>
      <c r="O5" s="58">
        <f t="shared" ref="O5:O26" si="2">(N5/O$28)</f>
        <v>99.856660280326707</v>
      </c>
      <c r="P5" s="59"/>
    </row>
    <row r="6" spans="1:133">
      <c r="A6" s="61"/>
      <c r="B6" s="62">
        <v>511</v>
      </c>
      <c r="C6" s="63" t="s">
        <v>19</v>
      </c>
      <c r="D6" s="64">
        <v>216617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216617</v>
      </c>
      <c r="O6" s="65">
        <f t="shared" si="2"/>
        <v>10.921498437027326</v>
      </c>
      <c r="P6" s="66"/>
    </row>
    <row r="7" spans="1:133">
      <c r="A7" s="61"/>
      <c r="B7" s="62">
        <v>512</v>
      </c>
      <c r="C7" s="63" t="s">
        <v>20</v>
      </c>
      <c r="D7" s="64">
        <v>315506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315506</v>
      </c>
      <c r="O7" s="65">
        <f t="shared" si="2"/>
        <v>15.907330846021983</v>
      </c>
      <c r="P7" s="66"/>
    </row>
    <row r="8" spans="1:133">
      <c r="A8" s="61"/>
      <c r="B8" s="62">
        <v>513</v>
      </c>
      <c r="C8" s="63" t="s">
        <v>21</v>
      </c>
      <c r="D8" s="64">
        <v>664039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664039</v>
      </c>
      <c r="O8" s="65">
        <f t="shared" si="2"/>
        <v>33.479832610668552</v>
      </c>
      <c r="P8" s="66"/>
    </row>
    <row r="9" spans="1:133">
      <c r="A9" s="61"/>
      <c r="B9" s="62">
        <v>514</v>
      </c>
      <c r="C9" s="63" t="s">
        <v>22</v>
      </c>
      <c r="D9" s="64">
        <v>240402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240402</v>
      </c>
      <c r="O9" s="65">
        <f t="shared" si="2"/>
        <v>12.120701825148734</v>
      </c>
      <c r="P9" s="66"/>
    </row>
    <row r="10" spans="1:133">
      <c r="A10" s="61"/>
      <c r="B10" s="62">
        <v>515</v>
      </c>
      <c r="C10" s="63" t="s">
        <v>23</v>
      </c>
      <c r="D10" s="64">
        <v>302462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302462</v>
      </c>
      <c r="O10" s="65">
        <f t="shared" si="2"/>
        <v>15.249672279923363</v>
      </c>
      <c r="P10" s="66"/>
    </row>
    <row r="11" spans="1:133">
      <c r="A11" s="61"/>
      <c r="B11" s="62">
        <v>519</v>
      </c>
      <c r="C11" s="63" t="s">
        <v>55</v>
      </c>
      <c r="D11" s="64">
        <v>241531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241531</v>
      </c>
      <c r="O11" s="65">
        <f t="shared" si="2"/>
        <v>12.177624281536755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SUM(D13:D14)</f>
        <v>5077593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5077593</v>
      </c>
      <c r="O12" s="72">
        <f t="shared" si="2"/>
        <v>256.00448724412627</v>
      </c>
      <c r="P12" s="73"/>
    </row>
    <row r="13" spans="1:133">
      <c r="A13" s="61"/>
      <c r="B13" s="62">
        <v>521</v>
      </c>
      <c r="C13" s="63" t="s">
        <v>27</v>
      </c>
      <c r="D13" s="64">
        <v>4456628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4456628</v>
      </c>
      <c r="O13" s="65">
        <f t="shared" si="2"/>
        <v>224.69637995361501</v>
      </c>
      <c r="P13" s="66"/>
    </row>
    <row r="14" spans="1:133">
      <c r="A14" s="61"/>
      <c r="B14" s="62">
        <v>524</v>
      </c>
      <c r="C14" s="63" t="s">
        <v>28</v>
      </c>
      <c r="D14" s="64">
        <v>620965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620965</v>
      </c>
      <c r="O14" s="65">
        <f t="shared" si="2"/>
        <v>31.308107290511245</v>
      </c>
      <c r="P14" s="66"/>
    </row>
    <row r="15" spans="1:133" ht="15.75">
      <c r="A15" s="67" t="s">
        <v>29</v>
      </c>
      <c r="B15" s="68"/>
      <c r="C15" s="69"/>
      <c r="D15" s="70">
        <f t="shared" ref="D15:M15" si="4">SUM(D16:D18)</f>
        <v>0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9644137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9644137</v>
      </c>
      <c r="O15" s="72">
        <f t="shared" si="2"/>
        <v>486.24266411213068</v>
      </c>
      <c r="P15" s="73"/>
    </row>
    <row r="16" spans="1:133">
      <c r="A16" s="61"/>
      <c r="B16" s="62">
        <v>533</v>
      </c>
      <c r="C16" s="63" t="s">
        <v>30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6828412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6828412</v>
      </c>
      <c r="O16" s="65">
        <f t="shared" si="2"/>
        <v>344.27810829888068</v>
      </c>
      <c r="P16" s="66"/>
    </row>
    <row r="17" spans="1:119">
      <c r="A17" s="61"/>
      <c r="B17" s="62">
        <v>535</v>
      </c>
      <c r="C17" s="63" t="s">
        <v>31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2180147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2180147</v>
      </c>
      <c r="O17" s="65">
        <f t="shared" si="2"/>
        <v>109.9196833719875</v>
      </c>
      <c r="P17" s="66"/>
    </row>
    <row r="18" spans="1:119">
      <c r="A18" s="61"/>
      <c r="B18" s="62">
        <v>536</v>
      </c>
      <c r="C18" s="63" t="s">
        <v>56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635578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635578</v>
      </c>
      <c r="O18" s="65">
        <f t="shared" si="2"/>
        <v>32.044872441262477</v>
      </c>
      <c r="P18" s="66"/>
    </row>
    <row r="19" spans="1:119" ht="15.75">
      <c r="A19" s="67" t="s">
        <v>33</v>
      </c>
      <c r="B19" s="68"/>
      <c r="C19" s="69"/>
      <c r="D19" s="70">
        <f t="shared" ref="D19:M19" si="5">SUM(D20:D20)</f>
        <v>1359721</v>
      </c>
      <c r="E19" s="70">
        <f t="shared" si="5"/>
        <v>218495</v>
      </c>
      <c r="F19" s="70">
        <f t="shared" si="5"/>
        <v>0</v>
      </c>
      <c r="G19" s="70">
        <f t="shared" si="5"/>
        <v>431633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2009849</v>
      </c>
      <c r="O19" s="72">
        <f t="shared" si="2"/>
        <v>101.33351820106887</v>
      </c>
      <c r="P19" s="73"/>
    </row>
    <row r="20" spans="1:119">
      <c r="A20" s="61"/>
      <c r="B20" s="62">
        <v>541</v>
      </c>
      <c r="C20" s="63" t="s">
        <v>57</v>
      </c>
      <c r="D20" s="64">
        <v>1359721</v>
      </c>
      <c r="E20" s="64">
        <v>218495</v>
      </c>
      <c r="F20" s="64">
        <v>0</v>
      </c>
      <c r="G20" s="64">
        <v>431633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2009849</v>
      </c>
      <c r="O20" s="65">
        <f t="shared" si="2"/>
        <v>101.33351820106887</v>
      </c>
      <c r="P20" s="66"/>
    </row>
    <row r="21" spans="1:119" ht="15.75">
      <c r="A21" s="67" t="s">
        <v>35</v>
      </c>
      <c r="B21" s="68"/>
      <c r="C21" s="69"/>
      <c r="D21" s="70">
        <f t="shared" ref="D21:M21" si="6">SUM(D22:D22)</f>
        <v>567119</v>
      </c>
      <c r="E21" s="70">
        <f t="shared" si="6"/>
        <v>202739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769858</v>
      </c>
      <c r="O21" s="72">
        <f t="shared" si="2"/>
        <v>38.815065039830593</v>
      </c>
      <c r="P21" s="66"/>
    </row>
    <row r="22" spans="1:119">
      <c r="A22" s="61"/>
      <c r="B22" s="62">
        <v>572</v>
      </c>
      <c r="C22" s="63" t="s">
        <v>58</v>
      </c>
      <c r="D22" s="64">
        <v>567119</v>
      </c>
      <c r="E22" s="64">
        <v>202739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769858</v>
      </c>
      <c r="O22" s="65">
        <f t="shared" si="2"/>
        <v>38.815065039830593</v>
      </c>
      <c r="P22" s="66"/>
    </row>
    <row r="23" spans="1:119" ht="15.75">
      <c r="A23" s="67" t="s">
        <v>59</v>
      </c>
      <c r="B23" s="68"/>
      <c r="C23" s="69"/>
      <c r="D23" s="70">
        <f t="shared" ref="D23:M23" si="7">SUM(D24:D25)</f>
        <v>0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836922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836922</v>
      </c>
      <c r="O23" s="72">
        <f t="shared" si="2"/>
        <v>42.196329535141679</v>
      </c>
      <c r="P23" s="66"/>
    </row>
    <row r="24" spans="1:119">
      <c r="A24" s="61"/>
      <c r="B24" s="62">
        <v>590</v>
      </c>
      <c r="C24" s="63" t="s">
        <v>60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54977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54977</v>
      </c>
      <c r="O24" s="65">
        <f t="shared" si="2"/>
        <v>2.77185640818796</v>
      </c>
      <c r="P24" s="66"/>
    </row>
    <row r="25" spans="1:119" ht="15.75" thickBot="1">
      <c r="A25" s="61"/>
      <c r="B25" s="62">
        <v>591</v>
      </c>
      <c r="C25" s="63" t="s">
        <v>61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781945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781945</v>
      </c>
      <c r="O25" s="65">
        <f t="shared" si="2"/>
        <v>39.424473126953714</v>
      </c>
      <c r="P25" s="66"/>
    </row>
    <row r="26" spans="1:119" ht="16.5" thickBot="1">
      <c r="A26" s="74" t="s">
        <v>10</v>
      </c>
      <c r="B26" s="75"/>
      <c r="C26" s="76"/>
      <c r="D26" s="77">
        <f>SUM(D5,D12,D15,D19,D21,D23)</f>
        <v>8984990</v>
      </c>
      <c r="E26" s="77">
        <f t="shared" ref="E26:M26" si="8">SUM(E5,E12,E15,E19,E21,E23)</f>
        <v>421234</v>
      </c>
      <c r="F26" s="77">
        <f t="shared" si="8"/>
        <v>0</v>
      </c>
      <c r="G26" s="77">
        <f t="shared" si="8"/>
        <v>431633</v>
      </c>
      <c r="H26" s="77">
        <f t="shared" si="8"/>
        <v>0</v>
      </c>
      <c r="I26" s="77">
        <f t="shared" si="8"/>
        <v>10481059</v>
      </c>
      <c r="J26" s="77">
        <f t="shared" si="8"/>
        <v>0</v>
      </c>
      <c r="K26" s="77">
        <f t="shared" si="8"/>
        <v>0</v>
      </c>
      <c r="L26" s="77">
        <f t="shared" si="8"/>
        <v>0</v>
      </c>
      <c r="M26" s="77">
        <f t="shared" si="8"/>
        <v>0</v>
      </c>
      <c r="N26" s="77">
        <f t="shared" si="1"/>
        <v>20318916</v>
      </c>
      <c r="O26" s="78">
        <f t="shared" si="2"/>
        <v>1024.4487244126249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7" t="s">
        <v>62</v>
      </c>
      <c r="M28" s="117"/>
      <c r="N28" s="117"/>
      <c r="O28" s="88">
        <v>19834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45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1837584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1837584</v>
      </c>
      <c r="O5" s="30">
        <f t="shared" ref="O5:O26" si="2">(N5/O$28)</f>
        <v>94.409371146732425</v>
      </c>
      <c r="P5" s="6"/>
    </row>
    <row r="6" spans="1:133">
      <c r="A6" s="12"/>
      <c r="B6" s="42">
        <v>511</v>
      </c>
      <c r="C6" s="19" t="s">
        <v>19</v>
      </c>
      <c r="D6" s="43">
        <v>223441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223441</v>
      </c>
      <c r="O6" s="44">
        <f t="shared" si="2"/>
        <v>11.479706124126592</v>
      </c>
      <c r="P6" s="9"/>
    </row>
    <row r="7" spans="1:133">
      <c r="A7" s="12"/>
      <c r="B7" s="42">
        <v>512</v>
      </c>
      <c r="C7" s="19" t="s">
        <v>20</v>
      </c>
      <c r="D7" s="43">
        <v>223712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223712</v>
      </c>
      <c r="O7" s="44">
        <f t="shared" si="2"/>
        <v>11.493629264282779</v>
      </c>
      <c r="P7" s="9"/>
    </row>
    <row r="8" spans="1:133">
      <c r="A8" s="12"/>
      <c r="B8" s="42">
        <v>513</v>
      </c>
      <c r="C8" s="19" t="s">
        <v>21</v>
      </c>
      <c r="D8" s="43">
        <v>690184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690184</v>
      </c>
      <c r="O8" s="44">
        <f t="shared" si="2"/>
        <v>35.459515002055078</v>
      </c>
      <c r="P8" s="9"/>
    </row>
    <row r="9" spans="1:133">
      <c r="A9" s="12"/>
      <c r="B9" s="42">
        <v>514</v>
      </c>
      <c r="C9" s="19" t="s">
        <v>22</v>
      </c>
      <c r="D9" s="43">
        <v>201739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201739</v>
      </c>
      <c r="O9" s="44">
        <f t="shared" si="2"/>
        <v>10.364724619810932</v>
      </c>
      <c r="P9" s="9"/>
    </row>
    <row r="10" spans="1:133">
      <c r="A10" s="12"/>
      <c r="B10" s="42">
        <v>515</v>
      </c>
      <c r="C10" s="19" t="s">
        <v>23</v>
      </c>
      <c r="D10" s="43">
        <v>280870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280870</v>
      </c>
      <c r="O10" s="44">
        <f t="shared" si="2"/>
        <v>14.430230168516236</v>
      </c>
      <c r="P10" s="9"/>
    </row>
    <row r="11" spans="1:133">
      <c r="A11" s="12"/>
      <c r="B11" s="42">
        <v>519</v>
      </c>
      <c r="C11" s="19" t="s">
        <v>25</v>
      </c>
      <c r="D11" s="43">
        <v>217638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217638</v>
      </c>
      <c r="O11" s="44">
        <f t="shared" si="2"/>
        <v>11.181565967940815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5569895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5569895</v>
      </c>
      <c r="O12" s="41">
        <f t="shared" si="2"/>
        <v>286.16394369091654</v>
      </c>
      <c r="P12" s="10"/>
    </row>
    <row r="13" spans="1:133">
      <c r="A13" s="12"/>
      <c r="B13" s="42">
        <v>521</v>
      </c>
      <c r="C13" s="19" t="s">
        <v>27</v>
      </c>
      <c r="D13" s="43">
        <v>5014223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5014223</v>
      </c>
      <c r="O13" s="44">
        <f t="shared" si="2"/>
        <v>257.61523838882039</v>
      </c>
      <c r="P13" s="9"/>
    </row>
    <row r="14" spans="1:133">
      <c r="A14" s="12"/>
      <c r="B14" s="42">
        <v>524</v>
      </c>
      <c r="C14" s="19" t="s">
        <v>28</v>
      </c>
      <c r="D14" s="43">
        <v>555672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555672</v>
      </c>
      <c r="O14" s="44">
        <f t="shared" si="2"/>
        <v>28.548705302096177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9167444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9167444</v>
      </c>
      <c r="O15" s="41">
        <f t="shared" si="2"/>
        <v>470.99486230990544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6483742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6483742</v>
      </c>
      <c r="O16" s="44">
        <f t="shared" si="2"/>
        <v>333.11457048910808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2049037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2049037</v>
      </c>
      <c r="O17" s="44">
        <f t="shared" si="2"/>
        <v>105.27317098232635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634665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634665</v>
      </c>
      <c r="O18" s="44">
        <f t="shared" si="2"/>
        <v>32.607120838471026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1020912</v>
      </c>
      <c r="E19" s="29">
        <f t="shared" si="5"/>
        <v>163555</v>
      </c>
      <c r="F19" s="29">
        <f t="shared" si="5"/>
        <v>0</v>
      </c>
      <c r="G19" s="29">
        <f t="shared" si="5"/>
        <v>33702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1218169</v>
      </c>
      <c r="O19" s="41">
        <f t="shared" si="2"/>
        <v>62.585748047677761</v>
      </c>
      <c r="P19" s="10"/>
    </row>
    <row r="20" spans="1:119">
      <c r="A20" s="12"/>
      <c r="B20" s="42">
        <v>541</v>
      </c>
      <c r="C20" s="19" t="s">
        <v>34</v>
      </c>
      <c r="D20" s="43">
        <v>1020912</v>
      </c>
      <c r="E20" s="43">
        <v>163555</v>
      </c>
      <c r="F20" s="43">
        <v>0</v>
      </c>
      <c r="G20" s="43">
        <v>33702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1218169</v>
      </c>
      <c r="O20" s="44">
        <f t="shared" si="2"/>
        <v>62.585748047677761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562145</v>
      </c>
      <c r="E21" s="29">
        <f t="shared" si="6"/>
        <v>69898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632043</v>
      </c>
      <c r="O21" s="41">
        <f t="shared" si="2"/>
        <v>32.472410604192355</v>
      </c>
      <c r="P21" s="9"/>
    </row>
    <row r="22" spans="1:119">
      <c r="A22" s="12"/>
      <c r="B22" s="42">
        <v>572</v>
      </c>
      <c r="C22" s="19" t="s">
        <v>36</v>
      </c>
      <c r="D22" s="43">
        <v>562145</v>
      </c>
      <c r="E22" s="43">
        <v>69898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632043</v>
      </c>
      <c r="O22" s="44">
        <f t="shared" si="2"/>
        <v>32.472410604192355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900891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900891</v>
      </c>
      <c r="O23" s="41">
        <f t="shared" si="2"/>
        <v>46.284987669543774</v>
      </c>
      <c r="P23" s="9"/>
    </row>
    <row r="24" spans="1:119">
      <c r="A24" s="12"/>
      <c r="B24" s="42">
        <v>590</v>
      </c>
      <c r="C24" s="19" t="s">
        <v>51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51783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51783</v>
      </c>
      <c r="O24" s="44">
        <f t="shared" si="2"/>
        <v>2.660450061652281</v>
      </c>
      <c r="P24" s="9"/>
    </row>
    <row r="25" spans="1:119" ht="15.75" thickBot="1">
      <c r="A25" s="12"/>
      <c r="B25" s="42">
        <v>591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849108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849108</v>
      </c>
      <c r="O25" s="44">
        <f t="shared" si="2"/>
        <v>43.62453760789149</v>
      </c>
      <c r="P25" s="9"/>
    </row>
    <row r="26" spans="1:119" ht="16.5" thickBot="1">
      <c r="A26" s="13" t="s">
        <v>10</v>
      </c>
      <c r="B26" s="21"/>
      <c r="C26" s="20"/>
      <c r="D26" s="14">
        <f>SUM(D5,D12,D15,D19,D21,D23)</f>
        <v>8990536</v>
      </c>
      <c r="E26" s="14">
        <f t="shared" ref="E26:M26" si="8">SUM(E5,E12,E15,E19,E21,E23)</f>
        <v>233453</v>
      </c>
      <c r="F26" s="14">
        <f t="shared" si="8"/>
        <v>0</v>
      </c>
      <c r="G26" s="14">
        <f t="shared" si="8"/>
        <v>33702</v>
      </c>
      <c r="H26" s="14">
        <f t="shared" si="8"/>
        <v>0</v>
      </c>
      <c r="I26" s="14">
        <f t="shared" si="8"/>
        <v>10068335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19326026</v>
      </c>
      <c r="O26" s="35">
        <f t="shared" si="2"/>
        <v>992.91132346896836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53</v>
      </c>
      <c r="M28" s="93"/>
      <c r="N28" s="93"/>
      <c r="O28" s="39">
        <v>19464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2207846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2207846</v>
      </c>
      <c r="O5" s="30">
        <f t="shared" ref="O5:O23" si="2">(N5/O$25)</f>
        <v>115.48519719635945</v>
      </c>
      <c r="P5" s="6"/>
    </row>
    <row r="6" spans="1:133">
      <c r="A6" s="12"/>
      <c r="B6" s="42">
        <v>511</v>
      </c>
      <c r="C6" s="19" t="s">
        <v>19</v>
      </c>
      <c r="D6" s="43">
        <v>233110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233110</v>
      </c>
      <c r="O6" s="44">
        <f t="shared" si="2"/>
        <v>12.193221048226802</v>
      </c>
      <c r="P6" s="9"/>
    </row>
    <row r="7" spans="1:133">
      <c r="A7" s="12"/>
      <c r="B7" s="42">
        <v>512</v>
      </c>
      <c r="C7" s="19" t="s">
        <v>20</v>
      </c>
      <c r="D7" s="43">
        <v>208823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208823</v>
      </c>
      <c r="O7" s="44">
        <f t="shared" si="2"/>
        <v>10.922847578198557</v>
      </c>
      <c r="P7" s="9"/>
    </row>
    <row r="8" spans="1:133">
      <c r="A8" s="12"/>
      <c r="B8" s="42">
        <v>513</v>
      </c>
      <c r="C8" s="19" t="s">
        <v>21</v>
      </c>
      <c r="D8" s="43">
        <v>510112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510112</v>
      </c>
      <c r="O8" s="44">
        <f t="shared" si="2"/>
        <v>26.682288942357989</v>
      </c>
      <c r="P8" s="9"/>
    </row>
    <row r="9" spans="1:133">
      <c r="A9" s="12"/>
      <c r="B9" s="42">
        <v>514</v>
      </c>
      <c r="C9" s="19" t="s">
        <v>22</v>
      </c>
      <c r="D9" s="43">
        <v>179023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179023</v>
      </c>
      <c r="O9" s="44">
        <f t="shared" si="2"/>
        <v>9.3641071241761686</v>
      </c>
      <c r="P9" s="9"/>
    </row>
    <row r="10" spans="1:133">
      <c r="A10" s="12"/>
      <c r="B10" s="42">
        <v>515</v>
      </c>
      <c r="C10" s="19" t="s">
        <v>23</v>
      </c>
      <c r="D10" s="43">
        <v>275079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275079</v>
      </c>
      <c r="O10" s="44">
        <f t="shared" si="2"/>
        <v>14.388482058792761</v>
      </c>
      <c r="P10" s="9"/>
    </row>
    <row r="11" spans="1:133">
      <c r="A11" s="12"/>
      <c r="B11" s="42">
        <v>519</v>
      </c>
      <c r="C11" s="19" t="s">
        <v>25</v>
      </c>
      <c r="D11" s="43">
        <v>801699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801699</v>
      </c>
      <c r="O11" s="44">
        <f t="shared" si="2"/>
        <v>41.93425044460718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5150300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5150300</v>
      </c>
      <c r="O12" s="41">
        <f t="shared" si="2"/>
        <v>269.39533423998324</v>
      </c>
      <c r="P12" s="10"/>
    </row>
    <row r="13" spans="1:133">
      <c r="A13" s="12"/>
      <c r="B13" s="42">
        <v>521</v>
      </c>
      <c r="C13" s="19" t="s">
        <v>27</v>
      </c>
      <c r="D13" s="43">
        <v>4534839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4534839</v>
      </c>
      <c r="O13" s="44">
        <f t="shared" si="2"/>
        <v>237.20258395229627</v>
      </c>
      <c r="P13" s="9"/>
    </row>
    <row r="14" spans="1:133">
      <c r="A14" s="12"/>
      <c r="B14" s="42">
        <v>524</v>
      </c>
      <c r="C14" s="19" t="s">
        <v>28</v>
      </c>
      <c r="D14" s="43">
        <v>615461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615461</v>
      </c>
      <c r="O14" s="44">
        <f t="shared" si="2"/>
        <v>32.192750287686998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9735530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9735530</v>
      </c>
      <c r="O15" s="41">
        <f t="shared" si="2"/>
        <v>509.23370645465008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6032290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6032290</v>
      </c>
      <c r="O16" s="44">
        <f t="shared" si="2"/>
        <v>315.52934407364785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2139994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2139994</v>
      </c>
      <c r="O17" s="44">
        <f t="shared" si="2"/>
        <v>111.93608118003975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1563246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1563246</v>
      </c>
      <c r="O18" s="44">
        <f t="shared" si="2"/>
        <v>81.768281200962448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1032233</v>
      </c>
      <c r="E19" s="29">
        <f t="shared" si="5"/>
        <v>169283</v>
      </c>
      <c r="F19" s="29">
        <f t="shared" si="5"/>
        <v>0</v>
      </c>
      <c r="G19" s="29">
        <f t="shared" si="5"/>
        <v>1094172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2295688</v>
      </c>
      <c r="O19" s="41">
        <f t="shared" si="2"/>
        <v>120.07992467831363</v>
      </c>
      <c r="P19" s="10"/>
    </row>
    <row r="20" spans="1:119">
      <c r="A20" s="12"/>
      <c r="B20" s="42">
        <v>541</v>
      </c>
      <c r="C20" s="19" t="s">
        <v>34</v>
      </c>
      <c r="D20" s="43">
        <v>1032233</v>
      </c>
      <c r="E20" s="43">
        <v>169283</v>
      </c>
      <c r="F20" s="43">
        <v>0</v>
      </c>
      <c r="G20" s="43">
        <v>1094172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2295688</v>
      </c>
      <c r="O20" s="44">
        <f t="shared" si="2"/>
        <v>120.07992467831363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551674</v>
      </c>
      <c r="E21" s="29">
        <f t="shared" si="6"/>
        <v>184750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736424</v>
      </c>
      <c r="O21" s="41">
        <f t="shared" si="2"/>
        <v>38.519928862851764</v>
      </c>
      <c r="P21" s="9"/>
    </row>
    <row r="22" spans="1:119" ht="15.75" thickBot="1">
      <c r="A22" s="12"/>
      <c r="B22" s="42">
        <v>572</v>
      </c>
      <c r="C22" s="19" t="s">
        <v>36</v>
      </c>
      <c r="D22" s="43">
        <v>551674</v>
      </c>
      <c r="E22" s="43">
        <v>184750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736424</v>
      </c>
      <c r="O22" s="44">
        <f t="shared" si="2"/>
        <v>38.519928862851764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8942053</v>
      </c>
      <c r="E23" s="14">
        <f t="shared" ref="E23:M23" si="7">SUM(E5,E12,E15,E19,E21)</f>
        <v>354033</v>
      </c>
      <c r="F23" s="14">
        <f t="shared" si="7"/>
        <v>0</v>
      </c>
      <c r="G23" s="14">
        <f t="shared" si="7"/>
        <v>1094172</v>
      </c>
      <c r="H23" s="14">
        <f t="shared" si="7"/>
        <v>0</v>
      </c>
      <c r="I23" s="14">
        <f t="shared" si="7"/>
        <v>9735530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20125788</v>
      </c>
      <c r="O23" s="35">
        <f t="shared" si="2"/>
        <v>1052.7140914321583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47</v>
      </c>
      <c r="M25" s="93"/>
      <c r="N25" s="93"/>
      <c r="O25" s="39">
        <v>19118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1628748</v>
      </c>
      <c r="E5" s="24">
        <f t="shared" si="0"/>
        <v>0</v>
      </c>
      <c r="F5" s="24">
        <f t="shared" si="0"/>
        <v>0</v>
      </c>
      <c r="G5" s="24">
        <f t="shared" si="0"/>
        <v>21148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1649896</v>
      </c>
      <c r="O5" s="30">
        <f t="shared" ref="O5:O23" si="2">(N5/O$25)</f>
        <v>88.173150919196232</v>
      </c>
      <c r="P5" s="6"/>
    </row>
    <row r="6" spans="1:133">
      <c r="A6" s="12"/>
      <c r="B6" s="42">
        <v>511</v>
      </c>
      <c r="C6" s="19" t="s">
        <v>19</v>
      </c>
      <c r="D6" s="43">
        <v>178607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178607</v>
      </c>
      <c r="O6" s="44">
        <f t="shared" si="2"/>
        <v>9.5450513039760576</v>
      </c>
      <c r="P6" s="9"/>
    </row>
    <row r="7" spans="1:133">
      <c r="A7" s="12"/>
      <c r="B7" s="42">
        <v>512</v>
      </c>
      <c r="C7" s="19" t="s">
        <v>20</v>
      </c>
      <c r="D7" s="43">
        <v>211241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211241</v>
      </c>
      <c r="O7" s="44">
        <f t="shared" si="2"/>
        <v>11.289065840102609</v>
      </c>
      <c r="P7" s="9"/>
    </row>
    <row r="8" spans="1:133">
      <c r="A8" s="12"/>
      <c r="B8" s="42">
        <v>513</v>
      </c>
      <c r="C8" s="19" t="s">
        <v>21</v>
      </c>
      <c r="D8" s="43">
        <v>432443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432443</v>
      </c>
      <c r="O8" s="44">
        <f t="shared" si="2"/>
        <v>23.110463873450193</v>
      </c>
      <c r="P8" s="9"/>
    </row>
    <row r="9" spans="1:133">
      <c r="A9" s="12"/>
      <c r="B9" s="42">
        <v>514</v>
      </c>
      <c r="C9" s="19" t="s">
        <v>22</v>
      </c>
      <c r="D9" s="43">
        <v>164921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164921</v>
      </c>
      <c r="O9" s="44">
        <f t="shared" si="2"/>
        <v>8.813648995297136</v>
      </c>
      <c r="P9" s="9"/>
    </row>
    <row r="10" spans="1:133">
      <c r="A10" s="12"/>
      <c r="B10" s="42">
        <v>515</v>
      </c>
      <c r="C10" s="19" t="s">
        <v>23</v>
      </c>
      <c r="D10" s="43">
        <v>268450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268450</v>
      </c>
      <c r="O10" s="44">
        <f t="shared" si="2"/>
        <v>14.34640872167593</v>
      </c>
      <c r="P10" s="9"/>
    </row>
    <row r="11" spans="1:133">
      <c r="A11" s="12"/>
      <c r="B11" s="42">
        <v>519</v>
      </c>
      <c r="C11" s="19" t="s">
        <v>25</v>
      </c>
      <c r="D11" s="43">
        <v>373086</v>
      </c>
      <c r="E11" s="43">
        <v>0</v>
      </c>
      <c r="F11" s="43">
        <v>0</v>
      </c>
      <c r="G11" s="43">
        <v>21148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394234</v>
      </c>
      <c r="O11" s="44">
        <f t="shared" si="2"/>
        <v>21.068512184694313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5230618</v>
      </c>
      <c r="E12" s="29">
        <f t="shared" si="3"/>
        <v>0</v>
      </c>
      <c r="F12" s="29">
        <f t="shared" si="3"/>
        <v>0</v>
      </c>
      <c r="G12" s="29">
        <f t="shared" si="3"/>
        <v>10000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5240618</v>
      </c>
      <c r="O12" s="41">
        <f t="shared" si="2"/>
        <v>280.06722958529286</v>
      </c>
      <c r="P12" s="10"/>
    </row>
    <row r="13" spans="1:133">
      <c r="A13" s="12"/>
      <c r="B13" s="42">
        <v>521</v>
      </c>
      <c r="C13" s="19" t="s">
        <v>27</v>
      </c>
      <c r="D13" s="43">
        <v>4523449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4523449</v>
      </c>
      <c r="O13" s="44">
        <f t="shared" si="2"/>
        <v>241.74054082941427</v>
      </c>
      <c r="P13" s="9"/>
    </row>
    <row r="14" spans="1:133">
      <c r="A14" s="12"/>
      <c r="B14" s="42">
        <v>524</v>
      </c>
      <c r="C14" s="19" t="s">
        <v>28</v>
      </c>
      <c r="D14" s="43">
        <v>707169</v>
      </c>
      <c r="E14" s="43">
        <v>0</v>
      </c>
      <c r="F14" s="43">
        <v>0</v>
      </c>
      <c r="G14" s="43">
        <v>10000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717169</v>
      </c>
      <c r="O14" s="44">
        <f t="shared" si="2"/>
        <v>38.326688755878578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2230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9576024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9578254</v>
      </c>
      <c r="O15" s="41">
        <f t="shared" si="2"/>
        <v>511.87761864044461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4359578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4359578</v>
      </c>
      <c r="O16" s="44">
        <f t="shared" si="2"/>
        <v>232.98300555793074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2289204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2289204</v>
      </c>
      <c r="O17" s="44">
        <f t="shared" si="2"/>
        <v>122.33882000855067</v>
      </c>
      <c r="P17" s="9"/>
    </row>
    <row r="18" spans="1:119">
      <c r="A18" s="12"/>
      <c r="B18" s="42">
        <v>536</v>
      </c>
      <c r="C18" s="19" t="s">
        <v>32</v>
      </c>
      <c r="D18" s="43">
        <v>2230</v>
      </c>
      <c r="E18" s="43">
        <v>0</v>
      </c>
      <c r="F18" s="43">
        <v>0</v>
      </c>
      <c r="G18" s="43">
        <v>0</v>
      </c>
      <c r="H18" s="43">
        <v>0</v>
      </c>
      <c r="I18" s="43">
        <v>2927242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2929472</v>
      </c>
      <c r="O18" s="44">
        <f t="shared" si="2"/>
        <v>156.55579307396323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743571</v>
      </c>
      <c r="E19" s="29">
        <f t="shared" si="5"/>
        <v>142726</v>
      </c>
      <c r="F19" s="29">
        <f t="shared" si="5"/>
        <v>0</v>
      </c>
      <c r="G19" s="29">
        <f t="shared" si="5"/>
        <v>493422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1379719</v>
      </c>
      <c r="O19" s="41">
        <f t="shared" si="2"/>
        <v>73.734448482257378</v>
      </c>
      <c r="P19" s="10"/>
    </row>
    <row r="20" spans="1:119">
      <c r="A20" s="12"/>
      <c r="B20" s="42">
        <v>541</v>
      </c>
      <c r="C20" s="19" t="s">
        <v>34</v>
      </c>
      <c r="D20" s="43">
        <v>743571</v>
      </c>
      <c r="E20" s="43">
        <v>142726</v>
      </c>
      <c r="F20" s="43">
        <v>0</v>
      </c>
      <c r="G20" s="43">
        <v>493422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1379719</v>
      </c>
      <c r="O20" s="44">
        <f t="shared" si="2"/>
        <v>73.734448482257378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493526</v>
      </c>
      <c r="E21" s="29">
        <f t="shared" si="6"/>
        <v>20942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514468</v>
      </c>
      <c r="O21" s="41">
        <f t="shared" si="2"/>
        <v>27.494014536126549</v>
      </c>
      <c r="P21" s="9"/>
    </row>
    <row r="22" spans="1:119" ht="15.75" thickBot="1">
      <c r="A22" s="12"/>
      <c r="B22" s="42">
        <v>572</v>
      </c>
      <c r="C22" s="19" t="s">
        <v>36</v>
      </c>
      <c r="D22" s="43">
        <v>493526</v>
      </c>
      <c r="E22" s="43">
        <v>20942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514468</v>
      </c>
      <c r="O22" s="44">
        <f t="shared" si="2"/>
        <v>27.494014536126549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8098693</v>
      </c>
      <c r="E23" s="14">
        <f t="shared" ref="E23:M23" si="7">SUM(E5,E12,E15,E19,E21)</f>
        <v>163668</v>
      </c>
      <c r="F23" s="14">
        <f t="shared" si="7"/>
        <v>0</v>
      </c>
      <c r="G23" s="14">
        <f t="shared" si="7"/>
        <v>524570</v>
      </c>
      <c r="H23" s="14">
        <f t="shared" si="7"/>
        <v>0</v>
      </c>
      <c r="I23" s="14">
        <f t="shared" si="7"/>
        <v>9576024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18362955</v>
      </c>
      <c r="O23" s="35">
        <f t="shared" si="2"/>
        <v>981.34646216331771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44</v>
      </c>
      <c r="M25" s="93"/>
      <c r="N25" s="93"/>
      <c r="O25" s="39">
        <v>18712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1808096</v>
      </c>
      <c r="E5" s="24">
        <f t="shared" si="0"/>
        <v>0</v>
      </c>
      <c r="F5" s="24">
        <f t="shared" si="0"/>
        <v>0</v>
      </c>
      <c r="G5" s="24">
        <f t="shared" si="0"/>
        <v>23834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270288</v>
      </c>
      <c r="L5" s="24">
        <f t="shared" si="0"/>
        <v>0</v>
      </c>
      <c r="M5" s="24">
        <f t="shared" si="0"/>
        <v>0</v>
      </c>
      <c r="N5" s="25">
        <f t="shared" ref="N5:N23" si="1">SUM(D5:M5)</f>
        <v>2102218</v>
      </c>
      <c r="O5" s="30">
        <f t="shared" ref="O5:O23" si="2">(N5/O$25)</f>
        <v>114.53108144919641</v>
      </c>
      <c r="P5" s="6"/>
    </row>
    <row r="6" spans="1:133">
      <c r="A6" s="12"/>
      <c r="B6" s="42">
        <v>511</v>
      </c>
      <c r="C6" s="19" t="s">
        <v>19</v>
      </c>
      <c r="D6" s="43">
        <v>185577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185577</v>
      </c>
      <c r="O6" s="44">
        <f t="shared" si="2"/>
        <v>10.110433124489241</v>
      </c>
      <c r="P6" s="9"/>
    </row>
    <row r="7" spans="1:133">
      <c r="A7" s="12"/>
      <c r="B7" s="42">
        <v>512</v>
      </c>
      <c r="C7" s="19" t="s">
        <v>20</v>
      </c>
      <c r="D7" s="43">
        <v>200404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200404</v>
      </c>
      <c r="O7" s="44">
        <f t="shared" si="2"/>
        <v>10.918223917188778</v>
      </c>
      <c r="P7" s="9"/>
    </row>
    <row r="8" spans="1:133">
      <c r="A8" s="12"/>
      <c r="B8" s="42">
        <v>513</v>
      </c>
      <c r="C8" s="19" t="s">
        <v>21</v>
      </c>
      <c r="D8" s="43">
        <v>388488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270288</v>
      </c>
      <c r="L8" s="43">
        <v>0</v>
      </c>
      <c r="M8" s="43">
        <v>0</v>
      </c>
      <c r="N8" s="43">
        <f t="shared" si="1"/>
        <v>658776</v>
      </c>
      <c r="O8" s="44">
        <f t="shared" si="2"/>
        <v>35.890819940070827</v>
      </c>
      <c r="P8" s="9"/>
    </row>
    <row r="9" spans="1:133">
      <c r="A9" s="12"/>
      <c r="B9" s="42">
        <v>514</v>
      </c>
      <c r="C9" s="19" t="s">
        <v>22</v>
      </c>
      <c r="D9" s="43">
        <v>137014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137014</v>
      </c>
      <c r="O9" s="44">
        <f t="shared" si="2"/>
        <v>7.4646690275129393</v>
      </c>
      <c r="P9" s="9"/>
    </row>
    <row r="10" spans="1:133">
      <c r="A10" s="12"/>
      <c r="B10" s="42">
        <v>515</v>
      </c>
      <c r="C10" s="19" t="s">
        <v>23</v>
      </c>
      <c r="D10" s="43">
        <v>279871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279871</v>
      </c>
      <c r="O10" s="44">
        <f t="shared" si="2"/>
        <v>15.247670934350314</v>
      </c>
      <c r="P10" s="9"/>
    </row>
    <row r="11" spans="1:133">
      <c r="A11" s="12"/>
      <c r="B11" s="42">
        <v>519</v>
      </c>
      <c r="C11" s="19" t="s">
        <v>25</v>
      </c>
      <c r="D11" s="43">
        <v>616742</v>
      </c>
      <c r="E11" s="43">
        <v>0</v>
      </c>
      <c r="F11" s="43">
        <v>0</v>
      </c>
      <c r="G11" s="43">
        <v>23834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640576</v>
      </c>
      <c r="O11" s="44">
        <f t="shared" si="2"/>
        <v>34.899264505584313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5210762</v>
      </c>
      <c r="E12" s="29">
        <f t="shared" si="3"/>
        <v>0</v>
      </c>
      <c r="F12" s="29">
        <f t="shared" si="3"/>
        <v>0</v>
      </c>
      <c r="G12" s="29">
        <f t="shared" si="3"/>
        <v>155744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5366506</v>
      </c>
      <c r="O12" s="41">
        <f t="shared" si="2"/>
        <v>292.37297739035682</v>
      </c>
      <c r="P12" s="10"/>
    </row>
    <row r="13" spans="1:133">
      <c r="A13" s="12"/>
      <c r="B13" s="42">
        <v>521</v>
      </c>
      <c r="C13" s="19" t="s">
        <v>27</v>
      </c>
      <c r="D13" s="43">
        <v>4428388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4428388</v>
      </c>
      <c r="O13" s="44">
        <f t="shared" si="2"/>
        <v>241.26330700081721</v>
      </c>
      <c r="P13" s="9"/>
    </row>
    <row r="14" spans="1:133">
      <c r="A14" s="12"/>
      <c r="B14" s="42">
        <v>524</v>
      </c>
      <c r="C14" s="19" t="s">
        <v>28</v>
      </c>
      <c r="D14" s="43">
        <v>782374</v>
      </c>
      <c r="E14" s="43">
        <v>0</v>
      </c>
      <c r="F14" s="43">
        <v>0</v>
      </c>
      <c r="G14" s="43">
        <v>155744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938118</v>
      </c>
      <c r="O14" s="44">
        <f t="shared" si="2"/>
        <v>51.109670389539637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8578538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8578538</v>
      </c>
      <c r="O15" s="41">
        <f t="shared" si="2"/>
        <v>467.36791065104876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3019889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3019889</v>
      </c>
      <c r="O16" s="44">
        <f t="shared" si="2"/>
        <v>164.52677744483793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2329841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2329841</v>
      </c>
      <c r="O17" s="44">
        <f t="shared" si="2"/>
        <v>126.93222555162082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3228808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3228808</v>
      </c>
      <c r="O18" s="44">
        <f t="shared" si="2"/>
        <v>175.90890765459002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1032319</v>
      </c>
      <c r="E19" s="29">
        <f t="shared" si="5"/>
        <v>270001</v>
      </c>
      <c r="F19" s="29">
        <f t="shared" si="5"/>
        <v>0</v>
      </c>
      <c r="G19" s="29">
        <f t="shared" si="5"/>
        <v>90041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1392361</v>
      </c>
      <c r="O19" s="41">
        <f t="shared" si="2"/>
        <v>75.85731408335603</v>
      </c>
      <c r="P19" s="10"/>
    </row>
    <row r="20" spans="1:119">
      <c r="A20" s="12"/>
      <c r="B20" s="42">
        <v>541</v>
      </c>
      <c r="C20" s="19" t="s">
        <v>34</v>
      </c>
      <c r="D20" s="43">
        <v>1032319</v>
      </c>
      <c r="E20" s="43">
        <v>270001</v>
      </c>
      <c r="F20" s="43">
        <v>0</v>
      </c>
      <c r="G20" s="43">
        <v>90041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1392361</v>
      </c>
      <c r="O20" s="44">
        <f t="shared" si="2"/>
        <v>75.85731408335603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384923</v>
      </c>
      <c r="E21" s="29">
        <f t="shared" si="6"/>
        <v>178161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563084</v>
      </c>
      <c r="O21" s="41">
        <f t="shared" si="2"/>
        <v>30.67741759738491</v>
      </c>
      <c r="P21" s="9"/>
    </row>
    <row r="22" spans="1:119" ht="15.75" thickBot="1">
      <c r="A22" s="12"/>
      <c r="B22" s="42">
        <v>572</v>
      </c>
      <c r="C22" s="19" t="s">
        <v>36</v>
      </c>
      <c r="D22" s="43">
        <v>384923</v>
      </c>
      <c r="E22" s="43">
        <v>178161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563084</v>
      </c>
      <c r="O22" s="44">
        <f t="shared" si="2"/>
        <v>30.67741759738491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8436100</v>
      </c>
      <c r="E23" s="14">
        <f t="shared" ref="E23:M23" si="7">SUM(E5,E12,E15,E19,E21)</f>
        <v>448162</v>
      </c>
      <c r="F23" s="14">
        <f t="shared" si="7"/>
        <v>0</v>
      </c>
      <c r="G23" s="14">
        <f t="shared" si="7"/>
        <v>269619</v>
      </c>
      <c r="H23" s="14">
        <f t="shared" si="7"/>
        <v>0</v>
      </c>
      <c r="I23" s="14">
        <f t="shared" si="7"/>
        <v>8578538</v>
      </c>
      <c r="J23" s="14">
        <f t="shared" si="7"/>
        <v>0</v>
      </c>
      <c r="K23" s="14">
        <f t="shared" si="7"/>
        <v>270288</v>
      </c>
      <c r="L23" s="14">
        <f t="shared" si="7"/>
        <v>0</v>
      </c>
      <c r="M23" s="14">
        <f t="shared" si="7"/>
        <v>0</v>
      </c>
      <c r="N23" s="14">
        <f t="shared" si="1"/>
        <v>18002707</v>
      </c>
      <c r="O23" s="35">
        <f t="shared" si="2"/>
        <v>980.80670117134298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42</v>
      </c>
      <c r="M25" s="93"/>
      <c r="N25" s="93"/>
      <c r="O25" s="39">
        <v>18355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2057524</v>
      </c>
      <c r="E5" s="24">
        <f t="shared" ref="E5:M5" si="0">SUM(E6:E12)</f>
        <v>0</v>
      </c>
      <c r="F5" s="24">
        <f t="shared" si="0"/>
        <v>0</v>
      </c>
      <c r="G5" s="24">
        <f t="shared" si="0"/>
        <v>25454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368330</v>
      </c>
      <c r="L5" s="24">
        <f t="shared" si="0"/>
        <v>0</v>
      </c>
      <c r="M5" s="24">
        <f t="shared" si="0"/>
        <v>0</v>
      </c>
      <c r="N5" s="25">
        <f>SUM(D5:M5)</f>
        <v>2451308</v>
      </c>
      <c r="O5" s="30">
        <f t="shared" ref="O5:O26" si="1">(N5/O$28)</f>
        <v>147.93651176825588</v>
      </c>
      <c r="P5" s="6"/>
    </row>
    <row r="6" spans="1:133">
      <c r="A6" s="12"/>
      <c r="B6" s="42">
        <v>511</v>
      </c>
      <c r="C6" s="19" t="s">
        <v>19</v>
      </c>
      <c r="D6" s="43">
        <v>304260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304260</v>
      </c>
      <c r="O6" s="44">
        <f t="shared" si="1"/>
        <v>18.362100181050092</v>
      </c>
      <c r="P6" s="9"/>
    </row>
    <row r="7" spans="1:133">
      <c r="A7" s="12"/>
      <c r="B7" s="42">
        <v>512</v>
      </c>
      <c r="C7" s="19" t="s">
        <v>20</v>
      </c>
      <c r="D7" s="43">
        <v>329879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329879</v>
      </c>
      <c r="O7" s="44">
        <f t="shared" si="1"/>
        <v>19.908207604103801</v>
      </c>
      <c r="P7" s="9"/>
    </row>
    <row r="8" spans="1:133">
      <c r="A8" s="12"/>
      <c r="B8" s="42">
        <v>513</v>
      </c>
      <c r="C8" s="19" t="s">
        <v>21</v>
      </c>
      <c r="D8" s="43">
        <v>385033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385033</v>
      </c>
      <c r="O8" s="44">
        <f t="shared" si="1"/>
        <v>23.236753168376584</v>
      </c>
      <c r="P8" s="9"/>
    </row>
    <row r="9" spans="1:133">
      <c r="A9" s="12"/>
      <c r="B9" s="42">
        <v>514</v>
      </c>
      <c r="C9" s="19" t="s">
        <v>22</v>
      </c>
      <c r="D9" s="43">
        <v>298037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298037</v>
      </c>
      <c r="O9" s="44">
        <f t="shared" si="1"/>
        <v>17.986541943270971</v>
      </c>
      <c r="P9" s="9"/>
    </row>
    <row r="10" spans="1:133">
      <c r="A10" s="12"/>
      <c r="B10" s="42">
        <v>515</v>
      </c>
      <c r="C10" s="19" t="s">
        <v>23</v>
      </c>
      <c r="D10" s="43">
        <v>307526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307526</v>
      </c>
      <c r="O10" s="44">
        <f t="shared" si="1"/>
        <v>18.559203379601691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368330</v>
      </c>
      <c r="L11" s="43">
        <v>0</v>
      </c>
      <c r="M11" s="43">
        <v>0</v>
      </c>
      <c r="N11" s="43">
        <f t="shared" si="2"/>
        <v>368330</v>
      </c>
      <c r="O11" s="44">
        <f t="shared" si="1"/>
        <v>22.228726614363307</v>
      </c>
      <c r="P11" s="9"/>
    </row>
    <row r="12" spans="1:133">
      <c r="A12" s="12"/>
      <c r="B12" s="42">
        <v>519</v>
      </c>
      <c r="C12" s="19" t="s">
        <v>25</v>
      </c>
      <c r="D12" s="43">
        <v>432789</v>
      </c>
      <c r="E12" s="43">
        <v>0</v>
      </c>
      <c r="F12" s="43">
        <v>0</v>
      </c>
      <c r="G12" s="43">
        <v>25454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458243</v>
      </c>
      <c r="O12" s="44">
        <f t="shared" si="1"/>
        <v>27.654978877489437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5417830</v>
      </c>
      <c r="E13" s="29">
        <f t="shared" si="3"/>
        <v>0</v>
      </c>
      <c r="F13" s="29">
        <f t="shared" si="3"/>
        <v>0</v>
      </c>
      <c r="G13" s="29">
        <f t="shared" si="3"/>
        <v>2237075</v>
      </c>
      <c r="H13" s="29">
        <f t="shared" si="3"/>
        <v>0</v>
      </c>
      <c r="I13" s="29">
        <f t="shared" si="3"/>
        <v>2113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7657018</v>
      </c>
      <c r="O13" s="41">
        <f t="shared" si="1"/>
        <v>462.10126735063369</v>
      </c>
      <c r="P13" s="10"/>
    </row>
    <row r="14" spans="1:133">
      <c r="A14" s="12"/>
      <c r="B14" s="42">
        <v>521</v>
      </c>
      <c r="C14" s="19" t="s">
        <v>27</v>
      </c>
      <c r="D14" s="43">
        <v>4612078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4612078</v>
      </c>
      <c r="O14" s="44">
        <f t="shared" si="1"/>
        <v>278.33904646952323</v>
      </c>
      <c r="P14" s="9"/>
    </row>
    <row r="15" spans="1:133">
      <c r="A15" s="12"/>
      <c r="B15" s="42">
        <v>524</v>
      </c>
      <c r="C15" s="19" t="s">
        <v>28</v>
      </c>
      <c r="D15" s="43">
        <v>805752</v>
      </c>
      <c r="E15" s="43">
        <v>0</v>
      </c>
      <c r="F15" s="43">
        <v>0</v>
      </c>
      <c r="G15" s="43">
        <v>2237075</v>
      </c>
      <c r="H15" s="43">
        <v>0</v>
      </c>
      <c r="I15" s="43">
        <v>2113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3044940</v>
      </c>
      <c r="O15" s="44">
        <f t="shared" si="1"/>
        <v>183.76222088111044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8137342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8137342</v>
      </c>
      <c r="O16" s="41">
        <f t="shared" si="1"/>
        <v>491.08883524441762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3747116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3747116</v>
      </c>
      <c r="O17" s="44">
        <f t="shared" si="1"/>
        <v>226.13856366928184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2019293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2019293</v>
      </c>
      <c r="O18" s="44">
        <f t="shared" si="1"/>
        <v>121.86439348219675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2370933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2370933</v>
      </c>
      <c r="O19" s="44">
        <f t="shared" si="1"/>
        <v>143.08587809293905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1269744</v>
      </c>
      <c r="E20" s="29">
        <f t="shared" si="6"/>
        <v>660032</v>
      </c>
      <c r="F20" s="29">
        <f t="shared" si="6"/>
        <v>0</v>
      </c>
      <c r="G20" s="29">
        <f t="shared" si="6"/>
        <v>1044969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2974745</v>
      </c>
      <c r="O20" s="41">
        <f t="shared" si="1"/>
        <v>179.52595051297524</v>
      </c>
      <c r="P20" s="10"/>
    </row>
    <row r="21" spans="1:119">
      <c r="A21" s="12"/>
      <c r="B21" s="42">
        <v>541</v>
      </c>
      <c r="C21" s="19" t="s">
        <v>34</v>
      </c>
      <c r="D21" s="43">
        <v>1269744</v>
      </c>
      <c r="E21" s="43">
        <v>660032</v>
      </c>
      <c r="F21" s="43">
        <v>0</v>
      </c>
      <c r="G21" s="43">
        <v>1044969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2974745</v>
      </c>
      <c r="O21" s="44">
        <f t="shared" si="1"/>
        <v>179.52595051297524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317786</v>
      </c>
      <c r="E22" s="29">
        <f t="shared" si="7"/>
        <v>128206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445992</v>
      </c>
      <c r="O22" s="41">
        <f t="shared" si="1"/>
        <v>26.915630657815328</v>
      </c>
      <c r="P22" s="9"/>
    </row>
    <row r="23" spans="1:119">
      <c r="A23" s="12"/>
      <c r="B23" s="42">
        <v>572</v>
      </c>
      <c r="C23" s="19" t="s">
        <v>36</v>
      </c>
      <c r="D23" s="43">
        <v>317786</v>
      </c>
      <c r="E23" s="43">
        <v>128206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445992</v>
      </c>
      <c r="O23" s="44">
        <f t="shared" si="1"/>
        <v>26.915630657815328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1343890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420000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1763890</v>
      </c>
      <c r="O24" s="41">
        <f t="shared" si="1"/>
        <v>106.45081472540737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1343890</v>
      </c>
      <c r="E25" s="43">
        <v>0</v>
      </c>
      <c r="F25" s="43">
        <v>0</v>
      </c>
      <c r="G25" s="43">
        <v>0</v>
      </c>
      <c r="H25" s="43">
        <v>0</v>
      </c>
      <c r="I25" s="43">
        <v>420000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1763890</v>
      </c>
      <c r="O25" s="44">
        <f t="shared" si="1"/>
        <v>106.45081472540737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10406774</v>
      </c>
      <c r="E26" s="14">
        <f t="shared" ref="E26:M26" si="9">SUM(E5,E13,E16,E20,E22,E24)</f>
        <v>788238</v>
      </c>
      <c r="F26" s="14">
        <f t="shared" si="9"/>
        <v>0</v>
      </c>
      <c r="G26" s="14">
        <f t="shared" si="9"/>
        <v>3307498</v>
      </c>
      <c r="H26" s="14">
        <f t="shared" si="9"/>
        <v>0</v>
      </c>
      <c r="I26" s="14">
        <f t="shared" si="9"/>
        <v>8559455</v>
      </c>
      <c r="J26" s="14">
        <f t="shared" si="9"/>
        <v>0</v>
      </c>
      <c r="K26" s="14">
        <f t="shared" si="9"/>
        <v>368330</v>
      </c>
      <c r="L26" s="14">
        <f t="shared" si="9"/>
        <v>0</v>
      </c>
      <c r="M26" s="14">
        <f t="shared" si="9"/>
        <v>0</v>
      </c>
      <c r="N26" s="14">
        <f t="shared" si="4"/>
        <v>23430295</v>
      </c>
      <c r="O26" s="35">
        <f t="shared" si="1"/>
        <v>1414.0190102595052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39</v>
      </c>
      <c r="M28" s="93"/>
      <c r="N28" s="93"/>
      <c r="O28" s="39">
        <v>16570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3245725</v>
      </c>
      <c r="E5" s="24">
        <f t="shared" si="0"/>
        <v>0</v>
      </c>
      <c r="F5" s="24">
        <f t="shared" si="0"/>
        <v>0</v>
      </c>
      <c r="G5" s="24">
        <f t="shared" si="0"/>
        <v>54320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294890</v>
      </c>
      <c r="L5" s="24">
        <f t="shared" si="0"/>
        <v>0</v>
      </c>
      <c r="M5" s="24">
        <f t="shared" si="0"/>
        <v>0</v>
      </c>
      <c r="N5" s="25">
        <f>SUM(D5:M5)</f>
        <v>3594935</v>
      </c>
      <c r="O5" s="30">
        <f t="shared" ref="O5:O26" si="1">(N5/O$28)</f>
        <v>215.22690534634498</v>
      </c>
      <c r="P5" s="6"/>
    </row>
    <row r="6" spans="1:133">
      <c r="A6" s="12"/>
      <c r="B6" s="42">
        <v>511</v>
      </c>
      <c r="C6" s="19" t="s">
        <v>19</v>
      </c>
      <c r="D6" s="43">
        <v>323192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323192</v>
      </c>
      <c r="O6" s="44">
        <f t="shared" si="1"/>
        <v>19.349338442196014</v>
      </c>
      <c r="P6" s="9"/>
    </row>
    <row r="7" spans="1:133">
      <c r="A7" s="12"/>
      <c r="B7" s="42">
        <v>512</v>
      </c>
      <c r="C7" s="19" t="s">
        <v>20</v>
      </c>
      <c r="D7" s="43">
        <v>478712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478712</v>
      </c>
      <c r="O7" s="44">
        <f t="shared" si="1"/>
        <v>28.660240675327785</v>
      </c>
      <c r="P7" s="9"/>
    </row>
    <row r="8" spans="1:133">
      <c r="A8" s="12"/>
      <c r="B8" s="42">
        <v>513</v>
      </c>
      <c r="C8" s="19" t="s">
        <v>21</v>
      </c>
      <c r="D8" s="43">
        <v>303211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303211</v>
      </c>
      <c r="O8" s="44">
        <f t="shared" si="1"/>
        <v>18.153086271927197</v>
      </c>
      <c r="P8" s="9"/>
    </row>
    <row r="9" spans="1:133">
      <c r="A9" s="12"/>
      <c r="B9" s="42">
        <v>514</v>
      </c>
      <c r="C9" s="19" t="s">
        <v>22</v>
      </c>
      <c r="D9" s="43">
        <v>392102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392102</v>
      </c>
      <c r="O9" s="44">
        <f t="shared" si="1"/>
        <v>23.474944620726816</v>
      </c>
      <c r="P9" s="9"/>
    </row>
    <row r="10" spans="1:133">
      <c r="A10" s="12"/>
      <c r="B10" s="42">
        <v>515</v>
      </c>
      <c r="C10" s="19" t="s">
        <v>23</v>
      </c>
      <c r="D10" s="43">
        <v>384445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384445</v>
      </c>
      <c r="O10" s="44">
        <f t="shared" si="1"/>
        <v>23.016523977728554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294890</v>
      </c>
      <c r="L11" s="43">
        <v>0</v>
      </c>
      <c r="M11" s="43">
        <v>0</v>
      </c>
      <c r="N11" s="43">
        <f t="shared" si="2"/>
        <v>294890</v>
      </c>
      <c r="O11" s="44">
        <f t="shared" si="1"/>
        <v>17.654912291205171</v>
      </c>
      <c r="P11" s="9"/>
    </row>
    <row r="12" spans="1:133">
      <c r="A12" s="12"/>
      <c r="B12" s="42">
        <v>519</v>
      </c>
      <c r="C12" s="19" t="s">
        <v>25</v>
      </c>
      <c r="D12" s="43">
        <v>1364063</v>
      </c>
      <c r="E12" s="43">
        <v>0</v>
      </c>
      <c r="F12" s="43">
        <v>0</v>
      </c>
      <c r="G12" s="43">
        <v>54320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1418383</v>
      </c>
      <c r="O12" s="44">
        <f t="shared" si="1"/>
        <v>84.917859067233437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5399574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5399574</v>
      </c>
      <c r="O13" s="41">
        <f t="shared" si="1"/>
        <v>323.26971202777946</v>
      </c>
      <c r="P13" s="10"/>
    </row>
    <row r="14" spans="1:133">
      <c r="A14" s="12"/>
      <c r="B14" s="42">
        <v>521</v>
      </c>
      <c r="C14" s="19" t="s">
        <v>27</v>
      </c>
      <c r="D14" s="43">
        <v>4643881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4643881</v>
      </c>
      <c r="O14" s="44">
        <f t="shared" si="1"/>
        <v>278.02676165958212</v>
      </c>
      <c r="P14" s="9"/>
    </row>
    <row r="15" spans="1:133">
      <c r="A15" s="12"/>
      <c r="B15" s="42">
        <v>524</v>
      </c>
      <c r="C15" s="19" t="s">
        <v>28</v>
      </c>
      <c r="D15" s="43">
        <v>755693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755693</v>
      </c>
      <c r="O15" s="44">
        <f t="shared" si="1"/>
        <v>45.242950368197327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7816082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7816082</v>
      </c>
      <c r="O16" s="41">
        <f t="shared" si="1"/>
        <v>467.94480033526912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2623334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2623334</v>
      </c>
      <c r="O17" s="44">
        <f t="shared" si="1"/>
        <v>157.05765431359637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1867594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1867594</v>
      </c>
      <c r="O18" s="44">
        <f t="shared" si="1"/>
        <v>111.81189007962641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3325154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3325154</v>
      </c>
      <c r="O19" s="44">
        <f t="shared" si="1"/>
        <v>199.07525594204634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1207257</v>
      </c>
      <c r="E20" s="29">
        <f t="shared" si="6"/>
        <v>113700</v>
      </c>
      <c r="F20" s="29">
        <f t="shared" si="6"/>
        <v>0</v>
      </c>
      <c r="G20" s="29">
        <f t="shared" si="6"/>
        <v>781955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2102912</v>
      </c>
      <c r="O20" s="41">
        <f t="shared" si="1"/>
        <v>125.90025743878346</v>
      </c>
      <c r="P20" s="10"/>
    </row>
    <row r="21" spans="1:119">
      <c r="A21" s="12"/>
      <c r="B21" s="42">
        <v>541</v>
      </c>
      <c r="C21" s="19" t="s">
        <v>34</v>
      </c>
      <c r="D21" s="43">
        <v>1207257</v>
      </c>
      <c r="E21" s="43">
        <v>113700</v>
      </c>
      <c r="F21" s="43">
        <v>0</v>
      </c>
      <c r="G21" s="43">
        <v>781955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2102912</v>
      </c>
      <c r="O21" s="44">
        <f t="shared" si="1"/>
        <v>125.90025743878346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430487</v>
      </c>
      <c r="E22" s="29">
        <f t="shared" si="7"/>
        <v>90330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520817</v>
      </c>
      <c r="O22" s="41">
        <f t="shared" si="1"/>
        <v>31.181045321199786</v>
      </c>
      <c r="P22" s="9"/>
    </row>
    <row r="23" spans="1:119">
      <c r="A23" s="12"/>
      <c r="B23" s="42">
        <v>572</v>
      </c>
      <c r="C23" s="19" t="s">
        <v>36</v>
      </c>
      <c r="D23" s="43">
        <v>430487</v>
      </c>
      <c r="E23" s="43">
        <v>90330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520817</v>
      </c>
      <c r="O23" s="44">
        <f t="shared" si="1"/>
        <v>31.181045321199786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420000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420000</v>
      </c>
      <c r="O24" s="41">
        <f t="shared" si="1"/>
        <v>25.145183499970067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420000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420000</v>
      </c>
      <c r="O25" s="44">
        <f t="shared" si="1"/>
        <v>25.145183499970067</v>
      </c>
      <c r="P25" s="9"/>
    </row>
    <row r="26" spans="1:119" ht="16.5" thickBot="1">
      <c r="A26" s="13" t="s">
        <v>10</v>
      </c>
      <c r="B26" s="21"/>
      <c r="C26" s="20"/>
      <c r="D26" s="14">
        <f>SUM(D5,D13,D16,D20,D22,D24)</f>
        <v>10703043</v>
      </c>
      <c r="E26" s="14">
        <f t="shared" ref="E26:M26" si="9">SUM(E5,E13,E16,E20,E22,E24)</f>
        <v>204030</v>
      </c>
      <c r="F26" s="14">
        <f t="shared" si="9"/>
        <v>0</v>
      </c>
      <c r="G26" s="14">
        <f t="shared" si="9"/>
        <v>836275</v>
      </c>
      <c r="H26" s="14">
        <f t="shared" si="9"/>
        <v>0</v>
      </c>
      <c r="I26" s="14">
        <f t="shared" si="9"/>
        <v>7816082</v>
      </c>
      <c r="J26" s="14">
        <f t="shared" si="9"/>
        <v>0</v>
      </c>
      <c r="K26" s="14">
        <f t="shared" si="9"/>
        <v>294890</v>
      </c>
      <c r="L26" s="14">
        <f t="shared" si="9"/>
        <v>0</v>
      </c>
      <c r="M26" s="14">
        <f t="shared" si="9"/>
        <v>0</v>
      </c>
      <c r="N26" s="14">
        <f t="shared" si="4"/>
        <v>19854320</v>
      </c>
      <c r="O26" s="35">
        <f t="shared" si="1"/>
        <v>1188.6679039693468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49</v>
      </c>
      <c r="M28" s="93"/>
      <c r="N28" s="93"/>
      <c r="O28" s="39">
        <v>16703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1924873</v>
      </c>
      <c r="E5" s="24">
        <f t="shared" si="0"/>
        <v>0</v>
      </c>
      <c r="F5" s="24">
        <f t="shared" si="0"/>
        <v>0</v>
      </c>
      <c r="G5" s="24">
        <f t="shared" si="0"/>
        <v>40881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337298</v>
      </c>
      <c r="L5" s="24">
        <f t="shared" si="0"/>
        <v>0</v>
      </c>
      <c r="M5" s="24">
        <f t="shared" si="0"/>
        <v>0</v>
      </c>
      <c r="N5" s="25">
        <f t="shared" ref="N5:N25" si="1">SUM(D5:M5)</f>
        <v>2303052</v>
      </c>
      <c r="O5" s="30">
        <f t="shared" ref="O5:O25" si="2">(N5/O$27)</f>
        <v>145.97528047157255</v>
      </c>
      <c r="P5" s="6"/>
    </row>
    <row r="6" spans="1:133">
      <c r="A6" s="12"/>
      <c r="B6" s="42">
        <v>511</v>
      </c>
      <c r="C6" s="19" t="s">
        <v>19</v>
      </c>
      <c r="D6" s="43">
        <v>284518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284518</v>
      </c>
      <c r="O6" s="44">
        <f t="shared" si="2"/>
        <v>18.0337199721113</v>
      </c>
      <c r="P6" s="9"/>
    </row>
    <row r="7" spans="1:133">
      <c r="A7" s="12"/>
      <c r="B7" s="42">
        <v>512</v>
      </c>
      <c r="C7" s="19" t="s">
        <v>20</v>
      </c>
      <c r="D7" s="43">
        <v>237924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237924</v>
      </c>
      <c r="O7" s="44">
        <f t="shared" si="2"/>
        <v>15.080433542498573</v>
      </c>
      <c r="P7" s="9"/>
    </row>
    <row r="8" spans="1:133">
      <c r="A8" s="12"/>
      <c r="B8" s="42">
        <v>513</v>
      </c>
      <c r="C8" s="19" t="s">
        <v>21</v>
      </c>
      <c r="D8" s="43">
        <v>383745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337298</v>
      </c>
      <c r="L8" s="43">
        <v>0</v>
      </c>
      <c r="M8" s="43">
        <v>0</v>
      </c>
      <c r="N8" s="43">
        <f t="shared" si="1"/>
        <v>721043</v>
      </c>
      <c r="O8" s="44">
        <f t="shared" si="2"/>
        <v>45.702161374152247</v>
      </c>
      <c r="P8" s="9"/>
    </row>
    <row r="9" spans="1:133">
      <c r="A9" s="12"/>
      <c r="B9" s="42">
        <v>515</v>
      </c>
      <c r="C9" s="19" t="s">
        <v>23</v>
      </c>
      <c r="D9" s="43">
        <v>246470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246470</v>
      </c>
      <c r="O9" s="44">
        <f t="shared" si="2"/>
        <v>15.622108132091018</v>
      </c>
      <c r="P9" s="9"/>
    </row>
    <row r="10" spans="1:133">
      <c r="A10" s="12"/>
      <c r="B10" s="42">
        <v>519</v>
      </c>
      <c r="C10" s="19" t="s">
        <v>25</v>
      </c>
      <c r="D10" s="43">
        <v>772216</v>
      </c>
      <c r="E10" s="43">
        <v>0</v>
      </c>
      <c r="F10" s="43">
        <v>0</v>
      </c>
      <c r="G10" s="43">
        <v>40881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813097</v>
      </c>
      <c r="O10" s="44">
        <f t="shared" si="2"/>
        <v>51.536857450719403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4572764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4572764</v>
      </c>
      <c r="O11" s="41">
        <f t="shared" si="2"/>
        <v>289.83735817962855</v>
      </c>
      <c r="P11" s="10"/>
    </row>
    <row r="12" spans="1:133">
      <c r="A12" s="12"/>
      <c r="B12" s="42">
        <v>521</v>
      </c>
      <c r="C12" s="19" t="s">
        <v>27</v>
      </c>
      <c r="D12" s="43">
        <v>3865914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3865914</v>
      </c>
      <c r="O12" s="44">
        <f t="shared" si="2"/>
        <v>245.03479749001713</v>
      </c>
      <c r="P12" s="9"/>
    </row>
    <row r="13" spans="1:133">
      <c r="A13" s="12"/>
      <c r="B13" s="42">
        <v>524</v>
      </c>
      <c r="C13" s="19" t="s">
        <v>28</v>
      </c>
      <c r="D13" s="43">
        <v>706850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706850</v>
      </c>
      <c r="O13" s="44">
        <f t="shared" si="2"/>
        <v>44.802560689611461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6558593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6558593</v>
      </c>
      <c r="O14" s="41">
        <f t="shared" si="2"/>
        <v>415.70596437852572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2325309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2325309</v>
      </c>
      <c r="O15" s="44">
        <f t="shared" si="2"/>
        <v>147.38600494390568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1621999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1621999</v>
      </c>
      <c r="O16" s="44">
        <f t="shared" si="2"/>
        <v>102.80782151232808</v>
      </c>
      <c r="P16" s="9"/>
    </row>
    <row r="17" spans="1:119">
      <c r="A17" s="12"/>
      <c r="B17" s="42">
        <v>536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2611285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2611285</v>
      </c>
      <c r="O17" s="44">
        <f t="shared" si="2"/>
        <v>165.51213792229194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1281896</v>
      </c>
      <c r="E18" s="29">
        <f t="shared" si="5"/>
        <v>468259</v>
      </c>
      <c r="F18" s="29">
        <f t="shared" si="5"/>
        <v>0</v>
      </c>
      <c r="G18" s="29">
        <f t="shared" si="5"/>
        <v>531944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2282099</v>
      </c>
      <c r="O18" s="41">
        <f t="shared" si="2"/>
        <v>144.64720796095583</v>
      </c>
      <c r="P18" s="10"/>
    </row>
    <row r="19" spans="1:119">
      <c r="A19" s="12"/>
      <c r="B19" s="42">
        <v>541</v>
      </c>
      <c r="C19" s="19" t="s">
        <v>34</v>
      </c>
      <c r="D19" s="43">
        <v>1281896</v>
      </c>
      <c r="E19" s="43">
        <v>468259</v>
      </c>
      <c r="F19" s="43">
        <v>0</v>
      </c>
      <c r="G19" s="43">
        <v>531944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2282099</v>
      </c>
      <c r="O19" s="44">
        <f t="shared" si="2"/>
        <v>144.64720796095583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343330</v>
      </c>
      <c r="E20" s="29">
        <f t="shared" si="6"/>
        <v>318697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662027</v>
      </c>
      <c r="O20" s="41">
        <f t="shared" si="2"/>
        <v>41.961526272421878</v>
      </c>
      <c r="P20" s="9"/>
    </row>
    <row r="21" spans="1:119">
      <c r="A21" s="12"/>
      <c r="B21" s="42">
        <v>572</v>
      </c>
      <c r="C21" s="19" t="s">
        <v>36</v>
      </c>
      <c r="D21" s="43">
        <v>343330</v>
      </c>
      <c r="E21" s="43">
        <v>318697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662027</v>
      </c>
      <c r="O21" s="44">
        <f t="shared" si="2"/>
        <v>41.961526272421878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SUM(D23:D24)</f>
        <v>2000000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42975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2042975</v>
      </c>
      <c r="O22" s="41">
        <f t="shared" si="2"/>
        <v>129.49071433098814</v>
      </c>
      <c r="P22" s="9"/>
    </row>
    <row r="23" spans="1:119">
      <c r="A23" s="12"/>
      <c r="B23" s="42">
        <v>581</v>
      </c>
      <c r="C23" s="19" t="s">
        <v>37</v>
      </c>
      <c r="D23" s="43">
        <v>2000000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2000000</v>
      </c>
      <c r="O23" s="44">
        <f t="shared" si="2"/>
        <v>126.76681244850099</v>
      </c>
      <c r="P23" s="9"/>
    </row>
    <row r="24" spans="1:119" ht="15.75" thickBot="1">
      <c r="A24" s="12"/>
      <c r="B24" s="42">
        <v>590</v>
      </c>
      <c r="C24" s="19" t="s">
        <v>51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42975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42975</v>
      </c>
      <c r="O24" s="44">
        <f t="shared" si="2"/>
        <v>2.7239018824871648</v>
      </c>
      <c r="P24" s="9"/>
    </row>
    <row r="25" spans="1:119" ht="16.5" thickBot="1">
      <c r="A25" s="13" t="s">
        <v>10</v>
      </c>
      <c r="B25" s="21"/>
      <c r="C25" s="20"/>
      <c r="D25" s="14">
        <f>SUM(D5,D11,D14,D18,D20,D22)</f>
        <v>10122863</v>
      </c>
      <c r="E25" s="14">
        <f t="shared" ref="E25:M25" si="8">SUM(E5,E11,E14,E18,E20,E22)</f>
        <v>786956</v>
      </c>
      <c r="F25" s="14">
        <f t="shared" si="8"/>
        <v>0</v>
      </c>
      <c r="G25" s="14">
        <f t="shared" si="8"/>
        <v>572825</v>
      </c>
      <c r="H25" s="14">
        <f t="shared" si="8"/>
        <v>0</v>
      </c>
      <c r="I25" s="14">
        <f t="shared" si="8"/>
        <v>6601568</v>
      </c>
      <c r="J25" s="14">
        <f t="shared" si="8"/>
        <v>0</v>
      </c>
      <c r="K25" s="14">
        <f t="shared" si="8"/>
        <v>337298</v>
      </c>
      <c r="L25" s="14">
        <f t="shared" si="8"/>
        <v>0</v>
      </c>
      <c r="M25" s="14">
        <f t="shared" si="8"/>
        <v>0</v>
      </c>
      <c r="N25" s="14">
        <f t="shared" si="1"/>
        <v>18421510</v>
      </c>
      <c r="O25" s="35">
        <f t="shared" si="2"/>
        <v>1167.6180515940928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64</v>
      </c>
      <c r="M27" s="93"/>
      <c r="N27" s="93"/>
      <c r="O27" s="39">
        <v>15777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3258937</v>
      </c>
      <c r="E5" s="24">
        <f t="shared" si="0"/>
        <v>1493888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5072123</v>
      </c>
      <c r="J5" s="24">
        <f t="shared" si="0"/>
        <v>0</v>
      </c>
      <c r="K5" s="24">
        <f t="shared" si="0"/>
        <v>917189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10742137</v>
      </c>
      <c r="P5" s="30">
        <f t="shared" ref="P5:P25" si="1">(O5/P$27)</f>
        <v>372.25411511938177</v>
      </c>
      <c r="Q5" s="6"/>
    </row>
    <row r="6" spans="1:134">
      <c r="A6" s="12"/>
      <c r="B6" s="42">
        <v>511</v>
      </c>
      <c r="C6" s="19" t="s">
        <v>19</v>
      </c>
      <c r="D6" s="43">
        <v>364965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364965</v>
      </c>
      <c r="P6" s="44">
        <f t="shared" si="1"/>
        <v>12.647364590913817</v>
      </c>
      <c r="Q6" s="9"/>
    </row>
    <row r="7" spans="1:134">
      <c r="A7" s="12"/>
      <c r="B7" s="42">
        <v>512</v>
      </c>
      <c r="C7" s="19" t="s">
        <v>20</v>
      </c>
      <c r="D7" s="43">
        <v>740861</v>
      </c>
      <c r="E7" s="43">
        <v>0</v>
      </c>
      <c r="F7" s="43">
        <v>0</v>
      </c>
      <c r="G7" s="43">
        <v>0</v>
      </c>
      <c r="H7" s="43">
        <v>0</v>
      </c>
      <c r="I7" s="43">
        <v>57489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798350</v>
      </c>
      <c r="P7" s="44">
        <f t="shared" si="1"/>
        <v>27.665731018470389</v>
      </c>
      <c r="Q7" s="9"/>
    </row>
    <row r="8" spans="1:134">
      <c r="A8" s="12"/>
      <c r="B8" s="42">
        <v>513</v>
      </c>
      <c r="C8" s="19" t="s">
        <v>21</v>
      </c>
      <c r="D8" s="43">
        <v>877356</v>
      </c>
      <c r="E8" s="43">
        <v>0</v>
      </c>
      <c r="F8" s="43">
        <v>0</v>
      </c>
      <c r="G8" s="43">
        <v>0</v>
      </c>
      <c r="H8" s="43">
        <v>0</v>
      </c>
      <c r="I8" s="43">
        <v>729815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1607171</v>
      </c>
      <c r="P8" s="44">
        <f t="shared" si="1"/>
        <v>55.694320268912222</v>
      </c>
      <c r="Q8" s="9"/>
    </row>
    <row r="9" spans="1:134">
      <c r="A9" s="12"/>
      <c r="B9" s="42">
        <v>514</v>
      </c>
      <c r="C9" s="19" t="s">
        <v>22</v>
      </c>
      <c r="D9" s="43">
        <v>337532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337532</v>
      </c>
      <c r="P9" s="44">
        <f t="shared" si="1"/>
        <v>11.696711369858267</v>
      </c>
      <c r="Q9" s="9"/>
    </row>
    <row r="10" spans="1:134">
      <c r="A10" s="12"/>
      <c r="B10" s="42">
        <v>515</v>
      </c>
      <c r="C10" s="19" t="s">
        <v>23</v>
      </c>
      <c r="D10" s="43">
        <v>377863</v>
      </c>
      <c r="E10" s="43">
        <v>4295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382158</v>
      </c>
      <c r="P10" s="44">
        <f t="shared" si="1"/>
        <v>13.243164570121634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1340</v>
      </c>
      <c r="J11" s="43">
        <v>0</v>
      </c>
      <c r="K11" s="43">
        <v>917189</v>
      </c>
      <c r="L11" s="43">
        <v>0</v>
      </c>
      <c r="M11" s="43">
        <v>0</v>
      </c>
      <c r="N11" s="43">
        <v>0</v>
      </c>
      <c r="O11" s="43">
        <f t="shared" si="2"/>
        <v>918529</v>
      </c>
      <c r="P11" s="44">
        <f t="shared" si="1"/>
        <v>31.830370447378453</v>
      </c>
      <c r="Q11" s="9"/>
    </row>
    <row r="12" spans="1:134">
      <c r="A12" s="12"/>
      <c r="B12" s="42">
        <v>519</v>
      </c>
      <c r="C12" s="19" t="s">
        <v>25</v>
      </c>
      <c r="D12" s="43">
        <v>560360</v>
      </c>
      <c r="E12" s="43">
        <v>1489593</v>
      </c>
      <c r="F12" s="43">
        <v>0</v>
      </c>
      <c r="G12" s="43">
        <v>0</v>
      </c>
      <c r="H12" s="43">
        <v>0</v>
      </c>
      <c r="I12" s="43">
        <v>4283479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6333432</v>
      </c>
      <c r="P12" s="44">
        <f t="shared" si="1"/>
        <v>219.47645285372701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7217819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7217819</v>
      </c>
      <c r="P13" s="41">
        <f t="shared" si="1"/>
        <v>250.12367883009321</v>
      </c>
      <c r="Q13" s="10"/>
    </row>
    <row r="14" spans="1:134">
      <c r="A14" s="12"/>
      <c r="B14" s="42">
        <v>521</v>
      </c>
      <c r="C14" s="19" t="s">
        <v>27</v>
      </c>
      <c r="D14" s="43">
        <v>6118752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6118752</v>
      </c>
      <c r="P14" s="44">
        <f t="shared" si="1"/>
        <v>212.03701008420833</v>
      </c>
      <c r="Q14" s="9"/>
    </row>
    <row r="15" spans="1:134">
      <c r="A15" s="12"/>
      <c r="B15" s="42">
        <v>524</v>
      </c>
      <c r="C15" s="19" t="s">
        <v>28</v>
      </c>
      <c r="D15" s="43">
        <v>1099067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1099067</v>
      </c>
      <c r="P15" s="44">
        <f t="shared" si="1"/>
        <v>38.086668745884879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10259791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10259791</v>
      </c>
      <c r="P16" s="41">
        <f t="shared" si="1"/>
        <v>355.53907197560386</v>
      </c>
      <c r="Q16" s="10"/>
    </row>
    <row r="17" spans="1:120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7087795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2" si="6">SUM(D17:N17)</f>
        <v>7087795</v>
      </c>
      <c r="P17" s="44">
        <f t="shared" si="1"/>
        <v>245.61787434591261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3171996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3171996</v>
      </c>
      <c r="P18" s="44">
        <f t="shared" si="1"/>
        <v>109.92119762969124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SUM(D20:D20)</f>
        <v>1711391</v>
      </c>
      <c r="E19" s="29">
        <f t="shared" si="7"/>
        <v>800572</v>
      </c>
      <c r="F19" s="29">
        <f t="shared" si="7"/>
        <v>0</v>
      </c>
      <c r="G19" s="29">
        <f t="shared" si="7"/>
        <v>517463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3029426</v>
      </c>
      <c r="P19" s="41">
        <f t="shared" si="1"/>
        <v>104.98062861697335</v>
      </c>
      <c r="Q19" s="10"/>
    </row>
    <row r="20" spans="1:120">
      <c r="A20" s="12"/>
      <c r="B20" s="42">
        <v>541</v>
      </c>
      <c r="C20" s="19" t="s">
        <v>34</v>
      </c>
      <c r="D20" s="43">
        <v>1711391</v>
      </c>
      <c r="E20" s="43">
        <v>800572</v>
      </c>
      <c r="F20" s="43">
        <v>0</v>
      </c>
      <c r="G20" s="43">
        <v>517463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3029426</v>
      </c>
      <c r="P20" s="44">
        <f t="shared" si="1"/>
        <v>104.98062861697335</v>
      </c>
      <c r="Q20" s="9"/>
    </row>
    <row r="21" spans="1:120" ht="15.75">
      <c r="A21" s="26" t="s">
        <v>35</v>
      </c>
      <c r="B21" s="27"/>
      <c r="C21" s="28"/>
      <c r="D21" s="29">
        <f t="shared" ref="D21:N21" si="8">SUM(D22:D22)</f>
        <v>1002254</v>
      </c>
      <c r="E21" s="29">
        <f t="shared" si="8"/>
        <v>320455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1322709</v>
      </c>
      <c r="P21" s="41">
        <f t="shared" si="1"/>
        <v>45.836677409294104</v>
      </c>
      <c r="Q21" s="9"/>
    </row>
    <row r="22" spans="1:120">
      <c r="A22" s="12"/>
      <c r="B22" s="42">
        <v>572</v>
      </c>
      <c r="C22" s="19" t="s">
        <v>36</v>
      </c>
      <c r="D22" s="43">
        <v>1002254</v>
      </c>
      <c r="E22" s="43">
        <v>320455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1322709</v>
      </c>
      <c r="P22" s="44">
        <f t="shared" si="1"/>
        <v>45.836677409294104</v>
      </c>
      <c r="Q22" s="9"/>
    </row>
    <row r="23" spans="1:120" ht="15.75">
      <c r="A23" s="26" t="s">
        <v>38</v>
      </c>
      <c r="B23" s="27"/>
      <c r="C23" s="28"/>
      <c r="D23" s="29">
        <f t="shared" ref="D23:N23" si="9">SUM(D24:D24)</f>
        <v>579200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37200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>SUM(D23:N23)</f>
        <v>616400</v>
      </c>
      <c r="P23" s="41">
        <f t="shared" si="1"/>
        <v>21.360501784662301</v>
      </c>
      <c r="Q23" s="9"/>
    </row>
    <row r="24" spans="1:120" ht="15.75" thickBot="1">
      <c r="A24" s="12"/>
      <c r="B24" s="42">
        <v>581</v>
      </c>
      <c r="C24" s="19" t="s">
        <v>84</v>
      </c>
      <c r="D24" s="43">
        <v>579200</v>
      </c>
      <c r="E24" s="43">
        <v>0</v>
      </c>
      <c r="F24" s="43">
        <v>0</v>
      </c>
      <c r="G24" s="43">
        <v>0</v>
      </c>
      <c r="H24" s="43">
        <v>0</v>
      </c>
      <c r="I24" s="43">
        <v>37200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616400</v>
      </c>
      <c r="P24" s="44">
        <f t="shared" si="1"/>
        <v>21.360501784662301</v>
      </c>
      <c r="Q24" s="9"/>
    </row>
    <row r="25" spans="1:120" ht="16.5" thickBot="1">
      <c r="A25" s="13" t="s">
        <v>10</v>
      </c>
      <c r="B25" s="21"/>
      <c r="C25" s="20"/>
      <c r="D25" s="14">
        <f>SUM(D5,D13,D16,D19,D21,D23)</f>
        <v>13769601</v>
      </c>
      <c r="E25" s="14">
        <f t="shared" ref="E25:N25" si="10">SUM(E5,E13,E16,E19,E21,E23)</f>
        <v>2614915</v>
      </c>
      <c r="F25" s="14">
        <f t="shared" si="10"/>
        <v>0</v>
      </c>
      <c r="G25" s="14">
        <f t="shared" si="10"/>
        <v>517463</v>
      </c>
      <c r="H25" s="14">
        <f t="shared" si="10"/>
        <v>0</v>
      </c>
      <c r="I25" s="14">
        <f t="shared" si="10"/>
        <v>15369114</v>
      </c>
      <c r="J25" s="14">
        <f t="shared" si="10"/>
        <v>0</v>
      </c>
      <c r="K25" s="14">
        <f t="shared" si="10"/>
        <v>917189</v>
      </c>
      <c r="L25" s="14">
        <f t="shared" si="10"/>
        <v>0</v>
      </c>
      <c r="M25" s="14">
        <f t="shared" si="10"/>
        <v>0</v>
      </c>
      <c r="N25" s="14">
        <f t="shared" si="10"/>
        <v>0</v>
      </c>
      <c r="O25" s="14">
        <f>SUM(D25:N25)</f>
        <v>33188282</v>
      </c>
      <c r="P25" s="35">
        <f t="shared" si="1"/>
        <v>1150.0946737360086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87</v>
      </c>
      <c r="N27" s="93"/>
      <c r="O27" s="93"/>
      <c r="P27" s="39">
        <v>28857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2730363</v>
      </c>
      <c r="E5" s="24">
        <f t="shared" si="0"/>
        <v>7476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4838223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5795</v>
      </c>
      <c r="O5" s="25">
        <f>SUM(D5:N5)</f>
        <v>7581857</v>
      </c>
      <c r="P5" s="30">
        <f t="shared" ref="P5:P25" si="1">(O5/P$27)</f>
        <v>269.55796921107833</v>
      </c>
      <c r="Q5" s="6"/>
    </row>
    <row r="6" spans="1:134">
      <c r="A6" s="12"/>
      <c r="B6" s="42">
        <v>511</v>
      </c>
      <c r="C6" s="19" t="s">
        <v>19</v>
      </c>
      <c r="D6" s="43">
        <v>322328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322328</v>
      </c>
      <c r="P6" s="44">
        <f t="shared" si="1"/>
        <v>11.459736196537134</v>
      </c>
      <c r="Q6" s="9"/>
    </row>
    <row r="7" spans="1:134">
      <c r="A7" s="12"/>
      <c r="B7" s="42">
        <v>512</v>
      </c>
      <c r="C7" s="19" t="s">
        <v>20</v>
      </c>
      <c r="D7" s="43">
        <v>479084</v>
      </c>
      <c r="E7" s="43">
        <v>0</v>
      </c>
      <c r="F7" s="43">
        <v>0</v>
      </c>
      <c r="G7" s="43">
        <v>0</v>
      </c>
      <c r="H7" s="43">
        <v>0</v>
      </c>
      <c r="I7" s="43">
        <v>10637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489721</v>
      </c>
      <c r="P7" s="44">
        <f t="shared" si="1"/>
        <v>17.411064102108295</v>
      </c>
      <c r="Q7" s="9"/>
    </row>
    <row r="8" spans="1:134">
      <c r="A8" s="12"/>
      <c r="B8" s="42">
        <v>513</v>
      </c>
      <c r="C8" s="19" t="s">
        <v>21</v>
      </c>
      <c r="D8" s="43">
        <v>792288</v>
      </c>
      <c r="E8" s="43">
        <v>0</v>
      </c>
      <c r="F8" s="43">
        <v>0</v>
      </c>
      <c r="G8" s="43">
        <v>0</v>
      </c>
      <c r="H8" s="43">
        <v>0</v>
      </c>
      <c r="I8" s="43">
        <v>697881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1490169</v>
      </c>
      <c r="P8" s="44">
        <f t="shared" si="1"/>
        <v>52.980019198634764</v>
      </c>
      <c r="Q8" s="9"/>
    </row>
    <row r="9" spans="1:134">
      <c r="A9" s="12"/>
      <c r="B9" s="42">
        <v>514</v>
      </c>
      <c r="C9" s="19" t="s">
        <v>22</v>
      </c>
      <c r="D9" s="43">
        <v>314717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314717</v>
      </c>
      <c r="P9" s="44">
        <f t="shared" si="1"/>
        <v>11.189142105450278</v>
      </c>
      <c r="Q9" s="9"/>
    </row>
    <row r="10" spans="1:134">
      <c r="A10" s="12"/>
      <c r="B10" s="42">
        <v>515</v>
      </c>
      <c r="C10" s="19" t="s">
        <v>23</v>
      </c>
      <c r="D10" s="43">
        <v>343123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5795</v>
      </c>
      <c r="O10" s="43">
        <f t="shared" si="2"/>
        <v>348918</v>
      </c>
      <c r="P10" s="44">
        <f t="shared" si="1"/>
        <v>12.405091193515128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1072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1072</v>
      </c>
      <c r="P11" s="44">
        <f t="shared" si="1"/>
        <v>3.8112845308778044E-2</v>
      </c>
      <c r="Q11" s="9"/>
    </row>
    <row r="12" spans="1:134">
      <c r="A12" s="12"/>
      <c r="B12" s="42">
        <v>519</v>
      </c>
      <c r="C12" s="19" t="s">
        <v>25</v>
      </c>
      <c r="D12" s="43">
        <v>478823</v>
      </c>
      <c r="E12" s="43">
        <v>7476</v>
      </c>
      <c r="F12" s="43">
        <v>0</v>
      </c>
      <c r="G12" s="43">
        <v>0</v>
      </c>
      <c r="H12" s="43">
        <v>0</v>
      </c>
      <c r="I12" s="43">
        <v>4128633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4614932</v>
      </c>
      <c r="P12" s="44">
        <f t="shared" si="1"/>
        <v>164.07480356952394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7245175</v>
      </c>
      <c r="E13" s="29">
        <f t="shared" si="3"/>
        <v>0</v>
      </c>
      <c r="F13" s="29">
        <f t="shared" si="3"/>
        <v>0</v>
      </c>
      <c r="G13" s="29">
        <f t="shared" si="3"/>
        <v>560250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5" si="4">SUM(D13:N13)</f>
        <v>7805425</v>
      </c>
      <c r="P13" s="41">
        <f t="shared" si="1"/>
        <v>277.50648842748961</v>
      </c>
      <c r="Q13" s="10"/>
    </row>
    <row r="14" spans="1:134">
      <c r="A14" s="12"/>
      <c r="B14" s="42">
        <v>521</v>
      </c>
      <c r="C14" s="19" t="s">
        <v>27</v>
      </c>
      <c r="D14" s="43">
        <v>6082185</v>
      </c>
      <c r="E14" s="43">
        <v>0</v>
      </c>
      <c r="F14" s="43">
        <v>0</v>
      </c>
      <c r="G14" s="43">
        <v>560250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6642435</v>
      </c>
      <c r="P14" s="44">
        <f t="shared" si="1"/>
        <v>236.15867316101966</v>
      </c>
      <c r="Q14" s="9"/>
    </row>
    <row r="15" spans="1:134">
      <c r="A15" s="12"/>
      <c r="B15" s="42">
        <v>524</v>
      </c>
      <c r="C15" s="19" t="s">
        <v>28</v>
      </c>
      <c r="D15" s="43">
        <v>1162990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1162990</v>
      </c>
      <c r="P15" s="44">
        <f t="shared" si="1"/>
        <v>41.347815266469937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8532164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8532164</v>
      </c>
      <c r="P16" s="41">
        <f t="shared" si="1"/>
        <v>303.34425996373591</v>
      </c>
      <c r="Q16" s="10"/>
    </row>
    <row r="17" spans="1:120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5488028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5488028</v>
      </c>
      <c r="P17" s="44">
        <f t="shared" si="1"/>
        <v>195.11600952821132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3044136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3044136</v>
      </c>
      <c r="P18" s="44">
        <f t="shared" si="1"/>
        <v>108.22825043552459</v>
      </c>
      <c r="Q18" s="9"/>
    </row>
    <row r="19" spans="1:120" ht="15.75">
      <c r="A19" s="26" t="s">
        <v>33</v>
      </c>
      <c r="B19" s="27"/>
      <c r="C19" s="28"/>
      <c r="D19" s="29">
        <f t="shared" ref="D19:N19" si="6">SUM(D20:D20)</f>
        <v>1516578</v>
      </c>
      <c r="E19" s="29">
        <f t="shared" si="6"/>
        <v>679292</v>
      </c>
      <c r="F19" s="29">
        <f t="shared" si="6"/>
        <v>0</v>
      </c>
      <c r="G19" s="29">
        <f t="shared" si="6"/>
        <v>257963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4"/>
        <v>2453833</v>
      </c>
      <c r="P19" s="41">
        <f t="shared" si="1"/>
        <v>87.241191737476441</v>
      </c>
      <c r="Q19" s="10"/>
    </row>
    <row r="20" spans="1:120">
      <c r="A20" s="12"/>
      <c r="B20" s="42">
        <v>541</v>
      </c>
      <c r="C20" s="19" t="s">
        <v>34</v>
      </c>
      <c r="D20" s="43">
        <v>1516578</v>
      </c>
      <c r="E20" s="43">
        <v>679292</v>
      </c>
      <c r="F20" s="43">
        <v>0</v>
      </c>
      <c r="G20" s="43">
        <v>257963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2453833</v>
      </c>
      <c r="P20" s="44">
        <f t="shared" si="1"/>
        <v>87.241191737476441</v>
      </c>
      <c r="Q20" s="9"/>
    </row>
    <row r="21" spans="1:120" ht="15.75">
      <c r="A21" s="26" t="s">
        <v>35</v>
      </c>
      <c r="B21" s="27"/>
      <c r="C21" s="28"/>
      <c r="D21" s="29">
        <f t="shared" ref="D21:N21" si="7">SUM(D22:D22)</f>
        <v>1250226</v>
      </c>
      <c r="E21" s="29">
        <f t="shared" si="7"/>
        <v>35263</v>
      </c>
      <c r="F21" s="29">
        <f t="shared" si="7"/>
        <v>0</v>
      </c>
      <c r="G21" s="29">
        <f t="shared" si="7"/>
        <v>28744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4"/>
        <v>1314233</v>
      </c>
      <c r="P21" s="41">
        <f t="shared" si="1"/>
        <v>46.724961780495612</v>
      </c>
      <c r="Q21" s="9"/>
    </row>
    <row r="22" spans="1:120">
      <c r="A22" s="12"/>
      <c r="B22" s="42">
        <v>572</v>
      </c>
      <c r="C22" s="19" t="s">
        <v>36</v>
      </c>
      <c r="D22" s="43">
        <v>1250226</v>
      </c>
      <c r="E22" s="43">
        <v>35263</v>
      </c>
      <c r="F22" s="43">
        <v>0</v>
      </c>
      <c r="G22" s="43">
        <v>28744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1314233</v>
      </c>
      <c r="P22" s="44">
        <f t="shared" si="1"/>
        <v>46.724961780495612</v>
      </c>
      <c r="Q22" s="9"/>
    </row>
    <row r="23" spans="1:120" ht="15.75">
      <c r="A23" s="26" t="s">
        <v>38</v>
      </c>
      <c r="B23" s="27"/>
      <c r="C23" s="28"/>
      <c r="D23" s="29">
        <f t="shared" ref="D23:N23" si="8">SUM(D24:D24)</f>
        <v>529300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37200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4"/>
        <v>566500</v>
      </c>
      <c r="P23" s="41">
        <f t="shared" si="1"/>
        <v>20.1407899882675</v>
      </c>
      <c r="Q23" s="9"/>
    </row>
    <row r="24" spans="1:120" ht="15.75" thickBot="1">
      <c r="A24" s="12"/>
      <c r="B24" s="42">
        <v>581</v>
      </c>
      <c r="C24" s="19" t="s">
        <v>84</v>
      </c>
      <c r="D24" s="43">
        <v>529300</v>
      </c>
      <c r="E24" s="43">
        <v>0</v>
      </c>
      <c r="F24" s="43">
        <v>0</v>
      </c>
      <c r="G24" s="43">
        <v>0</v>
      </c>
      <c r="H24" s="43">
        <v>0</v>
      </c>
      <c r="I24" s="43">
        <v>37200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566500</v>
      </c>
      <c r="P24" s="44">
        <f t="shared" si="1"/>
        <v>20.1407899882675</v>
      </c>
      <c r="Q24" s="9"/>
    </row>
    <row r="25" spans="1:120" ht="16.5" thickBot="1">
      <c r="A25" s="13" t="s">
        <v>10</v>
      </c>
      <c r="B25" s="21"/>
      <c r="C25" s="20"/>
      <c r="D25" s="14">
        <f>SUM(D5,D13,D16,D19,D21,D23)</f>
        <v>13271642</v>
      </c>
      <c r="E25" s="14">
        <f t="shared" ref="E25:N25" si="9">SUM(E5,E13,E16,E19,E21,E23)</f>
        <v>722031</v>
      </c>
      <c r="F25" s="14">
        <f t="shared" si="9"/>
        <v>0</v>
      </c>
      <c r="G25" s="14">
        <f t="shared" si="9"/>
        <v>846957</v>
      </c>
      <c r="H25" s="14">
        <f t="shared" si="9"/>
        <v>0</v>
      </c>
      <c r="I25" s="14">
        <f t="shared" si="9"/>
        <v>13407587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5795</v>
      </c>
      <c r="O25" s="14">
        <f t="shared" si="4"/>
        <v>28254012</v>
      </c>
      <c r="P25" s="35">
        <f t="shared" si="1"/>
        <v>1004.5156611085434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85</v>
      </c>
      <c r="N27" s="93"/>
      <c r="O27" s="93"/>
      <c r="P27" s="39">
        <v>28127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2608054</v>
      </c>
      <c r="E5" s="24">
        <f t="shared" si="0"/>
        <v>9250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4871403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420</v>
      </c>
      <c r="N5" s="25">
        <f>SUM(D5:M5)</f>
        <v>7489127</v>
      </c>
      <c r="O5" s="30">
        <f t="shared" ref="O5:O25" si="1">(N5/O$27)</f>
        <v>295.02174512507383</v>
      </c>
      <c r="P5" s="6"/>
    </row>
    <row r="6" spans="1:133">
      <c r="A6" s="12"/>
      <c r="B6" s="42">
        <v>511</v>
      </c>
      <c r="C6" s="19" t="s">
        <v>19</v>
      </c>
      <c r="D6" s="43">
        <v>271407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271407</v>
      </c>
      <c r="O6" s="44">
        <f t="shared" si="1"/>
        <v>10.691628914713414</v>
      </c>
      <c r="P6" s="9"/>
    </row>
    <row r="7" spans="1:133">
      <c r="A7" s="12"/>
      <c r="B7" s="42">
        <v>512</v>
      </c>
      <c r="C7" s="19" t="s">
        <v>20</v>
      </c>
      <c r="D7" s="43">
        <v>442652</v>
      </c>
      <c r="E7" s="43">
        <v>0</v>
      </c>
      <c r="F7" s="43">
        <v>0</v>
      </c>
      <c r="G7" s="43">
        <v>0</v>
      </c>
      <c r="H7" s="43">
        <v>0</v>
      </c>
      <c r="I7" s="43">
        <v>10140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452792</v>
      </c>
      <c r="O7" s="44">
        <f t="shared" si="1"/>
        <v>17.83699034863108</v>
      </c>
      <c r="P7" s="9"/>
    </row>
    <row r="8" spans="1:133">
      <c r="A8" s="12"/>
      <c r="B8" s="42">
        <v>513</v>
      </c>
      <c r="C8" s="19" t="s">
        <v>21</v>
      </c>
      <c r="D8" s="43">
        <v>808440</v>
      </c>
      <c r="E8" s="43">
        <v>0</v>
      </c>
      <c r="F8" s="43">
        <v>0</v>
      </c>
      <c r="G8" s="43">
        <v>0</v>
      </c>
      <c r="H8" s="43">
        <v>0</v>
      </c>
      <c r="I8" s="43">
        <v>657342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1465782</v>
      </c>
      <c r="O8" s="44">
        <f t="shared" si="1"/>
        <v>57.742052393145556</v>
      </c>
      <c r="P8" s="9"/>
    </row>
    <row r="9" spans="1:133">
      <c r="A9" s="12"/>
      <c r="B9" s="42">
        <v>514</v>
      </c>
      <c r="C9" s="19" t="s">
        <v>22</v>
      </c>
      <c r="D9" s="43">
        <v>306138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306138</v>
      </c>
      <c r="O9" s="44">
        <f t="shared" si="1"/>
        <v>12.059799093953123</v>
      </c>
      <c r="P9" s="9"/>
    </row>
    <row r="10" spans="1:133">
      <c r="A10" s="12"/>
      <c r="B10" s="42">
        <v>515</v>
      </c>
      <c r="C10" s="19" t="s">
        <v>23</v>
      </c>
      <c r="D10" s="43">
        <v>350457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420</v>
      </c>
      <c r="N10" s="43">
        <f t="shared" si="2"/>
        <v>350877</v>
      </c>
      <c r="O10" s="44">
        <f t="shared" si="1"/>
        <v>13.822217845184165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134148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134148</v>
      </c>
      <c r="O11" s="44">
        <f t="shared" si="1"/>
        <v>5.2845381130588933</v>
      </c>
      <c r="P11" s="9"/>
    </row>
    <row r="12" spans="1:133">
      <c r="A12" s="12"/>
      <c r="B12" s="42">
        <v>519</v>
      </c>
      <c r="C12" s="19" t="s">
        <v>55</v>
      </c>
      <c r="D12" s="43">
        <v>428960</v>
      </c>
      <c r="E12" s="43">
        <v>9250</v>
      </c>
      <c r="F12" s="43">
        <v>0</v>
      </c>
      <c r="G12" s="43">
        <v>0</v>
      </c>
      <c r="H12" s="43">
        <v>0</v>
      </c>
      <c r="I12" s="43">
        <v>4069773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4507983</v>
      </c>
      <c r="O12" s="44">
        <f t="shared" si="1"/>
        <v>177.58451841638762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7848758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7848758</v>
      </c>
      <c r="O13" s="41">
        <f t="shared" si="1"/>
        <v>309.18881229072286</v>
      </c>
      <c r="P13" s="10"/>
    </row>
    <row r="14" spans="1:133">
      <c r="A14" s="12"/>
      <c r="B14" s="42">
        <v>521</v>
      </c>
      <c r="C14" s="19" t="s">
        <v>27</v>
      </c>
      <c r="D14" s="43">
        <v>6743383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6743383</v>
      </c>
      <c r="O14" s="44">
        <f t="shared" si="1"/>
        <v>265.64439629702582</v>
      </c>
      <c r="P14" s="9"/>
    </row>
    <row r="15" spans="1:133">
      <c r="A15" s="12"/>
      <c r="B15" s="42">
        <v>524</v>
      </c>
      <c r="C15" s="19" t="s">
        <v>28</v>
      </c>
      <c r="D15" s="43">
        <v>1105375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1105375</v>
      </c>
      <c r="O15" s="44">
        <f t="shared" si="1"/>
        <v>43.544415993697065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7649835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7649835</v>
      </c>
      <c r="O16" s="41">
        <f t="shared" si="1"/>
        <v>301.35257041559976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4783734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4783734</v>
      </c>
      <c r="O17" s="44">
        <f t="shared" si="1"/>
        <v>188.44727201103012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2866101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2866101</v>
      </c>
      <c r="O18" s="44">
        <f t="shared" si="1"/>
        <v>112.90529840456962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1548520</v>
      </c>
      <c r="E19" s="29">
        <f t="shared" si="6"/>
        <v>198698</v>
      </c>
      <c r="F19" s="29">
        <f t="shared" si="6"/>
        <v>0</v>
      </c>
      <c r="G19" s="29">
        <f t="shared" si="6"/>
        <v>23166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1770384</v>
      </c>
      <c r="O19" s="41">
        <f t="shared" si="1"/>
        <v>69.741343312980106</v>
      </c>
      <c r="P19" s="10"/>
    </row>
    <row r="20" spans="1:119">
      <c r="A20" s="12"/>
      <c r="B20" s="42">
        <v>541</v>
      </c>
      <c r="C20" s="19" t="s">
        <v>57</v>
      </c>
      <c r="D20" s="43">
        <v>1548520</v>
      </c>
      <c r="E20" s="43">
        <v>198698</v>
      </c>
      <c r="F20" s="43">
        <v>0</v>
      </c>
      <c r="G20" s="43">
        <v>23166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1770384</v>
      </c>
      <c r="O20" s="44">
        <f t="shared" si="1"/>
        <v>69.741343312980106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933762</v>
      </c>
      <c r="E21" s="29">
        <f t="shared" si="7"/>
        <v>6000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939762</v>
      </c>
      <c r="O21" s="41">
        <f t="shared" si="1"/>
        <v>37.020366358085482</v>
      </c>
      <c r="P21" s="9"/>
    </row>
    <row r="22" spans="1:119">
      <c r="A22" s="12"/>
      <c r="B22" s="42">
        <v>572</v>
      </c>
      <c r="C22" s="19" t="s">
        <v>58</v>
      </c>
      <c r="D22" s="43">
        <v>933762</v>
      </c>
      <c r="E22" s="43">
        <v>6000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939762</v>
      </c>
      <c r="O22" s="44">
        <f t="shared" si="1"/>
        <v>37.020366358085482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SUM(D24:D24)</f>
        <v>459000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34400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493400</v>
      </c>
      <c r="O23" s="41">
        <f t="shared" si="1"/>
        <v>19.436675201890882</v>
      </c>
      <c r="P23" s="9"/>
    </row>
    <row r="24" spans="1:119" ht="15.75" thickBot="1">
      <c r="A24" s="12"/>
      <c r="B24" s="42">
        <v>581</v>
      </c>
      <c r="C24" s="19" t="s">
        <v>70</v>
      </c>
      <c r="D24" s="43">
        <v>459000</v>
      </c>
      <c r="E24" s="43">
        <v>0</v>
      </c>
      <c r="F24" s="43">
        <v>0</v>
      </c>
      <c r="G24" s="43">
        <v>0</v>
      </c>
      <c r="H24" s="43">
        <v>0</v>
      </c>
      <c r="I24" s="43">
        <v>34400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493400</v>
      </c>
      <c r="O24" s="44">
        <f t="shared" si="1"/>
        <v>19.436675201890882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13398094</v>
      </c>
      <c r="E25" s="14">
        <f t="shared" ref="E25:M25" si="9">SUM(E5,E13,E16,E19,E21,E23)</f>
        <v>213948</v>
      </c>
      <c r="F25" s="14">
        <f t="shared" si="9"/>
        <v>0</v>
      </c>
      <c r="G25" s="14">
        <f t="shared" si="9"/>
        <v>23166</v>
      </c>
      <c r="H25" s="14">
        <f t="shared" si="9"/>
        <v>0</v>
      </c>
      <c r="I25" s="14">
        <f t="shared" si="9"/>
        <v>12555638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420</v>
      </c>
      <c r="N25" s="14">
        <f t="shared" si="4"/>
        <v>26191266</v>
      </c>
      <c r="O25" s="35">
        <f t="shared" si="1"/>
        <v>1031.761512704353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79</v>
      </c>
      <c r="M27" s="93"/>
      <c r="N27" s="93"/>
      <c r="O27" s="39">
        <v>25385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2552309</v>
      </c>
      <c r="E5" s="24">
        <f t="shared" si="0"/>
        <v>8146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4746525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175</v>
      </c>
      <c r="N5" s="25">
        <f>SUM(D5:M5)</f>
        <v>7307155</v>
      </c>
      <c r="O5" s="30">
        <f t="shared" ref="O5:O25" si="1">(N5/O$27)</f>
        <v>309.53340110984033</v>
      </c>
      <c r="P5" s="6"/>
    </row>
    <row r="6" spans="1:133">
      <c r="A6" s="12"/>
      <c r="B6" s="42">
        <v>511</v>
      </c>
      <c r="C6" s="19" t="s">
        <v>19</v>
      </c>
      <c r="D6" s="43">
        <v>287615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287615</v>
      </c>
      <c r="O6" s="44">
        <f t="shared" si="1"/>
        <v>12.183462532299741</v>
      </c>
      <c r="P6" s="9"/>
    </row>
    <row r="7" spans="1:133">
      <c r="A7" s="12"/>
      <c r="B7" s="42">
        <v>512</v>
      </c>
      <c r="C7" s="19" t="s">
        <v>20</v>
      </c>
      <c r="D7" s="43">
        <v>418824</v>
      </c>
      <c r="E7" s="43">
        <v>0</v>
      </c>
      <c r="F7" s="43">
        <v>0</v>
      </c>
      <c r="G7" s="43">
        <v>0</v>
      </c>
      <c r="H7" s="43">
        <v>0</v>
      </c>
      <c r="I7" s="43">
        <v>9755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428579</v>
      </c>
      <c r="O7" s="44">
        <f t="shared" si="1"/>
        <v>18.154742237471936</v>
      </c>
      <c r="P7" s="9"/>
    </row>
    <row r="8" spans="1:133">
      <c r="A8" s="12"/>
      <c r="B8" s="42">
        <v>513</v>
      </c>
      <c r="C8" s="19" t="s">
        <v>21</v>
      </c>
      <c r="D8" s="43">
        <v>820295</v>
      </c>
      <c r="E8" s="43">
        <v>0</v>
      </c>
      <c r="F8" s="43">
        <v>0</v>
      </c>
      <c r="G8" s="43">
        <v>0</v>
      </c>
      <c r="H8" s="43">
        <v>0</v>
      </c>
      <c r="I8" s="43">
        <v>661711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1482006</v>
      </c>
      <c r="O8" s="44">
        <f t="shared" si="1"/>
        <v>62.778243741263182</v>
      </c>
      <c r="P8" s="9"/>
    </row>
    <row r="9" spans="1:133">
      <c r="A9" s="12"/>
      <c r="B9" s="42">
        <v>514</v>
      </c>
      <c r="C9" s="19" t="s">
        <v>22</v>
      </c>
      <c r="D9" s="43">
        <v>299665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299665</v>
      </c>
      <c r="O9" s="44">
        <f t="shared" si="1"/>
        <v>12.693904350404541</v>
      </c>
      <c r="P9" s="9"/>
    </row>
    <row r="10" spans="1:133">
      <c r="A10" s="12"/>
      <c r="B10" s="42">
        <v>515</v>
      </c>
      <c r="C10" s="19" t="s">
        <v>23</v>
      </c>
      <c r="D10" s="43">
        <v>320095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175</v>
      </c>
      <c r="N10" s="43">
        <f t="shared" si="2"/>
        <v>320270</v>
      </c>
      <c r="O10" s="44">
        <f t="shared" si="1"/>
        <v>13.56673867920532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122948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122948</v>
      </c>
      <c r="O11" s="44">
        <f t="shared" si="1"/>
        <v>5.2081162367094507</v>
      </c>
      <c r="P11" s="9"/>
    </row>
    <row r="12" spans="1:133">
      <c r="A12" s="12"/>
      <c r="B12" s="42">
        <v>519</v>
      </c>
      <c r="C12" s="19" t="s">
        <v>55</v>
      </c>
      <c r="D12" s="43">
        <v>405815</v>
      </c>
      <c r="E12" s="43">
        <v>8146</v>
      </c>
      <c r="F12" s="43">
        <v>0</v>
      </c>
      <c r="G12" s="43">
        <v>0</v>
      </c>
      <c r="H12" s="43">
        <v>0</v>
      </c>
      <c r="I12" s="43">
        <v>3952111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4366072</v>
      </c>
      <c r="O12" s="44">
        <f t="shared" si="1"/>
        <v>184.94819333248611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9339288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9339288</v>
      </c>
      <c r="O13" s="41">
        <f t="shared" si="1"/>
        <v>395.61519888168766</v>
      </c>
      <c r="P13" s="10"/>
    </row>
    <row r="14" spans="1:133">
      <c r="A14" s="12"/>
      <c r="B14" s="42">
        <v>521</v>
      </c>
      <c r="C14" s="19" t="s">
        <v>27</v>
      </c>
      <c r="D14" s="43">
        <v>8312471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8312471</v>
      </c>
      <c r="O14" s="44">
        <f t="shared" si="1"/>
        <v>352.11890540941243</v>
      </c>
      <c r="P14" s="9"/>
    </row>
    <row r="15" spans="1:133">
      <c r="A15" s="12"/>
      <c r="B15" s="42">
        <v>524</v>
      </c>
      <c r="C15" s="19" t="s">
        <v>28</v>
      </c>
      <c r="D15" s="43">
        <v>1026817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1026817</v>
      </c>
      <c r="O15" s="44">
        <f t="shared" si="1"/>
        <v>43.49629347227517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6707779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6707779</v>
      </c>
      <c r="O16" s="41">
        <f t="shared" si="1"/>
        <v>284.14364383445587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4005726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4005726</v>
      </c>
      <c r="O17" s="44">
        <f t="shared" si="1"/>
        <v>169.68382259499302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2702053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2702053</v>
      </c>
      <c r="O18" s="44">
        <f t="shared" si="1"/>
        <v>114.45982123946287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2526602</v>
      </c>
      <c r="E19" s="29">
        <f t="shared" si="6"/>
        <v>1036126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3562728</v>
      </c>
      <c r="O19" s="41">
        <f t="shared" si="1"/>
        <v>150.91828694878637</v>
      </c>
      <c r="P19" s="10"/>
    </row>
    <row r="20" spans="1:119">
      <c r="A20" s="12"/>
      <c r="B20" s="42">
        <v>541</v>
      </c>
      <c r="C20" s="19" t="s">
        <v>57</v>
      </c>
      <c r="D20" s="43">
        <v>2526602</v>
      </c>
      <c r="E20" s="43">
        <v>1036126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3562728</v>
      </c>
      <c r="O20" s="44">
        <f t="shared" si="1"/>
        <v>150.91828694878637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992768</v>
      </c>
      <c r="E21" s="29">
        <f t="shared" si="7"/>
        <v>9319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1002087</v>
      </c>
      <c r="O21" s="41">
        <f t="shared" si="1"/>
        <v>42.448722836446819</v>
      </c>
      <c r="P21" s="9"/>
    </row>
    <row r="22" spans="1:119">
      <c r="A22" s="12"/>
      <c r="B22" s="42">
        <v>572</v>
      </c>
      <c r="C22" s="19" t="s">
        <v>58</v>
      </c>
      <c r="D22" s="43">
        <v>992768</v>
      </c>
      <c r="E22" s="43">
        <v>9319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1002087</v>
      </c>
      <c r="O22" s="44">
        <f t="shared" si="1"/>
        <v>42.448722836446819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SUM(D24:D24)</f>
        <v>368500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34400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402900</v>
      </c>
      <c r="O23" s="41">
        <f t="shared" si="1"/>
        <v>17.066971660948024</v>
      </c>
      <c r="P23" s="9"/>
    </row>
    <row r="24" spans="1:119" ht="15.75" thickBot="1">
      <c r="A24" s="12"/>
      <c r="B24" s="42">
        <v>581</v>
      </c>
      <c r="C24" s="19" t="s">
        <v>70</v>
      </c>
      <c r="D24" s="43">
        <v>368500</v>
      </c>
      <c r="E24" s="43">
        <v>0</v>
      </c>
      <c r="F24" s="43">
        <v>0</v>
      </c>
      <c r="G24" s="43">
        <v>0</v>
      </c>
      <c r="H24" s="43">
        <v>0</v>
      </c>
      <c r="I24" s="43">
        <v>34400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402900</v>
      </c>
      <c r="O24" s="44">
        <f t="shared" si="1"/>
        <v>17.066971660948024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15779467</v>
      </c>
      <c r="E25" s="14">
        <f t="shared" ref="E25:M25" si="9">SUM(E5,E13,E16,E19,E21,E23)</f>
        <v>1053591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11488704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175</v>
      </c>
      <c r="N25" s="14">
        <f t="shared" si="4"/>
        <v>28321937</v>
      </c>
      <c r="O25" s="35">
        <f t="shared" si="1"/>
        <v>1199.726225272165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77</v>
      </c>
      <c r="M27" s="93"/>
      <c r="N27" s="93"/>
      <c r="O27" s="39">
        <v>23607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2552546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4627022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420</v>
      </c>
      <c r="N5" s="25">
        <f>SUM(D5:M5)</f>
        <v>7179988</v>
      </c>
      <c r="O5" s="30">
        <f t="shared" ref="O5:O25" si="1">(N5/O$27)</f>
        <v>326.51150522964986</v>
      </c>
      <c r="P5" s="6"/>
    </row>
    <row r="6" spans="1:133">
      <c r="A6" s="12"/>
      <c r="B6" s="42">
        <v>511</v>
      </c>
      <c r="C6" s="19" t="s">
        <v>19</v>
      </c>
      <c r="D6" s="43">
        <v>236275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236275</v>
      </c>
      <c r="O6" s="44">
        <f t="shared" si="1"/>
        <v>10.744656662119144</v>
      </c>
      <c r="P6" s="9"/>
    </row>
    <row r="7" spans="1:133">
      <c r="A7" s="12"/>
      <c r="B7" s="42">
        <v>512</v>
      </c>
      <c r="C7" s="19" t="s">
        <v>20</v>
      </c>
      <c r="D7" s="43">
        <v>396347</v>
      </c>
      <c r="E7" s="43">
        <v>0</v>
      </c>
      <c r="F7" s="43">
        <v>0</v>
      </c>
      <c r="G7" s="43">
        <v>0</v>
      </c>
      <c r="H7" s="43">
        <v>0</v>
      </c>
      <c r="I7" s="43">
        <v>9353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405700</v>
      </c>
      <c r="O7" s="44">
        <f t="shared" si="1"/>
        <v>18.449295134151889</v>
      </c>
      <c r="P7" s="9"/>
    </row>
    <row r="8" spans="1:133">
      <c r="A8" s="12"/>
      <c r="B8" s="42">
        <v>513</v>
      </c>
      <c r="C8" s="19" t="s">
        <v>21</v>
      </c>
      <c r="D8" s="43">
        <v>761938</v>
      </c>
      <c r="E8" s="43">
        <v>0</v>
      </c>
      <c r="F8" s="43">
        <v>0</v>
      </c>
      <c r="G8" s="43">
        <v>0</v>
      </c>
      <c r="H8" s="43">
        <v>0</v>
      </c>
      <c r="I8" s="43">
        <v>609509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1371447</v>
      </c>
      <c r="O8" s="44">
        <f t="shared" si="1"/>
        <v>62.366848567530695</v>
      </c>
      <c r="P8" s="9"/>
    </row>
    <row r="9" spans="1:133">
      <c r="A9" s="12"/>
      <c r="B9" s="42">
        <v>514</v>
      </c>
      <c r="C9" s="19" t="s">
        <v>22</v>
      </c>
      <c r="D9" s="43">
        <v>273713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273713</v>
      </c>
      <c r="O9" s="44">
        <f t="shared" si="1"/>
        <v>12.447157798999545</v>
      </c>
      <c r="P9" s="9"/>
    </row>
    <row r="10" spans="1:133">
      <c r="A10" s="12"/>
      <c r="B10" s="42">
        <v>515</v>
      </c>
      <c r="C10" s="19" t="s">
        <v>23</v>
      </c>
      <c r="D10" s="43">
        <v>313822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420</v>
      </c>
      <c r="N10" s="43">
        <f t="shared" si="2"/>
        <v>314242</v>
      </c>
      <c r="O10" s="44">
        <f t="shared" si="1"/>
        <v>14.290222828558436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767</v>
      </c>
      <c r="O11" s="44">
        <f t="shared" si="1"/>
        <v>3.487949067758072E-2</v>
      </c>
      <c r="P11" s="9"/>
    </row>
    <row r="12" spans="1:133">
      <c r="A12" s="12"/>
      <c r="B12" s="42">
        <v>519</v>
      </c>
      <c r="C12" s="19" t="s">
        <v>55</v>
      </c>
      <c r="D12" s="43">
        <v>570451</v>
      </c>
      <c r="E12" s="43">
        <v>0</v>
      </c>
      <c r="F12" s="43">
        <v>0</v>
      </c>
      <c r="G12" s="43">
        <v>0</v>
      </c>
      <c r="H12" s="43">
        <v>0</v>
      </c>
      <c r="I12" s="43">
        <v>4007393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4577844</v>
      </c>
      <c r="O12" s="44">
        <f t="shared" si="1"/>
        <v>208.17844474761256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8797003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8797003</v>
      </c>
      <c r="O13" s="41">
        <f t="shared" si="1"/>
        <v>400.04561164165528</v>
      </c>
      <c r="P13" s="10"/>
    </row>
    <row r="14" spans="1:133">
      <c r="A14" s="12"/>
      <c r="B14" s="42">
        <v>521</v>
      </c>
      <c r="C14" s="19" t="s">
        <v>27</v>
      </c>
      <c r="D14" s="43">
        <v>7909100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7909100</v>
      </c>
      <c r="O14" s="44">
        <f t="shared" si="1"/>
        <v>359.66803092314689</v>
      </c>
      <c r="P14" s="9"/>
    </row>
    <row r="15" spans="1:133">
      <c r="A15" s="12"/>
      <c r="B15" s="42">
        <v>524</v>
      </c>
      <c r="C15" s="19" t="s">
        <v>28</v>
      </c>
      <c r="D15" s="43">
        <v>887903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887903</v>
      </c>
      <c r="O15" s="44">
        <f t="shared" si="1"/>
        <v>40.377580718508412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6990131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6990131</v>
      </c>
      <c r="O16" s="41">
        <f t="shared" si="1"/>
        <v>317.87771714415641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4518789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4518789</v>
      </c>
      <c r="O17" s="44">
        <f t="shared" si="1"/>
        <v>205.49290586630286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2471342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2471342</v>
      </c>
      <c r="O18" s="44">
        <f t="shared" si="1"/>
        <v>112.38481127785357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2868407</v>
      </c>
      <c r="E19" s="29">
        <f t="shared" si="6"/>
        <v>2502304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1294669</v>
      </c>
      <c r="N19" s="29">
        <f t="shared" si="4"/>
        <v>6665380</v>
      </c>
      <c r="O19" s="41">
        <f t="shared" si="1"/>
        <v>303.10959527057753</v>
      </c>
      <c r="P19" s="10"/>
    </row>
    <row r="20" spans="1:119">
      <c r="A20" s="12"/>
      <c r="B20" s="42">
        <v>541</v>
      </c>
      <c r="C20" s="19" t="s">
        <v>57</v>
      </c>
      <c r="D20" s="43">
        <v>2868407</v>
      </c>
      <c r="E20" s="43">
        <v>2502304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1294669</v>
      </c>
      <c r="N20" s="43">
        <f t="shared" si="4"/>
        <v>6665380</v>
      </c>
      <c r="O20" s="44">
        <f t="shared" si="1"/>
        <v>303.10959527057753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4070260</v>
      </c>
      <c r="E21" s="29">
        <f t="shared" si="7"/>
        <v>364317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4434577</v>
      </c>
      <c r="O21" s="41">
        <f t="shared" si="1"/>
        <v>201.66334697589812</v>
      </c>
      <c r="P21" s="9"/>
    </row>
    <row r="22" spans="1:119">
      <c r="A22" s="12"/>
      <c r="B22" s="42">
        <v>572</v>
      </c>
      <c r="C22" s="19" t="s">
        <v>58</v>
      </c>
      <c r="D22" s="43">
        <v>4070260</v>
      </c>
      <c r="E22" s="43">
        <v>364317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4434577</v>
      </c>
      <c r="O22" s="44">
        <f t="shared" si="1"/>
        <v>201.66334697589812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SUM(D24:D24)</f>
        <v>204750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18900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223650</v>
      </c>
      <c r="O23" s="41">
        <f t="shared" si="1"/>
        <v>10.170532060027286</v>
      </c>
      <c r="P23" s="9"/>
    </row>
    <row r="24" spans="1:119" ht="15.75" thickBot="1">
      <c r="A24" s="12"/>
      <c r="B24" s="42">
        <v>581</v>
      </c>
      <c r="C24" s="19" t="s">
        <v>70</v>
      </c>
      <c r="D24" s="43">
        <v>204750</v>
      </c>
      <c r="E24" s="43">
        <v>0</v>
      </c>
      <c r="F24" s="43">
        <v>0</v>
      </c>
      <c r="G24" s="43">
        <v>0</v>
      </c>
      <c r="H24" s="43">
        <v>0</v>
      </c>
      <c r="I24" s="43">
        <v>18900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223650</v>
      </c>
      <c r="O24" s="44">
        <f t="shared" si="1"/>
        <v>10.170532060027286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18492966</v>
      </c>
      <c r="E25" s="14">
        <f t="shared" ref="E25:M25" si="9">SUM(E5,E13,E16,E19,E21,E23)</f>
        <v>2866621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11636053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1295089</v>
      </c>
      <c r="N25" s="14">
        <f t="shared" si="4"/>
        <v>34290729</v>
      </c>
      <c r="O25" s="35">
        <f t="shared" si="1"/>
        <v>1559.3783083219646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75</v>
      </c>
      <c r="M27" s="93"/>
      <c r="N27" s="93"/>
      <c r="O27" s="39">
        <v>21990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2582874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4605063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176</v>
      </c>
      <c r="N5" s="25">
        <f>SUM(D5:M5)</f>
        <v>7188113</v>
      </c>
      <c r="O5" s="30">
        <f t="shared" ref="O5:O25" si="1">(N5/O$27)</f>
        <v>336.52214419475655</v>
      </c>
      <c r="P5" s="6"/>
    </row>
    <row r="6" spans="1:133">
      <c r="A6" s="12"/>
      <c r="B6" s="42">
        <v>511</v>
      </c>
      <c r="C6" s="19" t="s">
        <v>19</v>
      </c>
      <c r="D6" s="43">
        <v>236926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236926</v>
      </c>
      <c r="O6" s="44">
        <f t="shared" si="1"/>
        <v>11.092041198501873</v>
      </c>
      <c r="P6" s="9"/>
    </row>
    <row r="7" spans="1:133">
      <c r="A7" s="12"/>
      <c r="B7" s="42">
        <v>512</v>
      </c>
      <c r="C7" s="19" t="s">
        <v>20</v>
      </c>
      <c r="D7" s="43">
        <v>374794</v>
      </c>
      <c r="E7" s="43">
        <v>0</v>
      </c>
      <c r="F7" s="43">
        <v>0</v>
      </c>
      <c r="G7" s="43">
        <v>0</v>
      </c>
      <c r="H7" s="43">
        <v>0</v>
      </c>
      <c r="I7" s="43">
        <v>9188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383982</v>
      </c>
      <c r="O7" s="44">
        <f t="shared" si="1"/>
        <v>17.976685393258428</v>
      </c>
      <c r="P7" s="9"/>
    </row>
    <row r="8" spans="1:133">
      <c r="A8" s="12"/>
      <c r="B8" s="42">
        <v>513</v>
      </c>
      <c r="C8" s="19" t="s">
        <v>21</v>
      </c>
      <c r="D8" s="43">
        <v>726871</v>
      </c>
      <c r="E8" s="43">
        <v>0</v>
      </c>
      <c r="F8" s="43">
        <v>0</v>
      </c>
      <c r="G8" s="43">
        <v>0</v>
      </c>
      <c r="H8" s="43">
        <v>0</v>
      </c>
      <c r="I8" s="43">
        <v>639719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1366590</v>
      </c>
      <c r="O8" s="44">
        <f t="shared" si="1"/>
        <v>63.978932584269664</v>
      </c>
      <c r="P8" s="9"/>
    </row>
    <row r="9" spans="1:133">
      <c r="A9" s="12"/>
      <c r="B9" s="42">
        <v>514</v>
      </c>
      <c r="C9" s="19" t="s">
        <v>22</v>
      </c>
      <c r="D9" s="43">
        <v>267228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267228</v>
      </c>
      <c r="O9" s="44">
        <f t="shared" si="1"/>
        <v>12.51067415730337</v>
      </c>
      <c r="P9" s="9"/>
    </row>
    <row r="10" spans="1:133">
      <c r="A10" s="12"/>
      <c r="B10" s="42">
        <v>515</v>
      </c>
      <c r="C10" s="19" t="s">
        <v>23</v>
      </c>
      <c r="D10" s="43">
        <v>303003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176</v>
      </c>
      <c r="N10" s="43">
        <f t="shared" si="2"/>
        <v>303179</v>
      </c>
      <c r="O10" s="44">
        <f t="shared" si="1"/>
        <v>14.1937734082397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57271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57271</v>
      </c>
      <c r="O11" s="44">
        <f t="shared" si="1"/>
        <v>2.6812265917602995</v>
      </c>
      <c r="P11" s="9"/>
    </row>
    <row r="12" spans="1:133">
      <c r="A12" s="12"/>
      <c r="B12" s="42">
        <v>519</v>
      </c>
      <c r="C12" s="19" t="s">
        <v>55</v>
      </c>
      <c r="D12" s="43">
        <v>674052</v>
      </c>
      <c r="E12" s="43">
        <v>0</v>
      </c>
      <c r="F12" s="43">
        <v>0</v>
      </c>
      <c r="G12" s="43">
        <v>0</v>
      </c>
      <c r="H12" s="43">
        <v>0</v>
      </c>
      <c r="I12" s="43">
        <v>3898885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4572937</v>
      </c>
      <c r="O12" s="44">
        <f t="shared" si="1"/>
        <v>214.08881086142321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6926619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6926619</v>
      </c>
      <c r="O13" s="41">
        <f t="shared" si="1"/>
        <v>324.27991573033705</v>
      </c>
      <c r="P13" s="10"/>
    </row>
    <row r="14" spans="1:133">
      <c r="A14" s="12"/>
      <c r="B14" s="42">
        <v>521</v>
      </c>
      <c r="C14" s="19" t="s">
        <v>27</v>
      </c>
      <c r="D14" s="43">
        <v>6052921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6052921</v>
      </c>
      <c r="O14" s="44">
        <f t="shared" si="1"/>
        <v>283.3764513108614</v>
      </c>
      <c r="P14" s="9"/>
    </row>
    <row r="15" spans="1:133">
      <c r="A15" s="12"/>
      <c r="B15" s="42">
        <v>524</v>
      </c>
      <c r="C15" s="19" t="s">
        <v>28</v>
      </c>
      <c r="D15" s="43">
        <v>873698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873698</v>
      </c>
      <c r="O15" s="44">
        <f t="shared" si="1"/>
        <v>40.903464419475654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6534228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6534228</v>
      </c>
      <c r="O16" s="41">
        <f t="shared" si="1"/>
        <v>305.90955056179774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4291556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4291556</v>
      </c>
      <c r="O17" s="44">
        <f t="shared" si="1"/>
        <v>200.91554307116104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2242672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2242672</v>
      </c>
      <c r="O18" s="44">
        <f t="shared" si="1"/>
        <v>104.9940074906367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1320555</v>
      </c>
      <c r="E19" s="29">
        <f t="shared" si="6"/>
        <v>459941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11781</v>
      </c>
      <c r="N19" s="29">
        <f t="shared" si="4"/>
        <v>1792277</v>
      </c>
      <c r="O19" s="41">
        <f t="shared" si="1"/>
        <v>83.908099250936331</v>
      </c>
      <c r="P19" s="10"/>
    </row>
    <row r="20" spans="1:119">
      <c r="A20" s="12"/>
      <c r="B20" s="42">
        <v>541</v>
      </c>
      <c r="C20" s="19" t="s">
        <v>57</v>
      </c>
      <c r="D20" s="43">
        <v>1320555</v>
      </c>
      <c r="E20" s="43">
        <v>459941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11781</v>
      </c>
      <c r="N20" s="43">
        <f t="shared" si="4"/>
        <v>1792277</v>
      </c>
      <c r="O20" s="44">
        <f t="shared" si="1"/>
        <v>83.908099250936331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2901962</v>
      </c>
      <c r="E21" s="29">
        <f t="shared" si="7"/>
        <v>33457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2935419</v>
      </c>
      <c r="O21" s="41">
        <f t="shared" si="1"/>
        <v>137.42598314606741</v>
      </c>
      <c r="P21" s="9"/>
    </row>
    <row r="22" spans="1:119">
      <c r="A22" s="12"/>
      <c r="B22" s="42">
        <v>572</v>
      </c>
      <c r="C22" s="19" t="s">
        <v>58</v>
      </c>
      <c r="D22" s="43">
        <v>2901962</v>
      </c>
      <c r="E22" s="43">
        <v>33457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2935419</v>
      </c>
      <c r="O22" s="44">
        <f t="shared" si="1"/>
        <v>137.42598314606741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SUM(D24:D24)</f>
        <v>91700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6100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97800</v>
      </c>
      <c r="O23" s="41">
        <f t="shared" si="1"/>
        <v>4.5786516853932584</v>
      </c>
      <c r="P23" s="9"/>
    </row>
    <row r="24" spans="1:119" ht="15.75" thickBot="1">
      <c r="A24" s="12"/>
      <c r="B24" s="42">
        <v>581</v>
      </c>
      <c r="C24" s="19" t="s">
        <v>70</v>
      </c>
      <c r="D24" s="43">
        <v>91700</v>
      </c>
      <c r="E24" s="43">
        <v>0</v>
      </c>
      <c r="F24" s="43">
        <v>0</v>
      </c>
      <c r="G24" s="43">
        <v>0</v>
      </c>
      <c r="H24" s="43">
        <v>0</v>
      </c>
      <c r="I24" s="43">
        <v>6100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97800</v>
      </c>
      <c r="O24" s="44">
        <f t="shared" si="1"/>
        <v>4.5786516853932584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13823710</v>
      </c>
      <c r="E25" s="14">
        <f t="shared" ref="E25:M25" si="9">SUM(E5,E13,E16,E19,E21,E23)</f>
        <v>493398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11145391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11957</v>
      </c>
      <c r="N25" s="14">
        <f t="shared" si="4"/>
        <v>25474456</v>
      </c>
      <c r="O25" s="35">
        <f t="shared" si="1"/>
        <v>1192.6243445692885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73</v>
      </c>
      <c r="M27" s="93"/>
      <c r="N27" s="93"/>
      <c r="O27" s="39">
        <v>21360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2580990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4602639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6956</v>
      </c>
      <c r="N5" s="25">
        <f>SUM(D5:M5)</f>
        <v>7190585</v>
      </c>
      <c r="O5" s="30">
        <f t="shared" ref="O5:O25" si="1">(N5/O$27)</f>
        <v>348.38105620155039</v>
      </c>
      <c r="P5" s="6"/>
    </row>
    <row r="6" spans="1:133">
      <c r="A6" s="12"/>
      <c r="B6" s="42">
        <v>511</v>
      </c>
      <c r="C6" s="19" t="s">
        <v>19</v>
      </c>
      <c r="D6" s="43">
        <v>302390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302390</v>
      </c>
      <c r="O6" s="44">
        <f t="shared" si="1"/>
        <v>14.650678294573643</v>
      </c>
      <c r="P6" s="9"/>
    </row>
    <row r="7" spans="1:133">
      <c r="A7" s="12"/>
      <c r="B7" s="42">
        <v>512</v>
      </c>
      <c r="C7" s="19" t="s">
        <v>20</v>
      </c>
      <c r="D7" s="43">
        <v>353088</v>
      </c>
      <c r="E7" s="43">
        <v>0</v>
      </c>
      <c r="F7" s="43">
        <v>0</v>
      </c>
      <c r="G7" s="43">
        <v>0</v>
      </c>
      <c r="H7" s="43">
        <v>0</v>
      </c>
      <c r="I7" s="43">
        <v>8724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361812</v>
      </c>
      <c r="O7" s="44">
        <f t="shared" si="1"/>
        <v>17.529651162790696</v>
      </c>
      <c r="P7" s="9"/>
    </row>
    <row r="8" spans="1:133">
      <c r="A8" s="12"/>
      <c r="B8" s="42">
        <v>513</v>
      </c>
      <c r="C8" s="19" t="s">
        <v>21</v>
      </c>
      <c r="D8" s="43">
        <v>1010888</v>
      </c>
      <c r="E8" s="43">
        <v>0</v>
      </c>
      <c r="F8" s="43">
        <v>0</v>
      </c>
      <c r="G8" s="43">
        <v>0</v>
      </c>
      <c r="H8" s="43">
        <v>0</v>
      </c>
      <c r="I8" s="43">
        <v>815645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1826533</v>
      </c>
      <c r="O8" s="44">
        <f t="shared" si="1"/>
        <v>88.494815891472868</v>
      </c>
      <c r="P8" s="9"/>
    </row>
    <row r="9" spans="1:133">
      <c r="A9" s="12"/>
      <c r="B9" s="42">
        <v>514</v>
      </c>
      <c r="C9" s="19" t="s">
        <v>22</v>
      </c>
      <c r="D9" s="43">
        <v>252651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252651</v>
      </c>
      <c r="O9" s="44">
        <f t="shared" si="1"/>
        <v>12.240843023255813</v>
      </c>
      <c r="P9" s="9"/>
    </row>
    <row r="10" spans="1:133">
      <c r="A10" s="12"/>
      <c r="B10" s="42">
        <v>515</v>
      </c>
      <c r="C10" s="19" t="s">
        <v>23</v>
      </c>
      <c r="D10" s="43">
        <v>257481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6956</v>
      </c>
      <c r="N10" s="43">
        <f t="shared" si="2"/>
        <v>264437</v>
      </c>
      <c r="O10" s="44">
        <f t="shared" si="1"/>
        <v>12.811870155038759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44279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44279</v>
      </c>
      <c r="O11" s="44">
        <f t="shared" si="1"/>
        <v>2.1453003875968992</v>
      </c>
      <c r="P11" s="9"/>
    </row>
    <row r="12" spans="1:133">
      <c r="A12" s="12"/>
      <c r="B12" s="42">
        <v>519</v>
      </c>
      <c r="C12" s="19" t="s">
        <v>55</v>
      </c>
      <c r="D12" s="43">
        <v>404492</v>
      </c>
      <c r="E12" s="43">
        <v>0</v>
      </c>
      <c r="F12" s="43">
        <v>0</v>
      </c>
      <c r="G12" s="43">
        <v>0</v>
      </c>
      <c r="H12" s="43">
        <v>0</v>
      </c>
      <c r="I12" s="43">
        <v>3733991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4138483</v>
      </c>
      <c r="O12" s="44">
        <f t="shared" si="1"/>
        <v>200.5078972868217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5984812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5984812</v>
      </c>
      <c r="O13" s="41">
        <f t="shared" si="1"/>
        <v>289.96182170542636</v>
      </c>
      <c r="P13" s="10"/>
    </row>
    <row r="14" spans="1:133">
      <c r="A14" s="12"/>
      <c r="B14" s="42">
        <v>521</v>
      </c>
      <c r="C14" s="19" t="s">
        <v>27</v>
      </c>
      <c r="D14" s="43">
        <v>5308093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5308093</v>
      </c>
      <c r="O14" s="44">
        <f t="shared" si="1"/>
        <v>257.1750484496124</v>
      </c>
      <c r="P14" s="9"/>
    </row>
    <row r="15" spans="1:133">
      <c r="A15" s="12"/>
      <c r="B15" s="42">
        <v>524</v>
      </c>
      <c r="C15" s="19" t="s">
        <v>28</v>
      </c>
      <c r="D15" s="43">
        <v>676719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676719</v>
      </c>
      <c r="O15" s="44">
        <f t="shared" si="1"/>
        <v>32.786773255813955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6084017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6084017</v>
      </c>
      <c r="O16" s="41">
        <f t="shared" si="1"/>
        <v>294.76826550387597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3837731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3837731</v>
      </c>
      <c r="O17" s="44">
        <f t="shared" si="1"/>
        <v>185.93657945736433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2246286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2246286</v>
      </c>
      <c r="O18" s="44">
        <f t="shared" si="1"/>
        <v>108.83168604651163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2101963</v>
      </c>
      <c r="E19" s="29">
        <f t="shared" si="6"/>
        <v>487525</v>
      </c>
      <c r="F19" s="29">
        <f t="shared" si="6"/>
        <v>0</v>
      </c>
      <c r="G19" s="29">
        <f t="shared" si="6"/>
        <v>237822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71602</v>
      </c>
      <c r="N19" s="29">
        <f t="shared" si="4"/>
        <v>2898912</v>
      </c>
      <c r="O19" s="41">
        <f t="shared" si="1"/>
        <v>140.45116279069768</v>
      </c>
      <c r="P19" s="10"/>
    </row>
    <row r="20" spans="1:119">
      <c r="A20" s="12"/>
      <c r="B20" s="42">
        <v>541</v>
      </c>
      <c r="C20" s="19" t="s">
        <v>57</v>
      </c>
      <c r="D20" s="43">
        <v>2101963</v>
      </c>
      <c r="E20" s="43">
        <v>487525</v>
      </c>
      <c r="F20" s="43">
        <v>0</v>
      </c>
      <c r="G20" s="43">
        <v>237822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71602</v>
      </c>
      <c r="N20" s="43">
        <f t="shared" si="4"/>
        <v>2898912</v>
      </c>
      <c r="O20" s="44">
        <f t="shared" si="1"/>
        <v>140.45116279069768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1659930</v>
      </c>
      <c r="E21" s="29">
        <f t="shared" si="7"/>
        <v>50000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1709930</v>
      </c>
      <c r="O21" s="41">
        <f t="shared" si="1"/>
        <v>82.845445736434115</v>
      </c>
      <c r="P21" s="9"/>
    </row>
    <row r="22" spans="1:119">
      <c r="A22" s="12"/>
      <c r="B22" s="42">
        <v>572</v>
      </c>
      <c r="C22" s="19" t="s">
        <v>58</v>
      </c>
      <c r="D22" s="43">
        <v>1659930</v>
      </c>
      <c r="E22" s="43">
        <v>50000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1709930</v>
      </c>
      <c r="O22" s="44">
        <f t="shared" si="1"/>
        <v>82.845445736434115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SUM(D24:D24)</f>
        <v>65900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65900</v>
      </c>
      <c r="O23" s="41">
        <f t="shared" si="1"/>
        <v>3.1928294573643412</v>
      </c>
      <c r="P23" s="9"/>
    </row>
    <row r="24" spans="1:119" ht="15.75" thickBot="1">
      <c r="A24" s="12"/>
      <c r="B24" s="42">
        <v>581</v>
      </c>
      <c r="C24" s="19" t="s">
        <v>70</v>
      </c>
      <c r="D24" s="43">
        <v>65900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65900</v>
      </c>
      <c r="O24" s="44">
        <f t="shared" si="1"/>
        <v>3.1928294573643412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12393595</v>
      </c>
      <c r="E25" s="14">
        <f t="shared" ref="E25:M25" si="9">SUM(E5,E13,E16,E19,E21,E23)</f>
        <v>537525</v>
      </c>
      <c r="F25" s="14">
        <f t="shared" si="9"/>
        <v>0</v>
      </c>
      <c r="G25" s="14">
        <f t="shared" si="9"/>
        <v>237822</v>
      </c>
      <c r="H25" s="14">
        <f t="shared" si="9"/>
        <v>0</v>
      </c>
      <c r="I25" s="14">
        <f t="shared" si="9"/>
        <v>10686656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78558</v>
      </c>
      <c r="N25" s="14">
        <f t="shared" si="4"/>
        <v>23934156</v>
      </c>
      <c r="O25" s="35">
        <f t="shared" si="1"/>
        <v>1159.6005813953489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71</v>
      </c>
      <c r="M27" s="93"/>
      <c r="N27" s="93"/>
      <c r="O27" s="39">
        <v>20640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2033067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2426</v>
      </c>
      <c r="N5" s="25">
        <f t="shared" ref="N5:N28" si="1">SUM(D5:M5)</f>
        <v>2035493</v>
      </c>
      <c r="O5" s="30">
        <f t="shared" ref="O5:O28" si="2">(N5/O$30)</f>
        <v>100.51817283950618</v>
      </c>
      <c r="P5" s="6"/>
    </row>
    <row r="6" spans="1:133">
      <c r="A6" s="12"/>
      <c r="B6" s="42">
        <v>511</v>
      </c>
      <c r="C6" s="19" t="s">
        <v>19</v>
      </c>
      <c r="D6" s="43">
        <v>228812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228812</v>
      </c>
      <c r="O6" s="44">
        <f t="shared" si="2"/>
        <v>11.299358024691358</v>
      </c>
      <c r="P6" s="9"/>
    </row>
    <row r="7" spans="1:133">
      <c r="A7" s="12"/>
      <c r="B7" s="42">
        <v>512</v>
      </c>
      <c r="C7" s="19" t="s">
        <v>20</v>
      </c>
      <c r="D7" s="43">
        <v>365995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365995</v>
      </c>
      <c r="O7" s="44">
        <f t="shared" si="2"/>
        <v>18.073827160493828</v>
      </c>
      <c r="P7" s="9"/>
    </row>
    <row r="8" spans="1:133">
      <c r="A8" s="12"/>
      <c r="B8" s="42">
        <v>513</v>
      </c>
      <c r="C8" s="19" t="s">
        <v>21</v>
      </c>
      <c r="D8" s="43">
        <v>659571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659571</v>
      </c>
      <c r="O8" s="44">
        <f t="shared" si="2"/>
        <v>32.571407407407406</v>
      </c>
      <c r="P8" s="9"/>
    </row>
    <row r="9" spans="1:133">
      <c r="A9" s="12"/>
      <c r="B9" s="42">
        <v>514</v>
      </c>
      <c r="C9" s="19" t="s">
        <v>22</v>
      </c>
      <c r="D9" s="43">
        <v>255657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255657</v>
      </c>
      <c r="O9" s="44">
        <f t="shared" si="2"/>
        <v>12.625037037037037</v>
      </c>
      <c r="P9" s="9"/>
    </row>
    <row r="10" spans="1:133">
      <c r="A10" s="12"/>
      <c r="B10" s="42">
        <v>515</v>
      </c>
      <c r="C10" s="19" t="s">
        <v>23</v>
      </c>
      <c r="D10" s="43">
        <v>278462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2426</v>
      </c>
      <c r="N10" s="43">
        <f t="shared" si="1"/>
        <v>280888</v>
      </c>
      <c r="O10" s="44">
        <f t="shared" si="2"/>
        <v>13.871012345679013</v>
      </c>
      <c r="P10" s="9"/>
    </row>
    <row r="11" spans="1:133">
      <c r="A11" s="12"/>
      <c r="B11" s="42">
        <v>519</v>
      </c>
      <c r="C11" s="19" t="s">
        <v>55</v>
      </c>
      <c r="D11" s="43">
        <v>244570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244570</v>
      </c>
      <c r="O11" s="44">
        <f t="shared" si="2"/>
        <v>12.077530864197531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5458785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5458785</v>
      </c>
      <c r="O12" s="41">
        <f t="shared" si="2"/>
        <v>269.56962962962962</v>
      </c>
      <c r="P12" s="10"/>
    </row>
    <row r="13" spans="1:133">
      <c r="A13" s="12"/>
      <c r="B13" s="42">
        <v>521</v>
      </c>
      <c r="C13" s="19" t="s">
        <v>27</v>
      </c>
      <c r="D13" s="43">
        <v>4830790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4830790</v>
      </c>
      <c r="O13" s="44">
        <f t="shared" si="2"/>
        <v>238.55753086419753</v>
      </c>
      <c r="P13" s="9"/>
    </row>
    <row r="14" spans="1:133">
      <c r="A14" s="12"/>
      <c r="B14" s="42">
        <v>524</v>
      </c>
      <c r="C14" s="19" t="s">
        <v>28</v>
      </c>
      <c r="D14" s="43">
        <v>627995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627995</v>
      </c>
      <c r="O14" s="44">
        <f t="shared" si="2"/>
        <v>31.0120987654321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10186972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10186972</v>
      </c>
      <c r="O15" s="41">
        <f t="shared" si="2"/>
        <v>503.06034567901236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7144907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7144907</v>
      </c>
      <c r="O16" s="44">
        <f t="shared" si="2"/>
        <v>352.8349135802469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2290173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2290173</v>
      </c>
      <c r="O17" s="44">
        <f t="shared" si="2"/>
        <v>113.09496296296297</v>
      </c>
      <c r="P17" s="9"/>
    </row>
    <row r="18" spans="1:119">
      <c r="A18" s="12"/>
      <c r="B18" s="42">
        <v>536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751892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751892</v>
      </c>
      <c r="O18" s="44">
        <f t="shared" si="2"/>
        <v>37.130469135802471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3319154</v>
      </c>
      <c r="E19" s="29">
        <f t="shared" si="5"/>
        <v>228168</v>
      </c>
      <c r="F19" s="29">
        <f t="shared" si="5"/>
        <v>0</v>
      </c>
      <c r="G19" s="29">
        <f t="shared" si="5"/>
        <v>1900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66185</v>
      </c>
      <c r="N19" s="29">
        <f t="shared" si="1"/>
        <v>3615407</v>
      </c>
      <c r="O19" s="41">
        <f t="shared" si="2"/>
        <v>178.53861728395063</v>
      </c>
      <c r="P19" s="10"/>
    </row>
    <row r="20" spans="1:119">
      <c r="A20" s="12"/>
      <c r="B20" s="42">
        <v>541</v>
      </c>
      <c r="C20" s="19" t="s">
        <v>57</v>
      </c>
      <c r="D20" s="43">
        <v>3319154</v>
      </c>
      <c r="E20" s="43">
        <v>228168</v>
      </c>
      <c r="F20" s="43">
        <v>0</v>
      </c>
      <c r="G20" s="43">
        <v>1900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66185</v>
      </c>
      <c r="N20" s="43">
        <f t="shared" si="1"/>
        <v>3615407</v>
      </c>
      <c r="O20" s="44">
        <f t="shared" si="2"/>
        <v>178.53861728395063</v>
      </c>
      <c r="P20" s="9"/>
    </row>
    <row r="21" spans="1:119" ht="15.75">
      <c r="A21" s="26" t="s">
        <v>66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15000</v>
      </c>
      <c r="N21" s="29">
        <f t="shared" si="1"/>
        <v>15000</v>
      </c>
      <c r="O21" s="41">
        <f t="shared" si="2"/>
        <v>0.7407407407407407</v>
      </c>
      <c r="P21" s="10"/>
    </row>
    <row r="22" spans="1:119">
      <c r="A22" s="90"/>
      <c r="B22" s="91">
        <v>559</v>
      </c>
      <c r="C22" s="92" t="s">
        <v>67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15000</v>
      </c>
      <c r="N22" s="43">
        <f t="shared" si="1"/>
        <v>15000</v>
      </c>
      <c r="O22" s="44">
        <f t="shared" si="2"/>
        <v>0.7407407407407407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2638953</v>
      </c>
      <c r="E23" s="29">
        <f t="shared" si="7"/>
        <v>323109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2962062</v>
      </c>
      <c r="O23" s="41">
        <f t="shared" si="2"/>
        <v>146.27466666666666</v>
      </c>
      <c r="P23" s="9"/>
    </row>
    <row r="24" spans="1:119">
      <c r="A24" s="12"/>
      <c r="B24" s="42">
        <v>572</v>
      </c>
      <c r="C24" s="19" t="s">
        <v>58</v>
      </c>
      <c r="D24" s="43">
        <v>2638953</v>
      </c>
      <c r="E24" s="43">
        <v>323109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2962062</v>
      </c>
      <c r="O24" s="44">
        <f t="shared" si="2"/>
        <v>146.27466666666666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SUM(D26:D27)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738673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738673</v>
      </c>
      <c r="O25" s="41">
        <f t="shared" si="2"/>
        <v>36.477679012345682</v>
      </c>
      <c r="P25" s="9"/>
    </row>
    <row r="26" spans="1:119">
      <c r="A26" s="12"/>
      <c r="B26" s="42">
        <v>590</v>
      </c>
      <c r="C26" s="19" t="s">
        <v>60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1572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1572</v>
      </c>
      <c r="O26" s="44">
        <f t="shared" si="2"/>
        <v>7.7629629629629632E-2</v>
      </c>
      <c r="P26" s="9"/>
    </row>
    <row r="27" spans="1:119" ht="15.75" thickBot="1">
      <c r="A27" s="12"/>
      <c r="B27" s="42">
        <v>591</v>
      </c>
      <c r="C27" s="19" t="s">
        <v>61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737101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737101</v>
      </c>
      <c r="O27" s="44">
        <f t="shared" si="2"/>
        <v>36.400049382716048</v>
      </c>
      <c r="P27" s="9"/>
    </row>
    <row r="28" spans="1:119" ht="16.5" thickBot="1">
      <c r="A28" s="13" t="s">
        <v>10</v>
      </c>
      <c r="B28" s="21"/>
      <c r="C28" s="20"/>
      <c r="D28" s="14">
        <f>SUM(D5,D12,D15,D19,D21,D23,D25)</f>
        <v>13449959</v>
      </c>
      <c r="E28" s="14">
        <f t="shared" ref="E28:M28" si="9">SUM(E5,E12,E15,E19,E21,E23,E25)</f>
        <v>551277</v>
      </c>
      <c r="F28" s="14">
        <f t="shared" si="9"/>
        <v>0</v>
      </c>
      <c r="G28" s="14">
        <f t="shared" si="9"/>
        <v>1900</v>
      </c>
      <c r="H28" s="14">
        <f t="shared" si="9"/>
        <v>0</v>
      </c>
      <c r="I28" s="14">
        <f t="shared" si="9"/>
        <v>10925645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83611</v>
      </c>
      <c r="N28" s="14">
        <f t="shared" si="1"/>
        <v>25012392</v>
      </c>
      <c r="O28" s="35">
        <f t="shared" si="2"/>
        <v>1235.1798518518519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68</v>
      </c>
      <c r="M30" s="93"/>
      <c r="N30" s="93"/>
      <c r="O30" s="39">
        <v>20250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2024-06-05T22:43:08Z</cp:lastPrinted>
  <dcterms:created xsi:type="dcterms:W3CDTF">2000-08-31T21:26:31Z</dcterms:created>
  <dcterms:modified xsi:type="dcterms:W3CDTF">2024-06-05T22:43:15Z</dcterms:modified>
</cp:coreProperties>
</file>