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44" documentId="11_AE2DAD4FD56C674562EBC5D2BD83A837605872C0" xr6:coauthVersionLast="47" xr6:coauthVersionMax="47" xr10:uidLastSave="{C3741C48-9234-4A56-84C3-6315CB327CBB}"/>
  <bookViews>
    <workbookView xWindow="-120" yWindow="-120" windowWidth="29040" windowHeight="15720" tabRatio="786" xr2:uid="{00000000-000D-0000-FFFF-FFFF00000000}"/>
  </bookViews>
  <sheets>
    <sheet name="2023" sheetId="41" r:id="rId1"/>
    <sheet name="2022" sheetId="40" r:id="rId2"/>
    <sheet name="2021" sheetId="39" r:id="rId3"/>
    <sheet name="2020" sheetId="38" r:id="rId4"/>
    <sheet name="2019" sheetId="36" r:id="rId5"/>
    <sheet name="2018" sheetId="35" r:id="rId6"/>
    <sheet name="2017" sheetId="34" r:id="rId7"/>
    <sheet name="2016" sheetId="33" r:id="rId8"/>
  </sheets>
  <definedNames>
    <definedName name="_xlnm.Print_Area" localSheetId="7">'2016'!$A$1:$O$13</definedName>
    <definedName name="_xlnm.Print_Area" localSheetId="6">'2017'!$A$1:$O$17</definedName>
    <definedName name="_xlnm.Print_Area" localSheetId="5">'2018'!$A$1:$O$22</definedName>
    <definedName name="_xlnm.Print_Area" localSheetId="4">'2019'!$A$1:$O$23</definedName>
    <definedName name="_xlnm.Print_Area" localSheetId="3">'2020'!$A$1:$O$27</definedName>
    <definedName name="_xlnm.Print_Area" localSheetId="2">'2021'!$A$1:$P$29</definedName>
    <definedName name="_xlnm.Print_Area" localSheetId="1">'2022'!$A$1:$P$30</definedName>
    <definedName name="_xlnm.Print_Area" localSheetId="0">'2023'!$A$1:$P$31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41" l="1"/>
  <c r="F27" i="41"/>
  <c r="G27" i="41"/>
  <c r="H27" i="41"/>
  <c r="I27" i="41"/>
  <c r="J27" i="41"/>
  <c r="K27" i="41"/>
  <c r="L27" i="41"/>
  <c r="M27" i="41"/>
  <c r="N27" i="41"/>
  <c r="D27" i="41"/>
  <c r="O26" i="41"/>
  <c r="P26" i="41" s="1"/>
  <c r="N25" i="41"/>
  <c r="M25" i="41"/>
  <c r="L25" i="41"/>
  <c r="K25" i="41"/>
  <c r="J25" i="41"/>
  <c r="I25" i="41"/>
  <c r="H25" i="41"/>
  <c r="G25" i="41"/>
  <c r="F25" i="41"/>
  <c r="E25" i="41"/>
  <c r="D25" i="41"/>
  <c r="O24" i="41"/>
  <c r="P24" i="41" s="1"/>
  <c r="O23" i="41"/>
  <c r="P23" i="41" s="1"/>
  <c r="O22" i="41"/>
  <c r="P22" i="41" s="1"/>
  <c r="N21" i="41"/>
  <c r="M21" i="41"/>
  <c r="L21" i="41"/>
  <c r="K21" i="41"/>
  <c r="J21" i="41"/>
  <c r="I21" i="41"/>
  <c r="H21" i="41"/>
  <c r="G21" i="41"/>
  <c r="F21" i="41"/>
  <c r="E21" i="41"/>
  <c r="D21" i="41"/>
  <c r="O20" i="41"/>
  <c r="P20" i="41" s="1"/>
  <c r="O19" i="41"/>
  <c r="P19" i="41" s="1"/>
  <c r="N18" i="41"/>
  <c r="M18" i="41"/>
  <c r="L18" i="41"/>
  <c r="K18" i="41"/>
  <c r="J18" i="41"/>
  <c r="I18" i="41"/>
  <c r="H18" i="41"/>
  <c r="G18" i="41"/>
  <c r="F18" i="41"/>
  <c r="E18" i="41"/>
  <c r="D18" i="41"/>
  <c r="O17" i="41"/>
  <c r="P17" i="41" s="1"/>
  <c r="O16" i="41"/>
  <c r="P16" i="41" s="1"/>
  <c r="O15" i="41"/>
  <c r="P15" i="41" s="1"/>
  <c r="O14" i="41"/>
  <c r="P14" i="41" s="1"/>
  <c r="O13" i="41"/>
  <c r="P13" i="41" s="1"/>
  <c r="O12" i="41"/>
  <c r="P12" i="41" s="1"/>
  <c r="N11" i="41"/>
  <c r="M11" i="41"/>
  <c r="L11" i="41"/>
  <c r="K11" i="41"/>
  <c r="J11" i="41"/>
  <c r="I11" i="41"/>
  <c r="H11" i="41"/>
  <c r="G11" i="41"/>
  <c r="F11" i="41"/>
  <c r="E11" i="41"/>
  <c r="D11" i="41"/>
  <c r="O10" i="41"/>
  <c r="P10" i="41" s="1"/>
  <c r="O9" i="41"/>
  <c r="P9" i="41" s="1"/>
  <c r="O8" i="41"/>
  <c r="P8" i="41" s="1"/>
  <c r="O7" i="41"/>
  <c r="P7" i="41" s="1"/>
  <c r="O6" i="41"/>
  <c r="P6" i="41" s="1"/>
  <c r="N5" i="41"/>
  <c r="M5" i="41"/>
  <c r="L5" i="41"/>
  <c r="K5" i="41"/>
  <c r="J5" i="41"/>
  <c r="I5" i="41"/>
  <c r="H5" i="41"/>
  <c r="G5" i="41"/>
  <c r="F5" i="41"/>
  <c r="E5" i="41"/>
  <c r="D5" i="41"/>
  <c r="O18" i="41" l="1"/>
  <c r="P18" i="41" s="1"/>
  <c r="O25" i="41"/>
  <c r="P25" i="41" s="1"/>
  <c r="O21" i="41"/>
  <c r="P21" i="41" s="1"/>
  <c r="O11" i="41"/>
  <c r="P11" i="41" s="1"/>
  <c r="O5" i="41"/>
  <c r="P5" i="41" s="1"/>
  <c r="O27" i="41" l="1"/>
  <c r="P27" i="41" s="1"/>
  <c r="O25" i="40" l="1"/>
  <c r="P25" i="40" s="1"/>
  <c r="O24" i="40"/>
  <c r="P24" i="40" s="1"/>
  <c r="N23" i="40"/>
  <c r="M23" i="40"/>
  <c r="L23" i="40"/>
  <c r="K23" i="40"/>
  <c r="J23" i="40"/>
  <c r="I23" i="40"/>
  <c r="H23" i="40"/>
  <c r="G23" i="40"/>
  <c r="F23" i="40"/>
  <c r="E23" i="40"/>
  <c r="D23" i="40"/>
  <c r="O22" i="40"/>
  <c r="P22" i="40" s="1"/>
  <c r="N21" i="40"/>
  <c r="M21" i="40"/>
  <c r="L21" i="40"/>
  <c r="K21" i="40"/>
  <c r="J21" i="40"/>
  <c r="I21" i="40"/>
  <c r="H21" i="40"/>
  <c r="G21" i="40"/>
  <c r="F21" i="40"/>
  <c r="E21" i="40"/>
  <c r="D21" i="40"/>
  <c r="O20" i="40"/>
  <c r="P20" i="40" s="1"/>
  <c r="O19" i="40"/>
  <c r="P19" i="40" s="1"/>
  <c r="N18" i="40"/>
  <c r="M18" i="40"/>
  <c r="L18" i="40"/>
  <c r="K18" i="40"/>
  <c r="J18" i="40"/>
  <c r="I18" i="40"/>
  <c r="H18" i="40"/>
  <c r="G18" i="40"/>
  <c r="F18" i="40"/>
  <c r="E18" i="40"/>
  <c r="D18" i="40"/>
  <c r="O17" i="40"/>
  <c r="P17" i="40" s="1"/>
  <c r="O16" i="40"/>
  <c r="P16" i="40" s="1"/>
  <c r="O15" i="40"/>
  <c r="P15" i="40" s="1"/>
  <c r="O14" i="40"/>
  <c r="P14" i="40" s="1"/>
  <c r="O13" i="40"/>
  <c r="P13" i="40" s="1"/>
  <c r="O12" i="40"/>
  <c r="P12" i="40" s="1"/>
  <c r="N11" i="40"/>
  <c r="M11" i="40"/>
  <c r="L11" i="40"/>
  <c r="K11" i="40"/>
  <c r="J11" i="40"/>
  <c r="I11" i="40"/>
  <c r="H11" i="40"/>
  <c r="G11" i="40"/>
  <c r="F11" i="40"/>
  <c r="E11" i="40"/>
  <c r="D11" i="40"/>
  <c r="O10" i="40"/>
  <c r="P10" i="40" s="1"/>
  <c r="O9" i="40"/>
  <c r="P9" i="40" s="1"/>
  <c r="O8" i="40"/>
  <c r="P8" i="40" s="1"/>
  <c r="O7" i="40"/>
  <c r="P7" i="40" s="1"/>
  <c r="O6" i="40"/>
  <c r="P6" i="40" s="1"/>
  <c r="N5" i="40"/>
  <c r="M5" i="40"/>
  <c r="L5" i="40"/>
  <c r="K5" i="40"/>
  <c r="J5" i="40"/>
  <c r="I5" i="40"/>
  <c r="H5" i="40"/>
  <c r="H26" i="40" s="1"/>
  <c r="G5" i="40"/>
  <c r="F5" i="40"/>
  <c r="E5" i="40"/>
  <c r="D5" i="40"/>
  <c r="D26" i="40" l="1"/>
  <c r="E26" i="40"/>
  <c r="F26" i="40"/>
  <c r="G26" i="40"/>
  <c r="I26" i="40"/>
  <c r="J26" i="40"/>
  <c r="K26" i="40"/>
  <c r="L26" i="40"/>
  <c r="M26" i="40"/>
  <c r="N26" i="40"/>
  <c r="O23" i="40"/>
  <c r="P23" i="40" s="1"/>
  <c r="O21" i="40"/>
  <c r="P21" i="40" s="1"/>
  <c r="O18" i="40"/>
  <c r="P18" i="40" s="1"/>
  <c r="O11" i="40"/>
  <c r="P11" i="40" s="1"/>
  <c r="O5" i="40"/>
  <c r="P5" i="40" s="1"/>
  <c r="I25" i="39"/>
  <c r="O24" i="39"/>
  <c r="P24" i="39" s="1"/>
  <c r="O23" i="39"/>
  <c r="P23" i="39"/>
  <c r="N22" i="39"/>
  <c r="M22" i="39"/>
  <c r="L22" i="39"/>
  <c r="K22" i="39"/>
  <c r="J22" i="39"/>
  <c r="I22" i="39"/>
  <c r="H22" i="39"/>
  <c r="G22" i="39"/>
  <c r="F22" i="39"/>
  <c r="E22" i="39"/>
  <c r="D22" i="39"/>
  <c r="O21" i="39"/>
  <c r="P21" i="39"/>
  <c r="N20" i="39"/>
  <c r="M20" i="39"/>
  <c r="L20" i="39"/>
  <c r="K20" i="39"/>
  <c r="J20" i="39"/>
  <c r="I20" i="39"/>
  <c r="H20" i="39"/>
  <c r="G20" i="39"/>
  <c r="F20" i="39"/>
  <c r="E20" i="39"/>
  <c r="D20" i="39"/>
  <c r="O19" i="39"/>
  <c r="P19" i="39" s="1"/>
  <c r="O18" i="39"/>
  <c r="P18" i="39" s="1"/>
  <c r="N17" i="39"/>
  <c r="M17" i="39"/>
  <c r="L17" i="39"/>
  <c r="K17" i="39"/>
  <c r="J17" i="39"/>
  <c r="I17" i="39"/>
  <c r="H17" i="39"/>
  <c r="G17" i="39"/>
  <c r="F17" i="39"/>
  <c r="F25" i="39" s="1"/>
  <c r="E17" i="39"/>
  <c r="D17" i="39"/>
  <c r="O17" i="39" s="1"/>
  <c r="P17" i="39" s="1"/>
  <c r="O16" i="39"/>
  <c r="P16" i="39" s="1"/>
  <c r="O15" i="39"/>
  <c r="P15" i="39" s="1"/>
  <c r="O14" i="39"/>
  <c r="P14" i="39" s="1"/>
  <c r="O13" i="39"/>
  <c r="P13" i="39"/>
  <c r="O12" i="39"/>
  <c r="P12" i="39"/>
  <c r="N11" i="39"/>
  <c r="M11" i="39"/>
  <c r="L11" i="39"/>
  <c r="K11" i="39"/>
  <c r="J11" i="39"/>
  <c r="I11" i="39"/>
  <c r="H11" i="39"/>
  <c r="G11" i="39"/>
  <c r="F11" i="39"/>
  <c r="E11" i="39"/>
  <c r="D11" i="39"/>
  <c r="O10" i="39"/>
  <c r="P10" i="39" s="1"/>
  <c r="O9" i="39"/>
  <c r="P9" i="39" s="1"/>
  <c r="O8" i="39"/>
  <c r="P8" i="39" s="1"/>
  <c r="O7" i="39"/>
  <c r="P7" i="39" s="1"/>
  <c r="O6" i="39"/>
  <c r="P6" i="39" s="1"/>
  <c r="N5" i="39"/>
  <c r="M5" i="39"/>
  <c r="L5" i="39"/>
  <c r="K5" i="39"/>
  <c r="J5" i="39"/>
  <c r="I5" i="39"/>
  <c r="H5" i="39"/>
  <c r="G5" i="39"/>
  <c r="F5" i="39"/>
  <c r="E5" i="39"/>
  <c r="D5" i="39"/>
  <c r="N22" i="38"/>
  <c r="O22" i="38" s="1"/>
  <c r="N21" i="38"/>
  <c r="O21" i="38" s="1"/>
  <c r="M20" i="38"/>
  <c r="L20" i="38"/>
  <c r="K20" i="38"/>
  <c r="J20" i="38"/>
  <c r="I20" i="38"/>
  <c r="H20" i="38"/>
  <c r="G20" i="38"/>
  <c r="F20" i="38"/>
  <c r="E20" i="38"/>
  <c r="D20" i="38"/>
  <c r="N19" i="38"/>
  <c r="O19" i="38"/>
  <c r="M18" i="38"/>
  <c r="L18" i="38"/>
  <c r="K18" i="38"/>
  <c r="J18" i="38"/>
  <c r="I18" i="38"/>
  <c r="I23" i="38" s="1"/>
  <c r="H18" i="38"/>
  <c r="N18" i="38" s="1"/>
  <c r="O18" i="38" s="1"/>
  <c r="G18" i="38"/>
  <c r="G23" i="38" s="1"/>
  <c r="F18" i="38"/>
  <c r="E18" i="38"/>
  <c r="D18" i="38"/>
  <c r="N17" i="38"/>
  <c r="O17" i="38" s="1"/>
  <c r="M16" i="38"/>
  <c r="L16" i="38"/>
  <c r="K16" i="38"/>
  <c r="J16" i="38"/>
  <c r="N16" i="38" s="1"/>
  <c r="O16" i="38" s="1"/>
  <c r="I16" i="38"/>
  <c r="H16" i="38"/>
  <c r="G16" i="38"/>
  <c r="F16" i="38"/>
  <c r="E16" i="38"/>
  <c r="D16" i="38"/>
  <c r="N15" i="38"/>
  <c r="O15" i="38"/>
  <c r="N14" i="38"/>
  <c r="O14" i="38"/>
  <c r="N13" i="38"/>
  <c r="O13" i="38"/>
  <c r="M12" i="38"/>
  <c r="L12" i="38"/>
  <c r="K12" i="38"/>
  <c r="J12" i="38"/>
  <c r="I12" i="38"/>
  <c r="H12" i="38"/>
  <c r="G12" i="38"/>
  <c r="F12" i="38"/>
  <c r="E12" i="38"/>
  <c r="D12" i="38"/>
  <c r="N11" i="38"/>
  <c r="O11" i="38"/>
  <c r="N10" i="38"/>
  <c r="O10" i="38" s="1"/>
  <c r="N9" i="38"/>
  <c r="O9" i="38" s="1"/>
  <c r="N8" i="38"/>
  <c r="O8" i="38" s="1"/>
  <c r="N7" i="38"/>
  <c r="O7" i="38"/>
  <c r="N6" i="38"/>
  <c r="O6" i="38"/>
  <c r="M5" i="38"/>
  <c r="M23" i="38" s="1"/>
  <c r="L5" i="38"/>
  <c r="L23" i="38" s="1"/>
  <c r="K5" i="38"/>
  <c r="J5" i="38"/>
  <c r="I5" i="38"/>
  <c r="H5" i="38"/>
  <c r="G5" i="38"/>
  <c r="F5" i="38"/>
  <c r="E5" i="38"/>
  <c r="D5" i="38"/>
  <c r="N18" i="36"/>
  <c r="O18" i="36"/>
  <c r="N17" i="36"/>
  <c r="O17" i="36"/>
  <c r="M16" i="36"/>
  <c r="L16" i="36"/>
  <c r="K16" i="36"/>
  <c r="J16" i="36"/>
  <c r="J19" i="36" s="1"/>
  <c r="I16" i="36"/>
  <c r="H16" i="36"/>
  <c r="G16" i="36"/>
  <c r="F16" i="36"/>
  <c r="E16" i="36"/>
  <c r="D16" i="36"/>
  <c r="N15" i="36"/>
  <c r="O15" i="36"/>
  <c r="N14" i="36"/>
  <c r="O14" i="36"/>
  <c r="N13" i="36"/>
  <c r="O13" i="36" s="1"/>
  <c r="M12" i="36"/>
  <c r="L12" i="36"/>
  <c r="K12" i="36"/>
  <c r="J12" i="36"/>
  <c r="I12" i="36"/>
  <c r="H12" i="36"/>
  <c r="G12" i="36"/>
  <c r="F12" i="36"/>
  <c r="E12" i="36"/>
  <c r="D12" i="36"/>
  <c r="N11" i="36"/>
  <c r="O11" i="36" s="1"/>
  <c r="N10" i="36"/>
  <c r="O10" i="36" s="1"/>
  <c r="N9" i="36"/>
  <c r="O9" i="36" s="1"/>
  <c r="N8" i="36"/>
  <c r="O8" i="36"/>
  <c r="N7" i="36"/>
  <c r="O7" i="36"/>
  <c r="N6" i="36"/>
  <c r="O6" i="36" s="1"/>
  <c r="M5" i="36"/>
  <c r="L5" i="36"/>
  <c r="K5" i="36"/>
  <c r="J5" i="36"/>
  <c r="I5" i="36"/>
  <c r="I19" i="36" s="1"/>
  <c r="H5" i="36"/>
  <c r="H19" i="36" s="1"/>
  <c r="G5" i="36"/>
  <c r="G19" i="36" s="1"/>
  <c r="F5" i="36"/>
  <c r="F19" i="36" s="1"/>
  <c r="E5" i="36"/>
  <c r="D5" i="36"/>
  <c r="N17" i="35"/>
  <c r="O17" i="35"/>
  <c r="N16" i="35"/>
  <c r="O16" i="35" s="1"/>
  <c r="M15" i="35"/>
  <c r="L15" i="35"/>
  <c r="K15" i="35"/>
  <c r="J15" i="35"/>
  <c r="I15" i="35"/>
  <c r="H15" i="35"/>
  <c r="G15" i="35"/>
  <c r="F15" i="35"/>
  <c r="E15" i="35"/>
  <c r="D15" i="35"/>
  <c r="N14" i="35"/>
  <c r="O14" i="35"/>
  <c r="N13" i="35"/>
  <c r="O13" i="35" s="1"/>
  <c r="N12" i="35"/>
  <c r="O12" i="35" s="1"/>
  <c r="M11" i="35"/>
  <c r="L11" i="35"/>
  <c r="K11" i="35"/>
  <c r="J11" i="35"/>
  <c r="I11" i="35"/>
  <c r="H11" i="35"/>
  <c r="G11" i="35"/>
  <c r="F11" i="35"/>
  <c r="E11" i="35"/>
  <c r="D11" i="35"/>
  <c r="N10" i="35"/>
  <c r="O10" i="35" s="1"/>
  <c r="N9" i="35"/>
  <c r="O9" i="35" s="1"/>
  <c r="N8" i="35"/>
  <c r="O8" i="35"/>
  <c r="N7" i="35"/>
  <c r="O7" i="35"/>
  <c r="N6" i="35"/>
  <c r="O6" i="35" s="1"/>
  <c r="M5" i="35"/>
  <c r="L5" i="35"/>
  <c r="K5" i="35"/>
  <c r="J5" i="35"/>
  <c r="I5" i="35"/>
  <c r="H5" i="35"/>
  <c r="H18" i="35" s="1"/>
  <c r="G5" i="35"/>
  <c r="F5" i="35"/>
  <c r="F18" i="35" s="1"/>
  <c r="E5" i="35"/>
  <c r="E18" i="35" s="1"/>
  <c r="D5" i="35"/>
  <c r="N12" i="34"/>
  <c r="O12" i="34"/>
  <c r="N11" i="34"/>
  <c r="O11" i="34"/>
  <c r="N10" i="34"/>
  <c r="O10" i="34" s="1"/>
  <c r="M9" i="34"/>
  <c r="L9" i="34"/>
  <c r="K9" i="34"/>
  <c r="J9" i="34"/>
  <c r="I9" i="34"/>
  <c r="H9" i="34"/>
  <c r="G9" i="34"/>
  <c r="F9" i="34"/>
  <c r="E9" i="34"/>
  <c r="E13" i="34" s="1"/>
  <c r="D9" i="34"/>
  <c r="D13" i="34" s="1"/>
  <c r="N8" i="34"/>
  <c r="O8" i="34"/>
  <c r="N7" i="34"/>
  <c r="O7" i="34" s="1"/>
  <c r="N6" i="34"/>
  <c r="O6" i="34" s="1"/>
  <c r="M5" i="34"/>
  <c r="L5" i="34"/>
  <c r="K5" i="34"/>
  <c r="K13" i="34" s="1"/>
  <c r="J5" i="34"/>
  <c r="J13" i="34" s="1"/>
  <c r="I5" i="34"/>
  <c r="I13" i="34" s="1"/>
  <c r="H5" i="34"/>
  <c r="H13" i="34" s="1"/>
  <c r="G5" i="34"/>
  <c r="G13" i="34" s="1"/>
  <c r="F5" i="34"/>
  <c r="N5" i="34" s="1"/>
  <c r="O5" i="34" s="1"/>
  <c r="E5" i="34"/>
  <c r="D5" i="34"/>
  <c r="N6" i="33"/>
  <c r="O6" i="33" s="1"/>
  <c r="E5" i="33"/>
  <c r="F5" i="33"/>
  <c r="G5" i="33"/>
  <c r="H5" i="33"/>
  <c r="I5" i="33"/>
  <c r="J5" i="33"/>
  <c r="K5" i="33"/>
  <c r="K9" i="33" s="1"/>
  <c r="L5" i="33"/>
  <c r="L9" i="33" s="1"/>
  <c r="M5" i="33"/>
  <c r="M9" i="33" s="1"/>
  <c r="D5" i="33"/>
  <c r="N8" i="33"/>
  <c r="O8" i="33" s="1"/>
  <c r="E7" i="33"/>
  <c r="F7" i="33"/>
  <c r="G7" i="33"/>
  <c r="H7" i="33"/>
  <c r="I7" i="33"/>
  <c r="J7" i="33"/>
  <c r="K7" i="33"/>
  <c r="L7" i="33"/>
  <c r="M7" i="33"/>
  <c r="D7" i="33"/>
  <c r="N15" i="35" l="1"/>
  <c r="O15" i="35" s="1"/>
  <c r="E19" i="36"/>
  <c r="L13" i="34"/>
  <c r="K19" i="36"/>
  <c r="N5" i="33"/>
  <c r="O5" i="33" s="1"/>
  <c r="G25" i="39"/>
  <c r="N5" i="35"/>
  <c r="O5" i="35" s="1"/>
  <c r="D25" i="39"/>
  <c r="O25" i="39" s="1"/>
  <c r="P25" i="39" s="1"/>
  <c r="K23" i="38"/>
  <c r="M13" i="34"/>
  <c r="F13" i="34"/>
  <c r="N13" i="34" s="1"/>
  <c r="O13" i="34" s="1"/>
  <c r="M19" i="36"/>
  <c r="G18" i="35"/>
  <c r="J9" i="33"/>
  <c r="J23" i="38"/>
  <c r="N11" i="35"/>
  <c r="O11" i="35" s="1"/>
  <c r="L19" i="36"/>
  <c r="E25" i="39"/>
  <c r="I9" i="33"/>
  <c r="I18" i="35"/>
  <c r="O11" i="39"/>
  <c r="P11" i="39" s="1"/>
  <c r="H25" i="39"/>
  <c r="G9" i="33"/>
  <c r="E23" i="38"/>
  <c r="H9" i="33"/>
  <c r="J25" i="39"/>
  <c r="L18" i="35"/>
  <c r="N20" i="38"/>
  <c r="O20" i="38" s="1"/>
  <c r="L25" i="39"/>
  <c r="O20" i="39"/>
  <c r="P20" i="39" s="1"/>
  <c r="N12" i="38"/>
  <c r="O12" i="38" s="1"/>
  <c r="F9" i="33"/>
  <c r="J18" i="35"/>
  <c r="F23" i="38"/>
  <c r="N23" i="38" s="1"/>
  <c r="O23" i="38" s="1"/>
  <c r="N7" i="33"/>
  <c r="O7" i="33" s="1"/>
  <c r="K18" i="35"/>
  <c r="K25" i="39"/>
  <c r="M18" i="35"/>
  <c r="M25" i="39"/>
  <c r="D23" i="38"/>
  <c r="H23" i="38"/>
  <c r="E9" i="33"/>
  <c r="O22" i="39"/>
  <c r="P22" i="39" s="1"/>
  <c r="N5" i="36"/>
  <c r="O5" i="36" s="1"/>
  <c r="N12" i="36"/>
  <c r="O12" i="36" s="1"/>
  <c r="N5" i="38"/>
  <c r="O5" i="38" s="1"/>
  <c r="N25" i="39"/>
  <c r="O26" i="40"/>
  <c r="P26" i="40" s="1"/>
  <c r="D18" i="35"/>
  <c r="D19" i="36"/>
  <c r="N9" i="34"/>
  <c r="O9" i="34" s="1"/>
  <c r="O5" i="39"/>
  <c r="P5" i="39" s="1"/>
  <c r="N16" i="36"/>
  <c r="O16" i="36" s="1"/>
  <c r="D9" i="33"/>
  <c r="N19" i="36" l="1"/>
  <c r="O19" i="36" s="1"/>
  <c r="N18" i="35"/>
  <c r="O18" i="35" s="1"/>
  <c r="N9" i="33"/>
  <c r="O9" i="33" s="1"/>
</calcChain>
</file>

<file path=xl/sharedStrings.xml><?xml version="1.0" encoding="utf-8"?>
<sst xmlns="http://schemas.openxmlformats.org/spreadsheetml/2006/main" count="293" uniqueCount="75">
  <si>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</si>
  <si>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</si>
  <si>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</si>
  <si>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</si>
  <si>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</si>
  <si>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</si>
  <si>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</si>
  <si>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Permits, Fees, and Special Assessments</t>
  </si>
  <si>
    <t>Governmental Funds</t>
  </si>
  <si>
    <t>Proprietary Funds</t>
  </si>
  <si>
    <t>Account Total</t>
  </si>
  <si>
    <t>Fiduciary Funds</t>
  </si>
  <si>
    <t>Total - All Account Codes</t>
  </si>
  <si>
    <t>Contributions and Donations from Private Sources</t>
  </si>
  <si>
    <t>Licenses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</si>
  <si>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</si>
  <si>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</si>
  <si>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</si>
  <si>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</si>
  <si>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</si>
  <si>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</si>
  <si>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Compiled from data obtained from the Florida Department of Financial Services, Division of Accounting and Auditing, Bureau of Local Government.</t>
  </si>
  <si>
    <t>Local Fiscal Year Ended September 30, 2016</t>
  </si>
  <si>
    <t>2016 Municipal Population:</t>
  </si>
  <si>
    <t>Westlake Revenues Reported by Account Code and Fund Type</t>
  </si>
  <si>
    <t>Local Fiscal Year Ended September 30, 2017</t>
  </si>
  <si>
    <t>Building Permits</t>
  </si>
  <si>
    <t>Impact Fees - Residential - Other</t>
  </si>
  <si>
    <t>Interest and Other Earnings - Interest</t>
  </si>
  <si>
    <t>Other Miscellaneous Revenues - Other</t>
  </si>
  <si>
    <t>2017 Municipal Population:</t>
  </si>
  <si>
    <t>No Pop. Estimate</t>
  </si>
  <si>
    <t>Local Fiscal Year Ended September 30, 2018</t>
  </si>
  <si>
    <t>Taxes</t>
  </si>
  <si>
    <t>Ad Valorem Taxes</t>
  </si>
  <si>
    <t>First Local Option Fuel Tax (1 to 6 Cents)</t>
  </si>
  <si>
    <t>Utility Service Tax - Electricity</t>
  </si>
  <si>
    <t>Utility Service Tax - Water</t>
  </si>
  <si>
    <t>Communications Services Taxes (Chapter 202, F.S.)</t>
  </si>
  <si>
    <t>Franchise Fee - Electricity</t>
  </si>
  <si>
    <t>Other Permits, Fees, and Special Assessments</t>
  </si>
  <si>
    <t>2018 Municipal Population:</t>
  </si>
  <si>
    <t>Note: The City of Westlake incorporated on June 20, 2016.</t>
  </si>
  <si>
    <t>Local Fiscal Year Ended September 30, 2019</t>
  </si>
  <si>
    <t>Utility Service Tax - Gas</t>
  </si>
  <si>
    <t>2019 Municipal Population:</t>
  </si>
  <si>
    <t>Local Fiscal Year Ended September 30, 2020</t>
  </si>
  <si>
    <t>Second Local Option Fuel Tax (1 to 5 Cents)</t>
  </si>
  <si>
    <t>Intergovernmental Revenue</t>
  </si>
  <si>
    <t>State Shared Revenues - General Government - Other General Government</t>
  </si>
  <si>
    <t>Charges for Services</t>
  </si>
  <si>
    <t>General Government - Administrative Service Fees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</si>
  <si>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</si>
  <si>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</si>
  <si>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</si>
  <si>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</si>
  <si>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</si>
  <si>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</si>
  <si>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State Communications Services Taxes</t>
  </si>
  <si>
    <t>Building Permits (Buildling Permit Fees)</t>
  </si>
  <si>
    <t>Permits - Other</t>
  </si>
  <si>
    <t>Special Assessments - Charges for Public Services</t>
  </si>
  <si>
    <t>Other Fees and Special Assessments</t>
  </si>
  <si>
    <t>Intergovernmental Revenues</t>
  </si>
  <si>
    <t>Federal Grant - General Government</t>
  </si>
  <si>
    <t>2021 Municipal Population:</t>
  </si>
  <si>
    <t>Local Fiscal Year Ended September 30, 2022</t>
  </si>
  <si>
    <t>Franchise Fee - Solid Waste</t>
  </si>
  <si>
    <t>2022 Municipal Population:</t>
  </si>
  <si>
    <t>Local Fiscal Year Ended September 30, 2023</t>
  </si>
  <si>
    <t>Franchise Fee - Gas</t>
  </si>
  <si>
    <t>Other Charges for Services (Not Court-Related)</t>
  </si>
  <si>
    <t>Other Sources</t>
  </si>
  <si>
    <t>Proceeds - Leases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</si>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</sst>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0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9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37" fontId="7" fillId="2" borderId="10" xfId="0" applyNumberFormat="1" applyFont="1" applyFill="1" applyBorder="1" applyAlignment="1" applyProtection="1">
      <alignment horizontal="center" vertical="center" wrapText="1"/>
    </xf>
    <xf numFmtId="37" fontId="7" fillId="2" borderId="11" xfId="0" applyNumberFormat="1" applyFont="1" applyFill="1" applyBorder="1" applyAlignment="1" applyProtection="1">
      <alignment horizontal="center" vertical="center" wrapText="1"/>
    </xf>
    <xf numFmtId="0" fontId="8" fillId="2" borderId="12" xfId="0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" vertical="center"/>
    </xf>
    <xf numFmtId="44" fontId="1" fillId="2" borderId="14" xfId="0" applyNumberFormat="1" applyFont="1" applyFill="1" applyBorder="1" applyAlignment="1" applyProtection="1">
      <alignment vertical="center"/>
    </xf>
    <xf numFmtId="0" fontId="3" fillId="0" borderId="15" xfId="0" applyFont="1" applyBorder="1" applyAlignment="1" applyProtection="1">
      <alignment vertical="center"/>
    </xf>
    <xf numFmtId="0" fontId="3" fillId="0" borderId="16" xfId="0" applyFont="1" applyBorder="1" applyAlignment="1" applyProtection="1">
      <alignment vertical="center"/>
    </xf>
    <xf numFmtId="37" fontId="3" fillId="0" borderId="16" xfId="0" applyNumberFormat="1" applyFont="1" applyBorder="1" applyAlignment="1" applyProtection="1">
      <alignment vertical="center"/>
    </xf>
    <xf numFmtId="41" fontId="3" fillId="0" borderId="17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18" xfId="0" applyNumberFormat="1" applyFont="1" applyFill="1" applyBorder="1" applyAlignment="1" applyProtection="1">
      <alignment vertical="center"/>
    </xf>
    <xf numFmtId="42" fontId="3" fillId="0" borderId="9" xfId="0" applyNumberFormat="1" applyFont="1" applyBorder="1" applyAlignment="1" applyProtection="1">
      <alignment vertical="center"/>
    </xf>
    <xf numFmtId="44" fontId="3" fillId="0" borderId="18" xfId="0" applyNumberFormat="1" applyFont="1" applyBorder="1" applyAlignment="1" applyProtection="1">
      <alignment vertical="center"/>
    </xf>
    <xf numFmtId="41" fontId="3" fillId="0" borderId="17" xfId="0" applyNumberFormat="1" applyFont="1" applyBorder="1" applyAlignment="1" applyProtection="1">
      <alignment horizontal="right"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19" xfId="0" applyFont="1" applyFill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2" fontId="1" fillId="2" borderId="2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3" fillId="0" borderId="16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28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horizontal="left" vertical="center" wrapText="1"/>
    </xf>
    <xf numFmtId="0" fontId="0" fillId="0" borderId="12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8" fillId="2" borderId="31" xfId="0" applyFont="1" applyFill="1" applyBorder="1" applyAlignment="1" applyProtection="1">
      <alignment horizontal="center" vertical="center"/>
    </xf>
    <xf numFmtId="0" fontId="8" fillId="2" borderId="19" xfId="0" applyFont="1" applyFill="1" applyBorder="1" applyAlignment="1" applyProtection="1">
      <alignment horizontal="center" vertical="center"/>
    </xf>
    <xf numFmtId="0" fontId="8" fillId="2" borderId="32" xfId="0" applyFont="1" applyFill="1" applyBorder="1" applyAlignment="1" applyProtection="1">
      <alignment horizontal="center" vertical="center"/>
    </xf>
    <xf numFmtId="37" fontId="7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28" xfId="0" applyFont="1" applyFill="1" applyBorder="1" applyAlignment="1">
      <alignment horizontal="left" vertical="center" wrapText="1"/>
    </xf>
    <xf numFmtId="0" fontId="8" fillId="2" borderId="31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37" fontId="7" fillId="2" borderId="33" xfId="0" applyNumberFormat="1" applyFont="1" applyFill="1" applyBorder="1" applyAlignment="1">
      <alignment horizontal="center" vertical="center" wrapText="1"/>
    </xf>
    <xf numFmtId="0" fontId="1" fillId="0" borderId="0" xfId="0" applyFont="1"/>
    <xf numFmtId="37" fontId="7" fillId="2" borderId="10" xfId="0" applyNumberFormat="1" applyFont="1" applyFill="1" applyBorder="1" applyAlignment="1">
      <alignment horizontal="center" vertical="center" wrapText="1"/>
    </xf>
    <xf numFmtId="37" fontId="7" fillId="2" borderId="1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42" fontId="1" fillId="2" borderId="20" xfId="0" applyNumberFormat="1" applyFont="1" applyFill="1" applyBorder="1" applyAlignment="1">
      <alignment vertical="center"/>
    </xf>
    <xf numFmtId="42" fontId="1" fillId="2" borderId="2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9" xfId="0" applyNumberFormat="1" applyFont="1" applyBorder="1" applyAlignment="1">
      <alignment vertical="center"/>
    </xf>
    <xf numFmtId="44" fontId="3" fillId="0" borderId="18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9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18" xfId="0" applyNumberFormat="1" applyFont="1" applyFill="1" applyBorder="1" applyAlignment="1">
      <alignment vertical="center"/>
    </xf>
    <xf numFmtId="43" fontId="6" fillId="0" borderId="0" xfId="0" applyNumberFormat="1" applyFont="1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4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37" fontId="3" fillId="0" borderId="16" xfId="0" applyNumberFormat="1" applyFont="1" applyBorder="1" applyAlignment="1">
      <alignment vertical="center"/>
    </xf>
    <xf numFmtId="37" fontId="3" fillId="0" borderId="16" xfId="0" applyNumberFormat="1" applyFont="1" applyBorder="1" applyAlignment="1">
      <alignment horizontal="right" vertical="center"/>
    </xf>
    <xf numFmtId="41" fontId="3" fillId="0" borderId="17" xfId="0" applyNumberFormat="1" applyFont="1" applyBorder="1" applyAlignment="1">
      <alignment vertical="center"/>
    </xf>
    <xf numFmtId="0" fontId="3" fillId="0" borderId="22" xfId="0" applyFont="1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37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1C473-58ED-41F7-9386-831214CBF4A7}">
  <sheetPr>
    <pageSetUpPr fitToPage="1"/>
  </sheetPr>
  <dimension ref="A1:ED31"/>
  <sheetViews>
    <sheetView tabSelected="1" workbookViewId="0">
      <selection sqref="A1:P1"/>
    </sheetView>
  </sheetViews>
  <sheetFormatPr defaultColWidth="9.77734375" defaultRowHeight="15"/>
  <cols>
    <col min="1" max="1" width="1.77734375" style="95" customWidth="1"/>
    <col min="2" max="2" width="6.77734375" style="95" customWidth="1"/>
    <col min="3" max="3" width="65.77734375" style="95" bestFit="1" customWidth="1"/>
    <col min="4" max="5" width="16.77734375" style="126" customWidth="1"/>
    <col min="6" max="7" width="15.77734375" style="126" customWidth="1"/>
    <col min="8" max="8" width="13.77734375" style="126" customWidth="1"/>
    <col min="9" max="10" width="15.77734375" style="126" customWidth="1"/>
    <col min="11" max="14" width="13.77734375" style="126" customWidth="1"/>
    <col min="15" max="15" width="16.77734375" style="126" customWidth="1"/>
    <col min="16" max="16" width="13.77734375" style="95" customWidth="1"/>
    <col min="17" max="18" width="9.77734375" style="95"/>
  </cols>
  <sheetData>
    <row r="1" spans="1:134" ht="27.75">
      <c r="A1" s="70" t="s">
        <v>24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2"/>
      <c r="Q1" s="73"/>
      <c r="R1"/>
    </row>
    <row r="2" spans="1:134" ht="24" thickBot="1">
      <c r="A2" s="74" t="s">
        <v>69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6"/>
      <c r="Q2" s="73"/>
      <c r="R2"/>
    </row>
    <row r="3" spans="1:134" ht="18" customHeight="1">
      <c r="A3" s="77" t="s">
        <v>15</v>
      </c>
      <c r="B3" s="60"/>
      <c r="C3" s="61"/>
      <c r="D3" s="78" t="s">
        <v>8</v>
      </c>
      <c r="E3" s="79"/>
      <c r="F3" s="79"/>
      <c r="G3" s="79"/>
      <c r="H3" s="80"/>
      <c r="I3" s="78" t="s">
        <v>9</v>
      </c>
      <c r="J3" s="80"/>
      <c r="K3" s="78" t="s">
        <v>11</v>
      </c>
      <c r="L3" s="79"/>
      <c r="M3" s="80"/>
      <c r="N3" s="81"/>
      <c r="O3" s="82"/>
      <c r="P3" s="83" t="s">
        <v>54</v>
      </c>
      <c r="Q3" s="84"/>
      <c r="R3"/>
    </row>
    <row r="4" spans="1:134" ht="32.25" customHeight="1" thickBot="1">
      <c r="A4" s="62"/>
      <c r="B4" s="63"/>
      <c r="C4" s="64"/>
      <c r="D4" s="85" t="s">
        <v>1</v>
      </c>
      <c r="E4" s="85" t="s">
        <v>16</v>
      </c>
      <c r="F4" s="85" t="s">
        <v>17</v>
      </c>
      <c r="G4" s="85" t="s">
        <v>18</v>
      </c>
      <c r="H4" s="85" t="s">
        <v>2</v>
      </c>
      <c r="I4" s="85" t="s">
        <v>3</v>
      </c>
      <c r="J4" s="86" t="s">
        <v>19</v>
      </c>
      <c r="K4" s="86" t="s">
        <v>4</v>
      </c>
      <c r="L4" s="86" t="s">
        <v>5</v>
      </c>
      <c r="M4" s="86" t="s">
        <v>55</v>
      </c>
      <c r="N4" s="86" t="s">
        <v>6</v>
      </c>
      <c r="O4" s="86" t="s">
        <v>56</v>
      </c>
      <c r="P4" s="69"/>
      <c r="Q4" s="87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</row>
    <row r="5" spans="1:134" ht="15.75">
      <c r="A5" s="89" t="s">
        <v>57</v>
      </c>
      <c r="B5" s="90"/>
      <c r="C5" s="90"/>
      <c r="D5" s="91">
        <f>SUM(D6:D10)</f>
        <v>3688654</v>
      </c>
      <c r="E5" s="91">
        <f>SUM(E6:E10)</f>
        <v>0</v>
      </c>
      <c r="F5" s="91">
        <f>SUM(F6:F10)</f>
        <v>0</v>
      </c>
      <c r="G5" s="91">
        <f>SUM(G6:G10)</f>
        <v>0</v>
      </c>
      <c r="H5" s="91">
        <f>SUM(H6:H10)</f>
        <v>0</v>
      </c>
      <c r="I5" s="91">
        <f>SUM(I6:I10)</f>
        <v>0</v>
      </c>
      <c r="J5" s="91">
        <f>SUM(J6:J10)</f>
        <v>0</v>
      </c>
      <c r="K5" s="91">
        <f>SUM(K6:K10)</f>
        <v>0</v>
      </c>
      <c r="L5" s="91">
        <f>SUM(L6:L10)</f>
        <v>0</v>
      </c>
      <c r="M5" s="91">
        <f>SUM(M6:M10)</f>
        <v>0</v>
      </c>
      <c r="N5" s="91">
        <f>SUM(N6:N10)</f>
        <v>0</v>
      </c>
      <c r="O5" s="92">
        <f>SUM(D5:N5)</f>
        <v>3688654</v>
      </c>
      <c r="P5" s="93">
        <f>(O5/P$29)</f>
        <v>785.82317852577762</v>
      </c>
      <c r="Q5" s="94"/>
    </row>
    <row r="6" spans="1:134">
      <c r="A6" s="96"/>
      <c r="B6" s="97">
        <v>311</v>
      </c>
      <c r="C6" s="98" t="s">
        <v>34</v>
      </c>
      <c r="D6" s="99">
        <v>2981217</v>
      </c>
      <c r="E6" s="99">
        <v>0</v>
      </c>
      <c r="F6" s="99">
        <v>0</v>
      </c>
      <c r="G6" s="99">
        <v>0</v>
      </c>
      <c r="H6" s="99">
        <v>0</v>
      </c>
      <c r="I6" s="99">
        <v>0</v>
      </c>
      <c r="J6" s="99">
        <v>0</v>
      </c>
      <c r="K6" s="99">
        <v>0</v>
      </c>
      <c r="L6" s="99">
        <v>0</v>
      </c>
      <c r="M6" s="99">
        <v>0</v>
      </c>
      <c r="N6" s="99">
        <v>0</v>
      </c>
      <c r="O6" s="99">
        <f>SUM(D6:N6)</f>
        <v>2981217</v>
      </c>
      <c r="P6" s="100">
        <f>(O6/P$29)</f>
        <v>635.11227098423524</v>
      </c>
      <c r="Q6" s="101"/>
    </row>
    <row r="7" spans="1:134">
      <c r="A7" s="96"/>
      <c r="B7" s="97">
        <v>314.10000000000002</v>
      </c>
      <c r="C7" s="98" t="s">
        <v>36</v>
      </c>
      <c r="D7" s="99">
        <v>408914</v>
      </c>
      <c r="E7" s="99">
        <v>0</v>
      </c>
      <c r="F7" s="99">
        <v>0</v>
      </c>
      <c r="G7" s="99">
        <v>0</v>
      </c>
      <c r="H7" s="99">
        <v>0</v>
      </c>
      <c r="I7" s="99">
        <v>0</v>
      </c>
      <c r="J7" s="99">
        <v>0</v>
      </c>
      <c r="K7" s="99">
        <v>0</v>
      </c>
      <c r="L7" s="99">
        <v>0</v>
      </c>
      <c r="M7" s="99">
        <v>0</v>
      </c>
      <c r="N7" s="99">
        <v>0</v>
      </c>
      <c r="O7" s="99">
        <f t="shared" ref="O7:O10" si="0">SUM(D7:N7)</f>
        <v>408914</v>
      </c>
      <c r="P7" s="100">
        <f>(O7/P$29)</f>
        <v>87.114188325521937</v>
      </c>
      <c r="Q7" s="101"/>
    </row>
    <row r="8" spans="1:134">
      <c r="A8" s="96"/>
      <c r="B8" s="97">
        <v>314.3</v>
      </c>
      <c r="C8" s="98" t="s">
        <v>37</v>
      </c>
      <c r="D8" s="99">
        <v>75926</v>
      </c>
      <c r="E8" s="99">
        <v>0</v>
      </c>
      <c r="F8" s="99">
        <v>0</v>
      </c>
      <c r="G8" s="99">
        <v>0</v>
      </c>
      <c r="H8" s="99">
        <v>0</v>
      </c>
      <c r="I8" s="99">
        <v>0</v>
      </c>
      <c r="J8" s="99">
        <v>0</v>
      </c>
      <c r="K8" s="99">
        <v>0</v>
      </c>
      <c r="L8" s="99">
        <v>0</v>
      </c>
      <c r="M8" s="99">
        <v>0</v>
      </c>
      <c r="N8" s="99">
        <v>0</v>
      </c>
      <c r="O8" s="99">
        <f t="shared" si="0"/>
        <v>75926</v>
      </c>
      <c r="P8" s="100">
        <f>(O8/P$29)</f>
        <v>16.175117170856414</v>
      </c>
      <c r="Q8" s="101"/>
    </row>
    <row r="9" spans="1:134">
      <c r="A9" s="96"/>
      <c r="B9" s="97">
        <v>314.39999999999998</v>
      </c>
      <c r="C9" s="98" t="s">
        <v>44</v>
      </c>
      <c r="D9" s="99">
        <v>100430</v>
      </c>
      <c r="E9" s="99">
        <v>0</v>
      </c>
      <c r="F9" s="99">
        <v>0</v>
      </c>
      <c r="G9" s="99">
        <v>0</v>
      </c>
      <c r="H9" s="99">
        <v>0</v>
      </c>
      <c r="I9" s="99">
        <v>0</v>
      </c>
      <c r="J9" s="99">
        <v>0</v>
      </c>
      <c r="K9" s="99">
        <v>0</v>
      </c>
      <c r="L9" s="99">
        <v>0</v>
      </c>
      <c r="M9" s="99">
        <v>0</v>
      </c>
      <c r="N9" s="99">
        <v>0</v>
      </c>
      <c r="O9" s="99">
        <f t="shared" si="0"/>
        <v>100430</v>
      </c>
      <c r="P9" s="100">
        <f>(O9/P$29)</f>
        <v>21.395398380911804</v>
      </c>
      <c r="Q9" s="101"/>
    </row>
    <row r="10" spans="1:134">
      <c r="A10" s="96"/>
      <c r="B10" s="97">
        <v>315.10000000000002</v>
      </c>
      <c r="C10" s="98" t="s">
        <v>58</v>
      </c>
      <c r="D10" s="99">
        <v>122167</v>
      </c>
      <c r="E10" s="99">
        <v>0</v>
      </c>
      <c r="F10" s="99">
        <v>0</v>
      </c>
      <c r="G10" s="99">
        <v>0</v>
      </c>
      <c r="H10" s="99">
        <v>0</v>
      </c>
      <c r="I10" s="99">
        <v>0</v>
      </c>
      <c r="J10" s="99">
        <v>0</v>
      </c>
      <c r="K10" s="99">
        <v>0</v>
      </c>
      <c r="L10" s="99">
        <v>0</v>
      </c>
      <c r="M10" s="99">
        <v>0</v>
      </c>
      <c r="N10" s="99">
        <v>0</v>
      </c>
      <c r="O10" s="99">
        <f t="shared" si="0"/>
        <v>122167</v>
      </c>
      <c r="P10" s="100">
        <f>(O10/P$29)</f>
        <v>26.026203664252236</v>
      </c>
      <c r="Q10" s="101"/>
    </row>
    <row r="11" spans="1:134" ht="15.75">
      <c r="A11" s="102" t="s">
        <v>7</v>
      </c>
      <c r="B11" s="103"/>
      <c r="C11" s="104"/>
      <c r="D11" s="105">
        <f>SUM(D12:D17)</f>
        <v>880447</v>
      </c>
      <c r="E11" s="105">
        <f>SUM(E12:E17)</f>
        <v>1604847</v>
      </c>
      <c r="F11" s="105">
        <f>SUM(F12:F17)</f>
        <v>0</v>
      </c>
      <c r="G11" s="105">
        <f>SUM(G12:G17)</f>
        <v>0</v>
      </c>
      <c r="H11" s="105">
        <f>SUM(H12:H17)</f>
        <v>0</v>
      </c>
      <c r="I11" s="105">
        <f>SUM(I12:I17)</f>
        <v>0</v>
      </c>
      <c r="J11" s="105">
        <f>SUM(J12:J17)</f>
        <v>0</v>
      </c>
      <c r="K11" s="105">
        <f>SUM(K12:K17)</f>
        <v>0</v>
      </c>
      <c r="L11" s="105">
        <f>SUM(L12:L17)</f>
        <v>0</v>
      </c>
      <c r="M11" s="105">
        <f>SUM(M12:M17)</f>
        <v>0</v>
      </c>
      <c r="N11" s="105">
        <f>SUM(N12:N17)</f>
        <v>0</v>
      </c>
      <c r="O11" s="106">
        <f>SUM(D11:N11)</f>
        <v>2485294</v>
      </c>
      <c r="P11" s="107">
        <f>(O11/P$29)</f>
        <v>529.46186621218578</v>
      </c>
      <c r="Q11" s="108"/>
    </row>
    <row r="12" spans="1:134">
      <c r="A12" s="96"/>
      <c r="B12" s="97">
        <v>322</v>
      </c>
      <c r="C12" s="98" t="s">
        <v>59</v>
      </c>
      <c r="D12" s="99">
        <v>0</v>
      </c>
      <c r="E12" s="99">
        <v>1215424</v>
      </c>
      <c r="F12" s="99">
        <v>0</v>
      </c>
      <c r="G12" s="99">
        <v>0</v>
      </c>
      <c r="H12" s="99">
        <v>0</v>
      </c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  <c r="O12" s="99">
        <f>SUM(D12:N12)</f>
        <v>1215424</v>
      </c>
      <c r="P12" s="100">
        <f>(O12/P$29)</f>
        <v>258.93140178951853</v>
      </c>
      <c r="Q12" s="101"/>
    </row>
    <row r="13" spans="1:134">
      <c r="A13" s="96"/>
      <c r="B13" s="97">
        <v>323.10000000000002</v>
      </c>
      <c r="C13" s="98" t="s">
        <v>39</v>
      </c>
      <c r="D13" s="99">
        <v>331283</v>
      </c>
      <c r="E13" s="99">
        <v>0</v>
      </c>
      <c r="F13" s="99">
        <v>0</v>
      </c>
      <c r="G13" s="99">
        <v>0</v>
      </c>
      <c r="H13" s="99">
        <v>0</v>
      </c>
      <c r="I13" s="99">
        <v>0</v>
      </c>
      <c r="J13" s="99">
        <v>0</v>
      </c>
      <c r="K13" s="99">
        <v>0</v>
      </c>
      <c r="L13" s="99">
        <v>0</v>
      </c>
      <c r="M13" s="99">
        <v>0</v>
      </c>
      <c r="N13" s="99">
        <v>0</v>
      </c>
      <c r="O13" s="99">
        <f t="shared" ref="O13:O17" si="1">SUM(D13:N13)</f>
        <v>331283</v>
      </c>
      <c r="P13" s="100">
        <f>(O13/P$29)</f>
        <v>70.575841499786961</v>
      </c>
      <c r="Q13" s="101"/>
    </row>
    <row r="14" spans="1:134">
      <c r="A14" s="96"/>
      <c r="B14" s="97">
        <v>323.39999999999998</v>
      </c>
      <c r="C14" s="98" t="s">
        <v>70</v>
      </c>
      <c r="D14" s="99">
        <v>44050</v>
      </c>
      <c r="E14" s="99">
        <v>0</v>
      </c>
      <c r="F14" s="99">
        <v>0</v>
      </c>
      <c r="G14" s="99">
        <v>0</v>
      </c>
      <c r="H14" s="99">
        <v>0</v>
      </c>
      <c r="I14" s="99">
        <v>0</v>
      </c>
      <c r="J14" s="99">
        <v>0</v>
      </c>
      <c r="K14" s="99">
        <v>0</v>
      </c>
      <c r="L14" s="99">
        <v>0</v>
      </c>
      <c r="M14" s="99">
        <v>0</v>
      </c>
      <c r="N14" s="99">
        <v>0</v>
      </c>
      <c r="O14" s="99">
        <f t="shared" si="1"/>
        <v>44050</v>
      </c>
      <c r="P14" s="100">
        <f>(O14/P$29)</f>
        <v>9.3843204090328083</v>
      </c>
      <c r="Q14" s="101"/>
    </row>
    <row r="15" spans="1:134">
      <c r="A15" s="96"/>
      <c r="B15" s="97">
        <v>323.7</v>
      </c>
      <c r="C15" s="98" t="s">
        <v>67</v>
      </c>
      <c r="D15" s="99">
        <v>19520</v>
      </c>
      <c r="E15" s="99">
        <v>0</v>
      </c>
      <c r="F15" s="99">
        <v>0</v>
      </c>
      <c r="G15" s="99">
        <v>0</v>
      </c>
      <c r="H15" s="99">
        <v>0</v>
      </c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9">
        <v>0</v>
      </c>
      <c r="O15" s="99">
        <f t="shared" si="1"/>
        <v>19520</v>
      </c>
      <c r="P15" s="100">
        <f>(O15/P$29)</f>
        <v>4.1585002130379207</v>
      </c>
      <c r="Q15" s="101"/>
    </row>
    <row r="16" spans="1:134">
      <c r="A16" s="96"/>
      <c r="B16" s="97">
        <v>325.2</v>
      </c>
      <c r="C16" s="98" t="s">
        <v>61</v>
      </c>
      <c r="D16" s="99">
        <v>344031</v>
      </c>
      <c r="E16" s="99">
        <v>0</v>
      </c>
      <c r="F16" s="99">
        <v>0</v>
      </c>
      <c r="G16" s="99">
        <v>0</v>
      </c>
      <c r="H16" s="99">
        <v>0</v>
      </c>
      <c r="I16" s="99">
        <v>0</v>
      </c>
      <c r="J16" s="99">
        <v>0</v>
      </c>
      <c r="K16" s="99">
        <v>0</v>
      </c>
      <c r="L16" s="99">
        <v>0</v>
      </c>
      <c r="M16" s="99">
        <v>0</v>
      </c>
      <c r="N16" s="99">
        <v>0</v>
      </c>
      <c r="O16" s="99">
        <f t="shared" si="1"/>
        <v>344031</v>
      </c>
      <c r="P16" s="100">
        <f>(O16/P$29)</f>
        <v>73.291648913506606</v>
      </c>
      <c r="Q16" s="101"/>
    </row>
    <row r="17" spans="1:120">
      <c r="A17" s="96"/>
      <c r="B17" s="97">
        <v>329.5</v>
      </c>
      <c r="C17" s="98" t="s">
        <v>62</v>
      </c>
      <c r="D17" s="99">
        <v>141563</v>
      </c>
      <c r="E17" s="99">
        <v>389423</v>
      </c>
      <c r="F17" s="99">
        <v>0</v>
      </c>
      <c r="G17" s="99">
        <v>0</v>
      </c>
      <c r="H17" s="99">
        <v>0</v>
      </c>
      <c r="I17" s="99">
        <v>0</v>
      </c>
      <c r="J17" s="99">
        <v>0</v>
      </c>
      <c r="K17" s="99">
        <v>0</v>
      </c>
      <c r="L17" s="99">
        <v>0</v>
      </c>
      <c r="M17" s="99">
        <v>0</v>
      </c>
      <c r="N17" s="99">
        <v>0</v>
      </c>
      <c r="O17" s="99">
        <f t="shared" si="1"/>
        <v>530986</v>
      </c>
      <c r="P17" s="100">
        <f>(O17/P$29)</f>
        <v>113.12015338730293</v>
      </c>
      <c r="Q17" s="101"/>
    </row>
    <row r="18" spans="1:120" ht="15.75">
      <c r="A18" s="102" t="s">
        <v>50</v>
      </c>
      <c r="B18" s="103"/>
      <c r="C18" s="104"/>
      <c r="D18" s="105">
        <f>SUM(D19:D20)</f>
        <v>327875</v>
      </c>
      <c r="E18" s="105">
        <f>SUM(E19:E20)</f>
        <v>133645</v>
      </c>
      <c r="F18" s="105">
        <f>SUM(F19:F20)</f>
        <v>0</v>
      </c>
      <c r="G18" s="105">
        <f>SUM(G19:G20)</f>
        <v>0</v>
      </c>
      <c r="H18" s="105">
        <f>SUM(H19:H20)</f>
        <v>0</v>
      </c>
      <c r="I18" s="105">
        <f>SUM(I19:I20)</f>
        <v>0</v>
      </c>
      <c r="J18" s="105">
        <f>SUM(J19:J20)</f>
        <v>0</v>
      </c>
      <c r="K18" s="105">
        <f>SUM(K19:K20)</f>
        <v>0</v>
      </c>
      <c r="L18" s="105">
        <f>SUM(L19:L20)</f>
        <v>0</v>
      </c>
      <c r="M18" s="105">
        <f>SUM(M19:M20)</f>
        <v>0</v>
      </c>
      <c r="N18" s="105">
        <f>SUM(N19:N20)</f>
        <v>0</v>
      </c>
      <c r="O18" s="105">
        <f>SUM(D18:N18)</f>
        <v>461520</v>
      </c>
      <c r="P18" s="107">
        <f>(O18/P$29)</f>
        <v>98.321261184490837</v>
      </c>
      <c r="Q18" s="108"/>
    </row>
    <row r="19" spans="1:120">
      <c r="A19" s="96"/>
      <c r="B19" s="97">
        <v>341.3</v>
      </c>
      <c r="C19" s="98" t="s">
        <v>51</v>
      </c>
      <c r="D19" s="99">
        <v>94445</v>
      </c>
      <c r="E19" s="99">
        <v>133645</v>
      </c>
      <c r="F19" s="99">
        <v>0</v>
      </c>
      <c r="G19" s="99">
        <v>0</v>
      </c>
      <c r="H19" s="99">
        <v>0</v>
      </c>
      <c r="I19" s="99">
        <v>0</v>
      </c>
      <c r="J19" s="99">
        <v>0</v>
      </c>
      <c r="K19" s="99">
        <v>0</v>
      </c>
      <c r="L19" s="99">
        <v>0</v>
      </c>
      <c r="M19" s="99">
        <v>0</v>
      </c>
      <c r="N19" s="99">
        <v>0</v>
      </c>
      <c r="O19" s="99">
        <f t="shared" ref="O19" si="2">SUM(D19:N19)</f>
        <v>228090</v>
      </c>
      <c r="P19" s="100">
        <f>(O19/P$29)</f>
        <v>48.591819343843206</v>
      </c>
      <c r="Q19" s="101"/>
    </row>
    <row r="20" spans="1:120">
      <c r="A20" s="96"/>
      <c r="B20" s="97">
        <v>349</v>
      </c>
      <c r="C20" s="98" t="s">
        <v>71</v>
      </c>
      <c r="D20" s="99">
        <v>233430</v>
      </c>
      <c r="E20" s="99">
        <v>0</v>
      </c>
      <c r="F20" s="99">
        <v>0</v>
      </c>
      <c r="G20" s="99">
        <v>0</v>
      </c>
      <c r="H20" s="99">
        <v>0</v>
      </c>
      <c r="I20" s="99">
        <v>0</v>
      </c>
      <c r="J20" s="99">
        <v>0</v>
      </c>
      <c r="K20" s="99">
        <v>0</v>
      </c>
      <c r="L20" s="99">
        <v>0</v>
      </c>
      <c r="M20" s="99">
        <v>0</v>
      </c>
      <c r="N20" s="99">
        <v>0</v>
      </c>
      <c r="O20" s="99">
        <f>SUM(D20:N20)</f>
        <v>233430</v>
      </c>
      <c r="P20" s="100">
        <f>(O20/P$29)</f>
        <v>49.729441840647638</v>
      </c>
      <c r="Q20" s="101"/>
    </row>
    <row r="21" spans="1:120" ht="15.75">
      <c r="A21" s="102" t="s">
        <v>0</v>
      </c>
      <c r="B21" s="103"/>
      <c r="C21" s="104"/>
      <c r="D21" s="105">
        <f>SUM(D22:D24)</f>
        <v>107049</v>
      </c>
      <c r="E21" s="105">
        <f>SUM(E22:E24)</f>
        <v>940594</v>
      </c>
      <c r="F21" s="105">
        <f>SUM(F22:F24)</f>
        <v>0</v>
      </c>
      <c r="G21" s="105">
        <f>SUM(G22:G24)</f>
        <v>0</v>
      </c>
      <c r="H21" s="105">
        <f>SUM(H22:H24)</f>
        <v>0</v>
      </c>
      <c r="I21" s="105">
        <f>SUM(I22:I24)</f>
        <v>0</v>
      </c>
      <c r="J21" s="105">
        <f>SUM(J22:J24)</f>
        <v>0</v>
      </c>
      <c r="K21" s="105">
        <f>SUM(K22:K24)</f>
        <v>0</v>
      </c>
      <c r="L21" s="105">
        <f>SUM(L22:L24)</f>
        <v>0</v>
      </c>
      <c r="M21" s="105">
        <f>SUM(M22:M24)</f>
        <v>0</v>
      </c>
      <c r="N21" s="105">
        <f>SUM(N22:N24)</f>
        <v>0</v>
      </c>
      <c r="O21" s="105">
        <f>SUM(D21:N21)</f>
        <v>1047643</v>
      </c>
      <c r="P21" s="107">
        <f>(O21/P$29)</f>
        <v>223.18768640818067</v>
      </c>
      <c r="Q21" s="108"/>
    </row>
    <row r="22" spans="1:120">
      <c r="A22" s="96"/>
      <c r="B22" s="97">
        <v>361.1</v>
      </c>
      <c r="C22" s="98" t="s">
        <v>28</v>
      </c>
      <c r="D22" s="99">
        <v>54788</v>
      </c>
      <c r="E22" s="99">
        <v>132934</v>
      </c>
      <c r="F22" s="99">
        <v>0</v>
      </c>
      <c r="G22" s="99">
        <v>0</v>
      </c>
      <c r="H22" s="99">
        <v>0</v>
      </c>
      <c r="I22" s="99">
        <v>0</v>
      </c>
      <c r="J22" s="99">
        <v>0</v>
      </c>
      <c r="K22" s="99">
        <v>0</v>
      </c>
      <c r="L22" s="99">
        <v>0</v>
      </c>
      <c r="M22" s="99">
        <v>0</v>
      </c>
      <c r="N22" s="99">
        <v>0</v>
      </c>
      <c r="O22" s="99">
        <f>SUM(D22:N22)</f>
        <v>187722</v>
      </c>
      <c r="P22" s="100">
        <f>(O22/P$29)</f>
        <v>39.991904559011502</v>
      </c>
      <c r="Q22" s="101"/>
    </row>
    <row r="23" spans="1:120">
      <c r="A23" s="96"/>
      <c r="B23" s="97">
        <v>366</v>
      </c>
      <c r="C23" s="98" t="s">
        <v>13</v>
      </c>
      <c r="D23" s="99">
        <v>0</v>
      </c>
      <c r="E23" s="99">
        <v>807660</v>
      </c>
      <c r="F23" s="99">
        <v>0</v>
      </c>
      <c r="G23" s="99">
        <v>0</v>
      </c>
      <c r="H23" s="99">
        <v>0</v>
      </c>
      <c r="I23" s="99">
        <v>0</v>
      </c>
      <c r="J23" s="99">
        <v>0</v>
      </c>
      <c r="K23" s="99">
        <v>0</v>
      </c>
      <c r="L23" s="99">
        <v>0</v>
      </c>
      <c r="M23" s="99">
        <v>0</v>
      </c>
      <c r="N23" s="99">
        <v>0</v>
      </c>
      <c r="O23" s="99">
        <f t="shared" ref="O23:O26" si="3">SUM(D23:N23)</f>
        <v>807660</v>
      </c>
      <c r="P23" s="100">
        <f>(O23/P$29)</f>
        <v>172.06220707285897</v>
      </c>
      <c r="Q23" s="101"/>
    </row>
    <row r="24" spans="1:120">
      <c r="A24" s="96"/>
      <c r="B24" s="97">
        <v>367</v>
      </c>
      <c r="C24" s="98" t="s">
        <v>14</v>
      </c>
      <c r="D24" s="99">
        <v>52261</v>
      </c>
      <c r="E24" s="99">
        <v>0</v>
      </c>
      <c r="F24" s="99">
        <v>0</v>
      </c>
      <c r="G24" s="99">
        <v>0</v>
      </c>
      <c r="H24" s="99">
        <v>0</v>
      </c>
      <c r="I24" s="99">
        <v>0</v>
      </c>
      <c r="J24" s="99">
        <v>0</v>
      </c>
      <c r="K24" s="99">
        <v>0</v>
      </c>
      <c r="L24" s="99">
        <v>0</v>
      </c>
      <c r="M24" s="99">
        <v>0</v>
      </c>
      <c r="N24" s="99">
        <v>0</v>
      </c>
      <c r="O24" s="99">
        <f t="shared" si="3"/>
        <v>52261</v>
      </c>
      <c r="P24" s="100">
        <f>(O24/P$29)</f>
        <v>11.133574776310184</v>
      </c>
      <c r="Q24" s="101"/>
    </row>
    <row r="25" spans="1:120" ht="15.75">
      <c r="A25" s="102" t="s">
        <v>72</v>
      </c>
      <c r="B25" s="103"/>
      <c r="C25" s="104"/>
      <c r="D25" s="105">
        <f>SUM(D26:D26)</f>
        <v>65926</v>
      </c>
      <c r="E25" s="105">
        <f>SUM(E26:E26)</f>
        <v>0</v>
      </c>
      <c r="F25" s="105">
        <f>SUM(F26:F26)</f>
        <v>0</v>
      </c>
      <c r="G25" s="105">
        <f>SUM(G26:G26)</f>
        <v>0</v>
      </c>
      <c r="H25" s="105">
        <f>SUM(H26:H26)</f>
        <v>0</v>
      </c>
      <c r="I25" s="105">
        <f>SUM(I26:I26)</f>
        <v>0</v>
      </c>
      <c r="J25" s="105">
        <f>SUM(J26:J26)</f>
        <v>0</v>
      </c>
      <c r="K25" s="105">
        <f>SUM(K26:K26)</f>
        <v>0</v>
      </c>
      <c r="L25" s="105">
        <f>SUM(L26:L26)</f>
        <v>0</v>
      </c>
      <c r="M25" s="105">
        <f>SUM(M26:M26)</f>
        <v>0</v>
      </c>
      <c r="N25" s="105">
        <f>SUM(N26:N26)</f>
        <v>0</v>
      </c>
      <c r="O25" s="105">
        <f t="shared" si="3"/>
        <v>65926</v>
      </c>
      <c r="P25" s="107">
        <f>(O25/P$29)</f>
        <v>14.044737963357477</v>
      </c>
      <c r="Q25" s="101"/>
    </row>
    <row r="26" spans="1:120" ht="15.75" thickBot="1">
      <c r="A26" s="96"/>
      <c r="B26" s="97">
        <v>383.2</v>
      </c>
      <c r="C26" s="98" t="s">
        <v>73</v>
      </c>
      <c r="D26" s="99">
        <v>65926</v>
      </c>
      <c r="E26" s="99">
        <v>0</v>
      </c>
      <c r="F26" s="99">
        <v>0</v>
      </c>
      <c r="G26" s="99">
        <v>0</v>
      </c>
      <c r="H26" s="99">
        <v>0</v>
      </c>
      <c r="I26" s="99">
        <v>0</v>
      </c>
      <c r="J26" s="99">
        <v>0</v>
      </c>
      <c r="K26" s="99">
        <v>0</v>
      </c>
      <c r="L26" s="99">
        <v>0</v>
      </c>
      <c r="M26" s="99">
        <v>0</v>
      </c>
      <c r="N26" s="99">
        <v>0</v>
      </c>
      <c r="O26" s="99">
        <f t="shared" si="3"/>
        <v>65926</v>
      </c>
      <c r="P26" s="100">
        <f>(O26/P$29)</f>
        <v>14.044737963357477</v>
      </c>
      <c r="Q26" s="101"/>
    </row>
    <row r="27" spans="1:120" ht="16.5" thickBot="1">
      <c r="A27" s="109" t="s">
        <v>12</v>
      </c>
      <c r="B27" s="110"/>
      <c r="C27" s="111"/>
      <c r="D27" s="112">
        <f>SUM(D5,D11,D18,D21,D25)</f>
        <v>5069951</v>
      </c>
      <c r="E27" s="112">
        <f t="shared" ref="E27:N27" si="4">SUM(E5,E11,E18,E21,E25)</f>
        <v>2679086</v>
      </c>
      <c r="F27" s="112">
        <f t="shared" si="4"/>
        <v>0</v>
      </c>
      <c r="G27" s="112">
        <f t="shared" si="4"/>
        <v>0</v>
      </c>
      <c r="H27" s="112">
        <f t="shared" si="4"/>
        <v>0</v>
      </c>
      <c r="I27" s="112">
        <f t="shared" si="4"/>
        <v>0</v>
      </c>
      <c r="J27" s="112">
        <f t="shared" si="4"/>
        <v>0</v>
      </c>
      <c r="K27" s="112">
        <f t="shared" si="4"/>
        <v>0</v>
      </c>
      <c r="L27" s="112">
        <f t="shared" si="4"/>
        <v>0</v>
      </c>
      <c r="M27" s="112">
        <f t="shared" si="4"/>
        <v>0</v>
      </c>
      <c r="N27" s="112">
        <f t="shared" si="4"/>
        <v>0</v>
      </c>
      <c r="O27" s="112">
        <f>SUM(D27:N27)</f>
        <v>7749037</v>
      </c>
      <c r="P27" s="113">
        <f>(O27/P$29)</f>
        <v>1650.8387302939923</v>
      </c>
      <c r="Q27" s="94"/>
      <c r="R27" s="11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84"/>
      <c r="CR27" s="84"/>
      <c r="CS27" s="84"/>
      <c r="CT27" s="84"/>
      <c r="CU27" s="84"/>
      <c r="CV27" s="84"/>
      <c r="CW27" s="84"/>
      <c r="CX27" s="84"/>
      <c r="CY27" s="84"/>
      <c r="CZ27" s="84"/>
      <c r="DA27" s="84"/>
      <c r="DB27" s="84"/>
      <c r="DC27" s="84"/>
      <c r="DD27" s="84"/>
      <c r="DE27" s="84"/>
      <c r="DF27" s="84"/>
      <c r="DG27" s="84"/>
      <c r="DH27" s="84"/>
      <c r="DI27" s="84"/>
      <c r="DJ27" s="84"/>
      <c r="DK27" s="84"/>
      <c r="DL27" s="84"/>
      <c r="DM27" s="84"/>
      <c r="DN27" s="84"/>
      <c r="DO27" s="84"/>
      <c r="DP27" s="84"/>
    </row>
    <row r="28" spans="1:120">
      <c r="A28" s="115"/>
      <c r="B28" s="116"/>
      <c r="C28" s="116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8"/>
    </row>
    <row r="29" spans="1:120">
      <c r="A29" s="119"/>
      <c r="B29" s="120"/>
      <c r="C29" s="120"/>
      <c r="D29" s="121"/>
      <c r="E29" s="121"/>
      <c r="F29" s="121"/>
      <c r="G29" s="121"/>
      <c r="H29" s="121"/>
      <c r="I29" s="121"/>
      <c r="J29" s="121"/>
      <c r="K29" s="121"/>
      <c r="L29" s="121"/>
      <c r="M29" s="122" t="s">
        <v>74</v>
      </c>
      <c r="N29" s="122"/>
      <c r="O29" s="122"/>
      <c r="P29" s="123">
        <v>4694</v>
      </c>
    </row>
    <row r="30" spans="1:120">
      <c r="A30" s="124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9"/>
    </row>
    <row r="31" spans="1:120" ht="15.75" customHeight="1" thickBot="1">
      <c r="A31" s="125" t="s">
        <v>21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2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3" t="s">
        <v>24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5"/>
      <c r="Q1" s="7"/>
      <c r="R1"/>
    </row>
    <row r="2" spans="1:134" ht="24" thickBot="1">
      <c r="A2" s="56" t="s">
        <v>66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8"/>
      <c r="Q2" s="7"/>
      <c r="R2"/>
    </row>
    <row r="3" spans="1:134" ht="18" customHeight="1">
      <c r="A3" s="59" t="s">
        <v>15</v>
      </c>
      <c r="B3" s="60"/>
      <c r="C3" s="61"/>
      <c r="D3" s="65" t="s">
        <v>8</v>
      </c>
      <c r="E3" s="66"/>
      <c r="F3" s="66"/>
      <c r="G3" s="66"/>
      <c r="H3" s="67"/>
      <c r="I3" s="65" t="s">
        <v>9</v>
      </c>
      <c r="J3" s="67"/>
      <c r="K3" s="65" t="s">
        <v>11</v>
      </c>
      <c r="L3" s="66"/>
      <c r="M3" s="67"/>
      <c r="N3" s="29"/>
      <c r="O3" s="30"/>
      <c r="P3" s="68" t="s">
        <v>54</v>
      </c>
      <c r="Q3" s="11"/>
      <c r="R3"/>
    </row>
    <row r="4" spans="1:134" ht="32.25" customHeight="1" thickBot="1">
      <c r="A4" s="62"/>
      <c r="B4" s="63"/>
      <c r="C4" s="64"/>
      <c r="D4" s="27" t="s">
        <v>1</v>
      </c>
      <c r="E4" s="27" t="s">
        <v>16</v>
      </c>
      <c r="F4" s="27" t="s">
        <v>17</v>
      </c>
      <c r="G4" s="27" t="s">
        <v>18</v>
      </c>
      <c r="H4" s="27" t="s">
        <v>2</v>
      </c>
      <c r="I4" s="27" t="s">
        <v>3</v>
      </c>
      <c r="J4" s="28" t="s">
        <v>19</v>
      </c>
      <c r="K4" s="28" t="s">
        <v>4</v>
      </c>
      <c r="L4" s="28" t="s">
        <v>5</v>
      </c>
      <c r="M4" s="28" t="s">
        <v>55</v>
      </c>
      <c r="N4" s="28" t="s">
        <v>6</v>
      </c>
      <c r="O4" s="28" t="s">
        <v>56</v>
      </c>
      <c r="P4" s="6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41" t="s">
        <v>57</v>
      </c>
      <c r="B5" s="42"/>
      <c r="C5" s="42"/>
      <c r="D5" s="43">
        <f t="shared" ref="D5:N5" si="0">SUM(D6:D10)</f>
        <v>2148987</v>
      </c>
      <c r="E5" s="43">
        <f t="shared" si="0"/>
        <v>0</v>
      </c>
      <c r="F5" s="43">
        <f t="shared" si="0"/>
        <v>0</v>
      </c>
      <c r="G5" s="43">
        <f t="shared" si="0"/>
        <v>0</v>
      </c>
      <c r="H5" s="43">
        <f t="shared" si="0"/>
        <v>0</v>
      </c>
      <c r="I5" s="43">
        <f t="shared" si="0"/>
        <v>0</v>
      </c>
      <c r="J5" s="43">
        <f t="shared" si="0"/>
        <v>0</v>
      </c>
      <c r="K5" s="43">
        <f t="shared" si="0"/>
        <v>0</v>
      </c>
      <c r="L5" s="43">
        <f t="shared" si="0"/>
        <v>0</v>
      </c>
      <c r="M5" s="43">
        <f t="shared" si="0"/>
        <v>0</v>
      </c>
      <c r="N5" s="43">
        <f t="shared" si="0"/>
        <v>0</v>
      </c>
      <c r="O5" s="44">
        <f>SUM(D5:N5)</f>
        <v>2148987</v>
      </c>
      <c r="P5" s="45">
        <f t="shared" ref="P5:P26" si="1">(O5/P$28)</f>
        <v>720.89466621938948</v>
      </c>
      <c r="Q5" s="6"/>
    </row>
    <row r="6" spans="1:134">
      <c r="A6" s="12"/>
      <c r="B6" s="22">
        <v>311</v>
      </c>
      <c r="C6" s="19" t="s">
        <v>34</v>
      </c>
      <c r="D6" s="38">
        <v>1726681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f>SUM(D6:N6)</f>
        <v>1726681</v>
      </c>
      <c r="P6" s="39">
        <f t="shared" si="1"/>
        <v>579.22878228782292</v>
      </c>
      <c r="Q6" s="9"/>
    </row>
    <row r="7" spans="1:134">
      <c r="A7" s="12"/>
      <c r="B7" s="22">
        <v>314.10000000000002</v>
      </c>
      <c r="C7" s="19" t="s">
        <v>36</v>
      </c>
      <c r="D7" s="38">
        <v>243889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f t="shared" ref="O7:O10" si="2">SUM(D7:N7)</f>
        <v>243889</v>
      </c>
      <c r="P7" s="39">
        <f t="shared" si="1"/>
        <v>81.814491781281447</v>
      </c>
      <c r="Q7" s="9"/>
    </row>
    <row r="8" spans="1:134">
      <c r="A8" s="12"/>
      <c r="B8" s="22">
        <v>314.3</v>
      </c>
      <c r="C8" s="19" t="s">
        <v>37</v>
      </c>
      <c r="D8" s="38">
        <v>68332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f t="shared" si="2"/>
        <v>68332</v>
      </c>
      <c r="P8" s="39">
        <f t="shared" si="1"/>
        <v>22.922509225092252</v>
      </c>
      <c r="Q8" s="9"/>
    </row>
    <row r="9" spans="1:134">
      <c r="A9" s="12"/>
      <c r="B9" s="22">
        <v>314.39999999999998</v>
      </c>
      <c r="C9" s="19" t="s">
        <v>44</v>
      </c>
      <c r="D9" s="38">
        <v>62315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f t="shared" si="2"/>
        <v>62315</v>
      </c>
      <c r="P9" s="39">
        <f t="shared" si="1"/>
        <v>20.904059040590408</v>
      </c>
      <c r="Q9" s="9"/>
    </row>
    <row r="10" spans="1:134">
      <c r="A10" s="12"/>
      <c r="B10" s="22">
        <v>315.10000000000002</v>
      </c>
      <c r="C10" s="19" t="s">
        <v>58</v>
      </c>
      <c r="D10" s="38">
        <v>47770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f t="shared" si="2"/>
        <v>47770</v>
      </c>
      <c r="P10" s="39">
        <f t="shared" si="1"/>
        <v>16.024823884602483</v>
      </c>
      <c r="Q10" s="9"/>
    </row>
    <row r="11" spans="1:134" ht="15.75">
      <c r="A11" s="23" t="s">
        <v>7</v>
      </c>
      <c r="B11" s="24"/>
      <c r="C11" s="25"/>
      <c r="D11" s="26">
        <f t="shared" ref="D11:N11" si="3">SUM(D12:D17)</f>
        <v>782820</v>
      </c>
      <c r="E11" s="26">
        <f t="shared" si="3"/>
        <v>2252572</v>
      </c>
      <c r="F11" s="26">
        <f t="shared" si="3"/>
        <v>0</v>
      </c>
      <c r="G11" s="26">
        <f t="shared" si="3"/>
        <v>0</v>
      </c>
      <c r="H11" s="26">
        <f t="shared" si="3"/>
        <v>0</v>
      </c>
      <c r="I11" s="26">
        <f t="shared" si="3"/>
        <v>0</v>
      </c>
      <c r="J11" s="26">
        <f t="shared" si="3"/>
        <v>0</v>
      </c>
      <c r="K11" s="26">
        <f t="shared" si="3"/>
        <v>0</v>
      </c>
      <c r="L11" s="26">
        <f t="shared" si="3"/>
        <v>0</v>
      </c>
      <c r="M11" s="26">
        <f t="shared" si="3"/>
        <v>0</v>
      </c>
      <c r="N11" s="26">
        <f t="shared" si="3"/>
        <v>0</v>
      </c>
      <c r="O11" s="36">
        <f>SUM(D11:N11)</f>
        <v>3035392</v>
      </c>
      <c r="P11" s="37">
        <f t="shared" si="1"/>
        <v>1018.2462260986247</v>
      </c>
      <c r="Q11" s="10"/>
    </row>
    <row r="12" spans="1:134">
      <c r="A12" s="12"/>
      <c r="B12" s="22">
        <v>322</v>
      </c>
      <c r="C12" s="19" t="s">
        <v>59</v>
      </c>
      <c r="D12" s="38">
        <v>0</v>
      </c>
      <c r="E12" s="38">
        <v>1812449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f>SUM(D12:N12)</f>
        <v>1812449</v>
      </c>
      <c r="P12" s="39">
        <f t="shared" si="1"/>
        <v>608.00033545790006</v>
      </c>
      <c r="Q12" s="9"/>
    </row>
    <row r="13" spans="1:134">
      <c r="A13" s="12"/>
      <c r="B13" s="22">
        <v>322.89999999999998</v>
      </c>
      <c r="C13" s="19" t="s">
        <v>60</v>
      </c>
      <c r="D13" s="38">
        <v>0</v>
      </c>
      <c r="E13" s="38">
        <v>440123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f t="shared" ref="O13:O17" si="4">SUM(D13:N13)</f>
        <v>440123</v>
      </c>
      <c r="P13" s="39">
        <f t="shared" si="1"/>
        <v>147.64273733646428</v>
      </c>
      <c r="Q13" s="9"/>
    </row>
    <row r="14" spans="1:134">
      <c r="A14" s="12"/>
      <c r="B14" s="22">
        <v>323.10000000000002</v>
      </c>
      <c r="C14" s="19" t="s">
        <v>39</v>
      </c>
      <c r="D14" s="38">
        <v>215079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f t="shared" si="4"/>
        <v>215079</v>
      </c>
      <c r="P14" s="39">
        <f t="shared" si="1"/>
        <v>72.149949681314993</v>
      </c>
      <c r="Q14" s="9"/>
    </row>
    <row r="15" spans="1:134">
      <c r="A15" s="12"/>
      <c r="B15" s="22">
        <v>323.7</v>
      </c>
      <c r="C15" s="19" t="s">
        <v>67</v>
      </c>
      <c r="D15" s="38">
        <v>13373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f t="shared" si="4"/>
        <v>13373</v>
      </c>
      <c r="P15" s="39">
        <f t="shared" si="1"/>
        <v>4.4860784971486076</v>
      </c>
      <c r="Q15" s="9"/>
    </row>
    <row r="16" spans="1:134">
      <c r="A16" s="12"/>
      <c r="B16" s="22">
        <v>325.2</v>
      </c>
      <c r="C16" s="19" t="s">
        <v>61</v>
      </c>
      <c r="D16" s="38">
        <v>480952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f t="shared" si="4"/>
        <v>480952</v>
      </c>
      <c r="P16" s="39">
        <f t="shared" si="1"/>
        <v>161.33914793693393</v>
      </c>
      <c r="Q16" s="9"/>
    </row>
    <row r="17" spans="1:120">
      <c r="A17" s="12"/>
      <c r="B17" s="22">
        <v>329.5</v>
      </c>
      <c r="C17" s="19" t="s">
        <v>62</v>
      </c>
      <c r="D17" s="38">
        <v>73416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f t="shared" si="4"/>
        <v>73416</v>
      </c>
      <c r="P17" s="39">
        <f t="shared" si="1"/>
        <v>24.627977188862797</v>
      </c>
      <c r="Q17" s="9"/>
    </row>
    <row r="18" spans="1:120" ht="15.75">
      <c r="A18" s="23" t="s">
        <v>63</v>
      </c>
      <c r="B18" s="24"/>
      <c r="C18" s="25"/>
      <c r="D18" s="26">
        <f t="shared" ref="D18:N18" si="5">SUM(D19:D20)</f>
        <v>379163</v>
      </c>
      <c r="E18" s="26">
        <f t="shared" si="5"/>
        <v>0</v>
      </c>
      <c r="F18" s="26">
        <f t="shared" si="5"/>
        <v>0</v>
      </c>
      <c r="G18" s="26">
        <f t="shared" si="5"/>
        <v>0</v>
      </c>
      <c r="H18" s="26">
        <f t="shared" si="5"/>
        <v>0</v>
      </c>
      <c r="I18" s="26">
        <f t="shared" si="5"/>
        <v>0</v>
      </c>
      <c r="J18" s="26">
        <f t="shared" si="5"/>
        <v>0</v>
      </c>
      <c r="K18" s="26">
        <f t="shared" si="5"/>
        <v>0</v>
      </c>
      <c r="L18" s="26">
        <f t="shared" si="5"/>
        <v>0</v>
      </c>
      <c r="M18" s="26">
        <f t="shared" si="5"/>
        <v>0</v>
      </c>
      <c r="N18" s="26">
        <f t="shared" si="5"/>
        <v>0</v>
      </c>
      <c r="O18" s="36">
        <f>SUM(D18:N18)</f>
        <v>379163</v>
      </c>
      <c r="P18" s="37">
        <f t="shared" si="1"/>
        <v>127.19322375041932</v>
      </c>
      <c r="Q18" s="10"/>
    </row>
    <row r="19" spans="1:120">
      <c r="A19" s="12"/>
      <c r="B19" s="22">
        <v>331.1</v>
      </c>
      <c r="C19" s="19" t="s">
        <v>64</v>
      </c>
      <c r="D19" s="38">
        <v>362367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f>SUM(D19:N19)</f>
        <v>362367</v>
      </c>
      <c r="P19" s="39">
        <f t="shared" si="1"/>
        <v>121.55887286145588</v>
      </c>
      <c r="Q19" s="9"/>
    </row>
    <row r="20" spans="1:120">
      <c r="A20" s="12"/>
      <c r="B20" s="22">
        <v>335.19</v>
      </c>
      <c r="C20" s="19" t="s">
        <v>49</v>
      </c>
      <c r="D20" s="38">
        <v>16796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f t="shared" ref="O20" si="6">SUM(D20:N20)</f>
        <v>16796</v>
      </c>
      <c r="P20" s="39">
        <f t="shared" si="1"/>
        <v>5.6343508889634348</v>
      </c>
      <c r="Q20" s="9"/>
    </row>
    <row r="21" spans="1:120" ht="15.75">
      <c r="A21" s="23" t="s">
        <v>50</v>
      </c>
      <c r="B21" s="24"/>
      <c r="C21" s="25"/>
      <c r="D21" s="26">
        <f t="shared" ref="D21:N21" si="7">SUM(D22:D22)</f>
        <v>100006</v>
      </c>
      <c r="E21" s="26">
        <f t="shared" si="7"/>
        <v>141556</v>
      </c>
      <c r="F21" s="26">
        <f t="shared" si="7"/>
        <v>0</v>
      </c>
      <c r="G21" s="26">
        <f t="shared" si="7"/>
        <v>0</v>
      </c>
      <c r="H21" s="26">
        <f t="shared" si="7"/>
        <v>0</v>
      </c>
      <c r="I21" s="26">
        <f t="shared" si="7"/>
        <v>0</v>
      </c>
      <c r="J21" s="26">
        <f t="shared" si="7"/>
        <v>0</v>
      </c>
      <c r="K21" s="26">
        <f t="shared" si="7"/>
        <v>0</v>
      </c>
      <c r="L21" s="26">
        <f t="shared" si="7"/>
        <v>0</v>
      </c>
      <c r="M21" s="26">
        <f t="shared" si="7"/>
        <v>0</v>
      </c>
      <c r="N21" s="26">
        <f t="shared" si="7"/>
        <v>0</v>
      </c>
      <c r="O21" s="26">
        <f>SUM(D21:N21)</f>
        <v>241562</v>
      </c>
      <c r="P21" s="37">
        <f t="shared" si="1"/>
        <v>81.033881247903395</v>
      </c>
      <c r="Q21" s="10"/>
    </row>
    <row r="22" spans="1:120">
      <c r="A22" s="12"/>
      <c r="B22" s="22">
        <v>341.3</v>
      </c>
      <c r="C22" s="19" t="s">
        <v>51</v>
      </c>
      <c r="D22" s="38">
        <v>100006</v>
      </c>
      <c r="E22" s="38">
        <v>141556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f t="shared" ref="O22" si="8">SUM(D22:N22)</f>
        <v>241562</v>
      </c>
      <c r="P22" s="39">
        <f t="shared" si="1"/>
        <v>81.033881247903395</v>
      </c>
      <c r="Q22" s="9"/>
    </row>
    <row r="23" spans="1:120" ht="15.75">
      <c r="A23" s="23" t="s">
        <v>0</v>
      </c>
      <c r="B23" s="24"/>
      <c r="C23" s="25"/>
      <c r="D23" s="26">
        <f t="shared" ref="D23:N23" si="9">SUM(D24:D25)</f>
        <v>86051</v>
      </c>
      <c r="E23" s="26">
        <f t="shared" si="9"/>
        <v>1011405</v>
      </c>
      <c r="F23" s="26">
        <f t="shared" si="9"/>
        <v>0</v>
      </c>
      <c r="G23" s="26">
        <f t="shared" si="9"/>
        <v>0</v>
      </c>
      <c r="H23" s="26">
        <f t="shared" si="9"/>
        <v>0</v>
      </c>
      <c r="I23" s="26">
        <f t="shared" si="9"/>
        <v>0</v>
      </c>
      <c r="J23" s="26">
        <f t="shared" si="9"/>
        <v>0</v>
      </c>
      <c r="K23" s="26">
        <f t="shared" si="9"/>
        <v>0</v>
      </c>
      <c r="L23" s="26">
        <f t="shared" si="9"/>
        <v>0</v>
      </c>
      <c r="M23" s="26">
        <f t="shared" si="9"/>
        <v>0</v>
      </c>
      <c r="N23" s="26">
        <f t="shared" si="9"/>
        <v>0</v>
      </c>
      <c r="O23" s="26">
        <f>SUM(D23:N23)</f>
        <v>1097456</v>
      </c>
      <c r="P23" s="37">
        <f t="shared" si="1"/>
        <v>368.15028513921504</v>
      </c>
      <c r="Q23" s="10"/>
    </row>
    <row r="24" spans="1:120">
      <c r="A24" s="12"/>
      <c r="B24" s="22">
        <v>361.1</v>
      </c>
      <c r="C24" s="19" t="s">
        <v>28</v>
      </c>
      <c r="D24" s="38">
        <v>7701</v>
      </c>
      <c r="E24" s="38">
        <v>10377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f>SUM(D24:N24)</f>
        <v>18078</v>
      </c>
      <c r="P24" s="39">
        <f t="shared" si="1"/>
        <v>6.0644079168064406</v>
      </c>
      <c r="Q24" s="9"/>
    </row>
    <row r="25" spans="1:120" ht="15.75" thickBot="1">
      <c r="A25" s="12"/>
      <c r="B25" s="22">
        <v>366</v>
      </c>
      <c r="C25" s="19" t="s">
        <v>13</v>
      </c>
      <c r="D25" s="38">
        <v>78350</v>
      </c>
      <c r="E25" s="38">
        <v>1001028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f t="shared" ref="O25" si="10">SUM(D25:N25)</f>
        <v>1079378</v>
      </c>
      <c r="P25" s="39">
        <f t="shared" si="1"/>
        <v>362.08587722240861</v>
      </c>
      <c r="Q25" s="9"/>
    </row>
    <row r="26" spans="1:120" ht="16.5" thickBot="1">
      <c r="A26" s="13" t="s">
        <v>12</v>
      </c>
      <c r="B26" s="21"/>
      <c r="C26" s="20"/>
      <c r="D26" s="14">
        <f>SUM(D5,D11,D18,D21,D23)</f>
        <v>3497027</v>
      </c>
      <c r="E26" s="14">
        <f t="shared" ref="E26:N26" si="11">SUM(E5,E11,E18,E21,E23)</f>
        <v>3405533</v>
      </c>
      <c r="F26" s="14">
        <f t="shared" si="11"/>
        <v>0</v>
      </c>
      <c r="G26" s="14">
        <f t="shared" si="11"/>
        <v>0</v>
      </c>
      <c r="H26" s="14">
        <f t="shared" si="11"/>
        <v>0</v>
      </c>
      <c r="I26" s="14">
        <f t="shared" si="11"/>
        <v>0</v>
      </c>
      <c r="J26" s="14">
        <f t="shared" si="11"/>
        <v>0</v>
      </c>
      <c r="K26" s="14">
        <f t="shared" si="11"/>
        <v>0</v>
      </c>
      <c r="L26" s="14">
        <f t="shared" si="11"/>
        <v>0</v>
      </c>
      <c r="M26" s="14">
        <f t="shared" si="11"/>
        <v>0</v>
      </c>
      <c r="N26" s="14">
        <f t="shared" si="11"/>
        <v>0</v>
      </c>
      <c r="O26" s="14">
        <f>SUM(D26:N26)</f>
        <v>6902560</v>
      </c>
      <c r="P26" s="31">
        <f t="shared" si="1"/>
        <v>2315.5182824555518</v>
      </c>
      <c r="Q26" s="6"/>
      <c r="R26" s="2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</row>
    <row r="27" spans="1:120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8"/>
    </row>
    <row r="28" spans="1:120">
      <c r="A28" s="32"/>
      <c r="B28" s="33"/>
      <c r="C28" s="33"/>
      <c r="D28" s="34"/>
      <c r="E28" s="34"/>
      <c r="F28" s="34"/>
      <c r="G28" s="34"/>
      <c r="H28" s="34"/>
      <c r="I28" s="34"/>
      <c r="J28" s="34"/>
      <c r="K28" s="34"/>
      <c r="L28" s="34"/>
      <c r="M28" s="46" t="s">
        <v>68</v>
      </c>
      <c r="N28" s="46"/>
      <c r="O28" s="46"/>
      <c r="P28" s="35">
        <v>2981</v>
      </c>
    </row>
    <row r="29" spans="1:120">
      <c r="A29" s="47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9"/>
    </row>
    <row r="30" spans="1:120" ht="15.75" customHeight="1" thickBot="1">
      <c r="A30" s="50" t="s">
        <v>21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2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3" t="s">
        <v>24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5"/>
      <c r="Q1" s="7"/>
      <c r="R1"/>
    </row>
    <row r="2" spans="1:134" ht="24" thickBot="1">
      <c r="A2" s="56" t="s">
        <v>53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8"/>
      <c r="Q2" s="7"/>
      <c r="R2"/>
    </row>
    <row r="3" spans="1:134" ht="18" customHeight="1">
      <c r="A3" s="59" t="s">
        <v>15</v>
      </c>
      <c r="B3" s="60"/>
      <c r="C3" s="61"/>
      <c r="D3" s="65" t="s">
        <v>8</v>
      </c>
      <c r="E3" s="66"/>
      <c r="F3" s="66"/>
      <c r="G3" s="66"/>
      <c r="H3" s="67"/>
      <c r="I3" s="65" t="s">
        <v>9</v>
      </c>
      <c r="J3" s="67"/>
      <c r="K3" s="65" t="s">
        <v>11</v>
      </c>
      <c r="L3" s="66"/>
      <c r="M3" s="67"/>
      <c r="N3" s="29"/>
      <c r="O3" s="30"/>
      <c r="P3" s="68" t="s">
        <v>54</v>
      </c>
      <c r="Q3" s="11"/>
      <c r="R3"/>
    </row>
    <row r="4" spans="1:134" ht="32.25" customHeight="1" thickBot="1">
      <c r="A4" s="62"/>
      <c r="B4" s="63"/>
      <c r="C4" s="64"/>
      <c r="D4" s="27" t="s">
        <v>1</v>
      </c>
      <c r="E4" s="27" t="s">
        <v>16</v>
      </c>
      <c r="F4" s="27" t="s">
        <v>17</v>
      </c>
      <c r="G4" s="27" t="s">
        <v>18</v>
      </c>
      <c r="H4" s="27" t="s">
        <v>2</v>
      </c>
      <c r="I4" s="27" t="s">
        <v>3</v>
      </c>
      <c r="J4" s="28" t="s">
        <v>19</v>
      </c>
      <c r="K4" s="28" t="s">
        <v>4</v>
      </c>
      <c r="L4" s="28" t="s">
        <v>5</v>
      </c>
      <c r="M4" s="28" t="s">
        <v>55</v>
      </c>
      <c r="N4" s="28" t="s">
        <v>6</v>
      </c>
      <c r="O4" s="28" t="s">
        <v>56</v>
      </c>
      <c r="P4" s="6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41" t="s">
        <v>57</v>
      </c>
      <c r="B5" s="42"/>
      <c r="C5" s="42"/>
      <c r="D5" s="43">
        <f t="shared" ref="D5:N5" si="0">SUM(D6:D10)</f>
        <v>1349763</v>
      </c>
      <c r="E5" s="43">
        <f t="shared" si="0"/>
        <v>0</v>
      </c>
      <c r="F5" s="43">
        <f t="shared" si="0"/>
        <v>0</v>
      </c>
      <c r="G5" s="43">
        <f t="shared" si="0"/>
        <v>0</v>
      </c>
      <c r="H5" s="43">
        <f t="shared" si="0"/>
        <v>0</v>
      </c>
      <c r="I5" s="43">
        <f t="shared" si="0"/>
        <v>0</v>
      </c>
      <c r="J5" s="43">
        <f t="shared" si="0"/>
        <v>0</v>
      </c>
      <c r="K5" s="43">
        <f t="shared" si="0"/>
        <v>0</v>
      </c>
      <c r="L5" s="43">
        <f t="shared" si="0"/>
        <v>0</v>
      </c>
      <c r="M5" s="43">
        <f t="shared" si="0"/>
        <v>0</v>
      </c>
      <c r="N5" s="43">
        <f t="shared" si="0"/>
        <v>0</v>
      </c>
      <c r="O5" s="44">
        <f t="shared" ref="O5:O25" si="1">SUM(D5:N5)</f>
        <v>1349763</v>
      </c>
      <c r="P5" s="45">
        <f t="shared" ref="P5:P25" si="2">(O5/P$27)</f>
        <v>768.22026180990326</v>
      </c>
      <c r="Q5" s="6"/>
    </row>
    <row r="6" spans="1:134">
      <c r="A6" s="12"/>
      <c r="B6" s="22">
        <v>311</v>
      </c>
      <c r="C6" s="19" t="s">
        <v>34</v>
      </c>
      <c r="D6" s="38">
        <v>1087432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f t="shared" si="1"/>
        <v>1087432</v>
      </c>
      <c r="P6" s="39">
        <f t="shared" si="2"/>
        <v>618.9140580535003</v>
      </c>
      <c r="Q6" s="9"/>
    </row>
    <row r="7" spans="1:134">
      <c r="A7" s="12"/>
      <c r="B7" s="22">
        <v>314.10000000000002</v>
      </c>
      <c r="C7" s="19" t="s">
        <v>36</v>
      </c>
      <c r="D7" s="38">
        <v>154984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f t="shared" si="1"/>
        <v>154984</v>
      </c>
      <c r="P7" s="39">
        <f t="shared" si="2"/>
        <v>88.209447922595331</v>
      </c>
      <c r="Q7" s="9"/>
    </row>
    <row r="8" spans="1:134">
      <c r="A8" s="12"/>
      <c r="B8" s="22">
        <v>314.3</v>
      </c>
      <c r="C8" s="19" t="s">
        <v>37</v>
      </c>
      <c r="D8" s="38">
        <v>45776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f t="shared" si="1"/>
        <v>45776</v>
      </c>
      <c r="P8" s="39">
        <f t="shared" si="2"/>
        <v>26.053500284575982</v>
      </c>
      <c r="Q8" s="9"/>
    </row>
    <row r="9" spans="1:134">
      <c r="A9" s="12"/>
      <c r="B9" s="22">
        <v>314.39999999999998</v>
      </c>
      <c r="C9" s="19" t="s">
        <v>44</v>
      </c>
      <c r="D9" s="38">
        <v>32933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f t="shared" si="1"/>
        <v>32933</v>
      </c>
      <c r="P9" s="39">
        <f t="shared" si="2"/>
        <v>18.743881616391576</v>
      </c>
      <c r="Q9" s="9"/>
    </row>
    <row r="10" spans="1:134">
      <c r="A10" s="12"/>
      <c r="B10" s="22">
        <v>315.10000000000002</v>
      </c>
      <c r="C10" s="19" t="s">
        <v>58</v>
      </c>
      <c r="D10" s="38">
        <v>28638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f t="shared" si="1"/>
        <v>28638</v>
      </c>
      <c r="P10" s="39">
        <f t="shared" si="2"/>
        <v>16.299373932840069</v>
      </c>
      <c r="Q10" s="9"/>
    </row>
    <row r="11" spans="1:134" ht="15.75">
      <c r="A11" s="23" t="s">
        <v>7</v>
      </c>
      <c r="B11" s="24"/>
      <c r="C11" s="25"/>
      <c r="D11" s="26">
        <f t="shared" ref="D11:N11" si="3">SUM(D12:D16)</f>
        <v>419296</v>
      </c>
      <c r="E11" s="26">
        <f t="shared" si="3"/>
        <v>3673213</v>
      </c>
      <c r="F11" s="26">
        <f t="shared" si="3"/>
        <v>0</v>
      </c>
      <c r="G11" s="26">
        <f t="shared" si="3"/>
        <v>0</v>
      </c>
      <c r="H11" s="26">
        <f t="shared" si="3"/>
        <v>0</v>
      </c>
      <c r="I11" s="26">
        <f t="shared" si="3"/>
        <v>0</v>
      </c>
      <c r="J11" s="26">
        <f t="shared" si="3"/>
        <v>0</v>
      </c>
      <c r="K11" s="26">
        <f t="shared" si="3"/>
        <v>0</v>
      </c>
      <c r="L11" s="26">
        <f t="shared" si="3"/>
        <v>0</v>
      </c>
      <c r="M11" s="26">
        <f t="shared" si="3"/>
        <v>0</v>
      </c>
      <c r="N11" s="26">
        <f t="shared" si="3"/>
        <v>0</v>
      </c>
      <c r="O11" s="36">
        <f t="shared" si="1"/>
        <v>4092509</v>
      </c>
      <c r="P11" s="37">
        <f t="shared" si="2"/>
        <v>2329.2595332953897</v>
      </c>
      <c r="Q11" s="10"/>
    </row>
    <row r="12" spans="1:134">
      <c r="A12" s="12"/>
      <c r="B12" s="22">
        <v>322</v>
      </c>
      <c r="C12" s="19" t="s">
        <v>59</v>
      </c>
      <c r="D12" s="38">
        <v>0</v>
      </c>
      <c r="E12" s="38">
        <v>2939692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f t="shared" si="1"/>
        <v>2939692</v>
      </c>
      <c r="P12" s="39">
        <f t="shared" si="2"/>
        <v>1673.1314741035856</v>
      </c>
      <c r="Q12" s="9"/>
    </row>
    <row r="13" spans="1:134">
      <c r="A13" s="12"/>
      <c r="B13" s="22">
        <v>322.89999999999998</v>
      </c>
      <c r="C13" s="19" t="s">
        <v>60</v>
      </c>
      <c r="D13" s="38">
        <v>0</v>
      </c>
      <c r="E13" s="38">
        <v>733521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f t="shared" si="1"/>
        <v>733521</v>
      </c>
      <c r="P13" s="39">
        <f t="shared" si="2"/>
        <v>417.48491747296526</v>
      </c>
      <c r="Q13" s="9"/>
    </row>
    <row r="14" spans="1:134">
      <c r="A14" s="12"/>
      <c r="B14" s="22">
        <v>323.10000000000002</v>
      </c>
      <c r="C14" s="19" t="s">
        <v>39</v>
      </c>
      <c r="D14" s="38">
        <v>132295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f t="shared" si="1"/>
        <v>132295</v>
      </c>
      <c r="P14" s="39">
        <f t="shared" si="2"/>
        <v>75.295959021058621</v>
      </c>
      <c r="Q14" s="9"/>
    </row>
    <row r="15" spans="1:134">
      <c r="A15" s="12"/>
      <c r="B15" s="22">
        <v>325.2</v>
      </c>
      <c r="C15" s="19" t="s">
        <v>61</v>
      </c>
      <c r="D15" s="38">
        <v>250643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f t="shared" si="1"/>
        <v>250643</v>
      </c>
      <c r="P15" s="39">
        <f t="shared" si="2"/>
        <v>142.65395560614684</v>
      </c>
      <c r="Q15" s="9"/>
    </row>
    <row r="16" spans="1:134">
      <c r="A16" s="12"/>
      <c r="B16" s="22">
        <v>329.5</v>
      </c>
      <c r="C16" s="19" t="s">
        <v>62</v>
      </c>
      <c r="D16" s="38">
        <v>36358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f t="shared" si="1"/>
        <v>36358</v>
      </c>
      <c r="P16" s="39">
        <f t="shared" si="2"/>
        <v>20.693227091633467</v>
      </c>
      <c r="Q16" s="9"/>
    </row>
    <row r="17" spans="1:120" ht="15.75">
      <c r="A17" s="23" t="s">
        <v>63</v>
      </c>
      <c r="B17" s="24"/>
      <c r="C17" s="25"/>
      <c r="D17" s="26">
        <f t="shared" ref="D17:N17" si="4">SUM(D18:D19)</f>
        <v>369535</v>
      </c>
      <c r="E17" s="26">
        <f t="shared" si="4"/>
        <v>0</v>
      </c>
      <c r="F17" s="26">
        <f t="shared" si="4"/>
        <v>0</v>
      </c>
      <c r="G17" s="26">
        <f t="shared" si="4"/>
        <v>0</v>
      </c>
      <c r="H17" s="26">
        <f t="shared" si="4"/>
        <v>0</v>
      </c>
      <c r="I17" s="26">
        <f t="shared" si="4"/>
        <v>0</v>
      </c>
      <c r="J17" s="26">
        <f t="shared" si="4"/>
        <v>0</v>
      </c>
      <c r="K17" s="26">
        <f t="shared" si="4"/>
        <v>0</v>
      </c>
      <c r="L17" s="26">
        <f t="shared" si="4"/>
        <v>0</v>
      </c>
      <c r="M17" s="26">
        <f t="shared" si="4"/>
        <v>0</v>
      </c>
      <c r="N17" s="26">
        <f t="shared" si="4"/>
        <v>0</v>
      </c>
      <c r="O17" s="36">
        <f t="shared" si="1"/>
        <v>369535</v>
      </c>
      <c r="P17" s="37">
        <f t="shared" si="2"/>
        <v>210.32157085941947</v>
      </c>
      <c r="Q17" s="10"/>
    </row>
    <row r="18" spans="1:120">
      <c r="A18" s="12"/>
      <c r="B18" s="22">
        <v>331.1</v>
      </c>
      <c r="C18" s="19" t="s">
        <v>64</v>
      </c>
      <c r="D18" s="38">
        <v>362368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f t="shared" si="1"/>
        <v>362368</v>
      </c>
      <c r="P18" s="39">
        <f t="shared" si="2"/>
        <v>206.24245873648263</v>
      </c>
      <c r="Q18" s="9"/>
    </row>
    <row r="19" spans="1:120">
      <c r="A19" s="12"/>
      <c r="B19" s="22">
        <v>335.19</v>
      </c>
      <c r="C19" s="19" t="s">
        <v>49</v>
      </c>
      <c r="D19" s="38">
        <v>7167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f t="shared" si="1"/>
        <v>7167</v>
      </c>
      <c r="P19" s="39">
        <f t="shared" si="2"/>
        <v>4.0791121229368246</v>
      </c>
      <c r="Q19" s="9"/>
    </row>
    <row r="20" spans="1:120" ht="15.75">
      <c r="A20" s="23" t="s">
        <v>50</v>
      </c>
      <c r="B20" s="24"/>
      <c r="C20" s="25"/>
      <c r="D20" s="26">
        <f t="shared" ref="D20:N20" si="5">SUM(D21:D21)</f>
        <v>118873</v>
      </c>
      <c r="E20" s="26">
        <f t="shared" si="5"/>
        <v>168254</v>
      </c>
      <c r="F20" s="26">
        <f t="shared" si="5"/>
        <v>0</v>
      </c>
      <c r="G20" s="26">
        <f t="shared" si="5"/>
        <v>0</v>
      </c>
      <c r="H20" s="26">
        <f t="shared" si="5"/>
        <v>0</v>
      </c>
      <c r="I20" s="26">
        <f t="shared" si="5"/>
        <v>0</v>
      </c>
      <c r="J20" s="26">
        <f t="shared" si="5"/>
        <v>0</v>
      </c>
      <c r="K20" s="26">
        <f t="shared" si="5"/>
        <v>0</v>
      </c>
      <c r="L20" s="26">
        <f t="shared" si="5"/>
        <v>0</v>
      </c>
      <c r="M20" s="26">
        <f t="shared" si="5"/>
        <v>0</v>
      </c>
      <c r="N20" s="26">
        <f t="shared" si="5"/>
        <v>0</v>
      </c>
      <c r="O20" s="26">
        <f t="shared" si="1"/>
        <v>287127</v>
      </c>
      <c r="P20" s="37">
        <f t="shared" si="2"/>
        <v>163.41889584519066</v>
      </c>
      <c r="Q20" s="10"/>
    </row>
    <row r="21" spans="1:120">
      <c r="A21" s="12"/>
      <c r="B21" s="22">
        <v>341.3</v>
      </c>
      <c r="C21" s="19" t="s">
        <v>51</v>
      </c>
      <c r="D21" s="38">
        <v>118873</v>
      </c>
      <c r="E21" s="38">
        <v>168254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f t="shared" si="1"/>
        <v>287127</v>
      </c>
      <c r="P21" s="39">
        <f t="shared" si="2"/>
        <v>163.41889584519066</v>
      </c>
      <c r="Q21" s="9"/>
    </row>
    <row r="22" spans="1:120" ht="15.75">
      <c r="A22" s="23" t="s">
        <v>0</v>
      </c>
      <c r="B22" s="24"/>
      <c r="C22" s="25"/>
      <c r="D22" s="26">
        <f t="shared" ref="D22:N22" si="6">SUM(D23:D24)</f>
        <v>541192</v>
      </c>
      <c r="E22" s="26">
        <f t="shared" si="6"/>
        <v>1177424</v>
      </c>
      <c r="F22" s="26">
        <f t="shared" si="6"/>
        <v>0</v>
      </c>
      <c r="G22" s="26">
        <f t="shared" si="6"/>
        <v>0</v>
      </c>
      <c r="H22" s="26">
        <f t="shared" si="6"/>
        <v>0</v>
      </c>
      <c r="I22" s="26">
        <f t="shared" si="6"/>
        <v>0</v>
      </c>
      <c r="J22" s="26">
        <f t="shared" si="6"/>
        <v>0</v>
      </c>
      <c r="K22" s="26">
        <f t="shared" si="6"/>
        <v>0</v>
      </c>
      <c r="L22" s="26">
        <f t="shared" si="6"/>
        <v>0</v>
      </c>
      <c r="M22" s="26">
        <f t="shared" si="6"/>
        <v>0</v>
      </c>
      <c r="N22" s="26">
        <f t="shared" si="6"/>
        <v>0</v>
      </c>
      <c r="O22" s="26">
        <f t="shared" si="1"/>
        <v>1718616</v>
      </c>
      <c r="P22" s="37">
        <f t="shared" si="2"/>
        <v>978.15367103016501</v>
      </c>
      <c r="Q22" s="10"/>
    </row>
    <row r="23" spans="1:120">
      <c r="A23" s="12"/>
      <c r="B23" s="22">
        <v>361.1</v>
      </c>
      <c r="C23" s="19" t="s">
        <v>28</v>
      </c>
      <c r="D23" s="38">
        <v>1192</v>
      </c>
      <c r="E23" s="38">
        <v>3702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f t="shared" si="1"/>
        <v>4894</v>
      </c>
      <c r="P23" s="39">
        <f t="shared" si="2"/>
        <v>2.7854297097324987</v>
      </c>
      <c r="Q23" s="9"/>
    </row>
    <row r="24" spans="1:120" ht="15.75" thickBot="1">
      <c r="A24" s="12"/>
      <c r="B24" s="22">
        <v>366</v>
      </c>
      <c r="C24" s="19" t="s">
        <v>13</v>
      </c>
      <c r="D24" s="38">
        <v>540000</v>
      </c>
      <c r="E24" s="38">
        <v>1173722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f t="shared" si="1"/>
        <v>1713722</v>
      </c>
      <c r="P24" s="39">
        <f t="shared" si="2"/>
        <v>975.3682413204325</v>
      </c>
      <c r="Q24" s="9"/>
    </row>
    <row r="25" spans="1:120" ht="16.5" thickBot="1">
      <c r="A25" s="13" t="s">
        <v>12</v>
      </c>
      <c r="B25" s="21"/>
      <c r="C25" s="20"/>
      <c r="D25" s="14">
        <f>SUM(D5,D11,D17,D20,D22)</f>
        <v>2798659</v>
      </c>
      <c r="E25" s="14">
        <f t="shared" ref="E25:N25" si="7">SUM(E5,E11,E17,E20,E22)</f>
        <v>5018891</v>
      </c>
      <c r="F25" s="14">
        <f t="shared" si="7"/>
        <v>0</v>
      </c>
      <c r="G25" s="14">
        <f t="shared" si="7"/>
        <v>0</v>
      </c>
      <c r="H25" s="14">
        <f t="shared" si="7"/>
        <v>0</v>
      </c>
      <c r="I25" s="14">
        <f t="shared" si="7"/>
        <v>0</v>
      </c>
      <c r="J25" s="14">
        <f t="shared" si="7"/>
        <v>0</v>
      </c>
      <c r="K25" s="14">
        <f t="shared" si="7"/>
        <v>0</v>
      </c>
      <c r="L25" s="14">
        <f t="shared" si="7"/>
        <v>0</v>
      </c>
      <c r="M25" s="14">
        <f t="shared" si="7"/>
        <v>0</v>
      </c>
      <c r="N25" s="14">
        <f t="shared" si="7"/>
        <v>0</v>
      </c>
      <c r="O25" s="14">
        <f t="shared" si="1"/>
        <v>7817550</v>
      </c>
      <c r="P25" s="31">
        <f t="shared" si="2"/>
        <v>4449.3739328400679</v>
      </c>
      <c r="Q25" s="6"/>
      <c r="R25" s="2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</row>
    <row r="26" spans="1:120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8"/>
    </row>
    <row r="27" spans="1:120">
      <c r="A27" s="32"/>
      <c r="B27" s="33"/>
      <c r="C27" s="33"/>
      <c r="D27" s="34"/>
      <c r="E27" s="34"/>
      <c r="F27" s="34"/>
      <c r="G27" s="34"/>
      <c r="H27" s="34"/>
      <c r="I27" s="34"/>
      <c r="J27" s="34"/>
      <c r="K27" s="34"/>
      <c r="L27" s="34"/>
      <c r="M27" s="46" t="s">
        <v>65</v>
      </c>
      <c r="N27" s="46"/>
      <c r="O27" s="46"/>
      <c r="P27" s="35">
        <v>1757</v>
      </c>
    </row>
    <row r="28" spans="1:120">
      <c r="A28" s="47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9"/>
    </row>
    <row r="29" spans="1:120" ht="15.75" customHeight="1" thickBot="1">
      <c r="A29" s="50" t="s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2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7"/>
  <sheetViews>
    <sheetView topLeftCell="A13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3" t="s">
        <v>24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7"/>
      <c r="Q1"/>
    </row>
    <row r="2" spans="1:133" ht="24" thickBot="1">
      <c r="A2" s="56" t="s">
        <v>46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8"/>
      <c r="P2" s="7"/>
      <c r="Q2"/>
    </row>
    <row r="3" spans="1:133" ht="18" customHeight="1">
      <c r="A3" s="59" t="s">
        <v>15</v>
      </c>
      <c r="B3" s="60"/>
      <c r="C3" s="61"/>
      <c r="D3" s="65" t="s">
        <v>8</v>
      </c>
      <c r="E3" s="66"/>
      <c r="F3" s="66"/>
      <c r="G3" s="66"/>
      <c r="H3" s="67"/>
      <c r="I3" s="65" t="s">
        <v>9</v>
      </c>
      <c r="J3" s="67"/>
      <c r="K3" s="65" t="s">
        <v>11</v>
      </c>
      <c r="L3" s="67"/>
      <c r="M3" s="29"/>
      <c r="N3" s="30"/>
      <c r="O3" s="68" t="s">
        <v>20</v>
      </c>
      <c r="P3" s="11"/>
      <c r="Q3"/>
    </row>
    <row r="4" spans="1:133" ht="32.25" customHeight="1" thickBot="1">
      <c r="A4" s="62"/>
      <c r="B4" s="63"/>
      <c r="C4" s="64"/>
      <c r="D4" s="27" t="s">
        <v>1</v>
      </c>
      <c r="E4" s="27" t="s">
        <v>16</v>
      </c>
      <c r="F4" s="27" t="s">
        <v>17</v>
      </c>
      <c r="G4" s="27" t="s">
        <v>18</v>
      </c>
      <c r="H4" s="27" t="s">
        <v>2</v>
      </c>
      <c r="I4" s="27" t="s">
        <v>3</v>
      </c>
      <c r="J4" s="28" t="s">
        <v>19</v>
      </c>
      <c r="K4" s="28" t="s">
        <v>4</v>
      </c>
      <c r="L4" s="28" t="s">
        <v>5</v>
      </c>
      <c r="M4" s="28" t="s">
        <v>6</v>
      </c>
      <c r="N4" s="28" t="s">
        <v>10</v>
      </c>
      <c r="O4" s="6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41" t="s">
        <v>33</v>
      </c>
      <c r="B5" s="42"/>
      <c r="C5" s="42"/>
      <c r="D5" s="43">
        <f t="shared" ref="D5:M5" si="0">SUM(D6:D11)</f>
        <v>708610</v>
      </c>
      <c r="E5" s="43">
        <f t="shared" si="0"/>
        <v>0</v>
      </c>
      <c r="F5" s="43">
        <f t="shared" si="0"/>
        <v>0</v>
      </c>
      <c r="G5" s="43">
        <f t="shared" si="0"/>
        <v>0</v>
      </c>
      <c r="H5" s="43">
        <f t="shared" si="0"/>
        <v>0</v>
      </c>
      <c r="I5" s="43">
        <f t="shared" si="0"/>
        <v>0</v>
      </c>
      <c r="J5" s="43">
        <f t="shared" si="0"/>
        <v>0</v>
      </c>
      <c r="K5" s="43">
        <f t="shared" si="0"/>
        <v>0</v>
      </c>
      <c r="L5" s="43">
        <f t="shared" si="0"/>
        <v>0</v>
      </c>
      <c r="M5" s="43">
        <f t="shared" si="0"/>
        <v>0</v>
      </c>
      <c r="N5" s="44">
        <f t="shared" ref="N5:N23" si="1">SUM(D5:M5)</f>
        <v>708610</v>
      </c>
      <c r="O5" s="45">
        <f t="shared" ref="O5:O23" si="2">(N5/O$25)</f>
        <v>745.12092534174553</v>
      </c>
      <c r="P5" s="6"/>
    </row>
    <row r="6" spans="1:133">
      <c r="A6" s="12"/>
      <c r="B6" s="22">
        <v>311</v>
      </c>
      <c r="C6" s="19" t="s">
        <v>34</v>
      </c>
      <c r="D6" s="38">
        <v>535282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f t="shared" si="1"/>
        <v>535282</v>
      </c>
      <c r="O6" s="39">
        <f t="shared" si="2"/>
        <v>562.86225026288116</v>
      </c>
      <c r="P6" s="9"/>
    </row>
    <row r="7" spans="1:133">
      <c r="A7" s="12"/>
      <c r="B7" s="22">
        <v>312.42</v>
      </c>
      <c r="C7" s="19" t="s">
        <v>47</v>
      </c>
      <c r="D7" s="38">
        <v>138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f t="shared" si="1"/>
        <v>138</v>
      </c>
      <c r="O7" s="39">
        <f t="shared" si="2"/>
        <v>0.14511041009463724</v>
      </c>
      <c r="P7" s="9"/>
    </row>
    <row r="8" spans="1:133">
      <c r="A8" s="12"/>
      <c r="B8" s="22">
        <v>314.10000000000002</v>
      </c>
      <c r="C8" s="19" t="s">
        <v>36</v>
      </c>
      <c r="D8" s="38">
        <v>119672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f t="shared" si="1"/>
        <v>119672</v>
      </c>
      <c r="O8" s="39">
        <f t="shared" si="2"/>
        <v>125.83806519453208</v>
      </c>
      <c r="P8" s="9"/>
    </row>
    <row r="9" spans="1:133">
      <c r="A9" s="12"/>
      <c r="B9" s="22">
        <v>314.3</v>
      </c>
      <c r="C9" s="19" t="s">
        <v>37</v>
      </c>
      <c r="D9" s="38">
        <v>20755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f t="shared" si="1"/>
        <v>20755</v>
      </c>
      <c r="O9" s="39">
        <f t="shared" si="2"/>
        <v>21.824395373291271</v>
      </c>
      <c r="P9" s="9"/>
    </row>
    <row r="10" spans="1:133">
      <c r="A10" s="12"/>
      <c r="B10" s="22">
        <v>314.39999999999998</v>
      </c>
      <c r="C10" s="19" t="s">
        <v>44</v>
      </c>
      <c r="D10" s="38">
        <v>17573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f t="shared" si="1"/>
        <v>17573</v>
      </c>
      <c r="O10" s="39">
        <f t="shared" si="2"/>
        <v>18.47844374342797</v>
      </c>
      <c r="P10" s="9"/>
    </row>
    <row r="11" spans="1:133">
      <c r="A11" s="12"/>
      <c r="B11" s="22">
        <v>315</v>
      </c>
      <c r="C11" s="19" t="s">
        <v>38</v>
      </c>
      <c r="D11" s="38">
        <v>15190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f t="shared" si="1"/>
        <v>15190</v>
      </c>
      <c r="O11" s="39">
        <f t="shared" si="2"/>
        <v>15.972660357518402</v>
      </c>
      <c r="P11" s="9"/>
    </row>
    <row r="12" spans="1:133" ht="15.75">
      <c r="A12" s="23" t="s">
        <v>7</v>
      </c>
      <c r="B12" s="24"/>
      <c r="C12" s="25"/>
      <c r="D12" s="26">
        <f t="shared" ref="D12:M12" si="3">SUM(D13:D15)</f>
        <v>2383751</v>
      </c>
      <c r="E12" s="26">
        <f t="shared" si="3"/>
        <v>0</v>
      </c>
      <c r="F12" s="26">
        <f t="shared" si="3"/>
        <v>0</v>
      </c>
      <c r="G12" s="26">
        <f t="shared" si="3"/>
        <v>0</v>
      </c>
      <c r="H12" s="26">
        <f t="shared" si="3"/>
        <v>0</v>
      </c>
      <c r="I12" s="26">
        <f t="shared" si="3"/>
        <v>0</v>
      </c>
      <c r="J12" s="26">
        <f t="shared" si="3"/>
        <v>0</v>
      </c>
      <c r="K12" s="26">
        <f t="shared" si="3"/>
        <v>0</v>
      </c>
      <c r="L12" s="26">
        <f t="shared" si="3"/>
        <v>0</v>
      </c>
      <c r="M12" s="26">
        <f t="shared" si="3"/>
        <v>0</v>
      </c>
      <c r="N12" s="36">
        <f t="shared" si="1"/>
        <v>2383751</v>
      </c>
      <c r="O12" s="37">
        <f t="shared" si="2"/>
        <v>2506.5730809674028</v>
      </c>
      <c r="P12" s="10"/>
    </row>
    <row r="13" spans="1:133">
      <c r="A13" s="12"/>
      <c r="B13" s="22">
        <v>322</v>
      </c>
      <c r="C13" s="19" t="s">
        <v>26</v>
      </c>
      <c r="D13" s="38">
        <v>2215986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f t="shared" si="1"/>
        <v>2215986</v>
      </c>
      <c r="O13" s="39">
        <f t="shared" si="2"/>
        <v>2330.1640378548896</v>
      </c>
      <c r="P13" s="9"/>
    </row>
    <row r="14" spans="1:133">
      <c r="A14" s="12"/>
      <c r="B14" s="22">
        <v>323.10000000000002</v>
      </c>
      <c r="C14" s="19" t="s">
        <v>39</v>
      </c>
      <c r="D14" s="38">
        <v>94338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f t="shared" si="1"/>
        <v>94338</v>
      </c>
      <c r="O14" s="39">
        <f t="shared" si="2"/>
        <v>99.198738170346999</v>
      </c>
      <c r="P14" s="9"/>
    </row>
    <row r="15" spans="1:133">
      <c r="A15" s="12"/>
      <c r="B15" s="22">
        <v>329</v>
      </c>
      <c r="C15" s="19" t="s">
        <v>40</v>
      </c>
      <c r="D15" s="38">
        <v>73427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f t="shared" si="1"/>
        <v>73427</v>
      </c>
      <c r="O15" s="39">
        <f t="shared" si="2"/>
        <v>77.210304942166147</v>
      </c>
      <c r="P15" s="9"/>
    </row>
    <row r="16" spans="1:133" ht="15.75">
      <c r="A16" s="23" t="s">
        <v>48</v>
      </c>
      <c r="B16" s="24"/>
      <c r="C16" s="25"/>
      <c r="D16" s="26">
        <f t="shared" ref="D16:M16" si="4">SUM(D17:D17)</f>
        <v>864</v>
      </c>
      <c r="E16" s="26">
        <f t="shared" si="4"/>
        <v>0</v>
      </c>
      <c r="F16" s="26">
        <f t="shared" si="4"/>
        <v>0</v>
      </c>
      <c r="G16" s="26">
        <f t="shared" si="4"/>
        <v>0</v>
      </c>
      <c r="H16" s="26">
        <f t="shared" si="4"/>
        <v>0</v>
      </c>
      <c r="I16" s="26">
        <f t="shared" si="4"/>
        <v>0</v>
      </c>
      <c r="J16" s="26">
        <f t="shared" si="4"/>
        <v>0</v>
      </c>
      <c r="K16" s="26">
        <f t="shared" si="4"/>
        <v>0</v>
      </c>
      <c r="L16" s="26">
        <f t="shared" si="4"/>
        <v>0</v>
      </c>
      <c r="M16" s="26">
        <f t="shared" si="4"/>
        <v>0</v>
      </c>
      <c r="N16" s="36">
        <f t="shared" si="1"/>
        <v>864</v>
      </c>
      <c r="O16" s="37">
        <f t="shared" si="2"/>
        <v>0.90851735015772872</v>
      </c>
      <c r="P16" s="10"/>
    </row>
    <row r="17" spans="1:119">
      <c r="A17" s="12"/>
      <c r="B17" s="22">
        <v>335.19</v>
      </c>
      <c r="C17" s="19" t="s">
        <v>49</v>
      </c>
      <c r="D17" s="38">
        <v>864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f t="shared" si="1"/>
        <v>864</v>
      </c>
      <c r="O17" s="39">
        <f t="shared" si="2"/>
        <v>0.90851735015772872</v>
      </c>
      <c r="P17" s="9"/>
    </row>
    <row r="18" spans="1:119" ht="15.75">
      <c r="A18" s="23" t="s">
        <v>50</v>
      </c>
      <c r="B18" s="24"/>
      <c r="C18" s="25"/>
      <c r="D18" s="26">
        <f t="shared" ref="D18:M18" si="5">SUM(D19:D19)</f>
        <v>202206</v>
      </c>
      <c r="E18" s="26">
        <f t="shared" si="5"/>
        <v>0</v>
      </c>
      <c r="F18" s="26">
        <f t="shared" si="5"/>
        <v>0</v>
      </c>
      <c r="G18" s="26">
        <f t="shared" si="5"/>
        <v>0</v>
      </c>
      <c r="H18" s="26">
        <f t="shared" si="5"/>
        <v>0</v>
      </c>
      <c r="I18" s="26">
        <f t="shared" si="5"/>
        <v>0</v>
      </c>
      <c r="J18" s="26">
        <f t="shared" si="5"/>
        <v>0</v>
      </c>
      <c r="K18" s="26">
        <f t="shared" si="5"/>
        <v>0</v>
      </c>
      <c r="L18" s="26">
        <f t="shared" si="5"/>
        <v>0</v>
      </c>
      <c r="M18" s="26">
        <f t="shared" si="5"/>
        <v>0</v>
      </c>
      <c r="N18" s="26">
        <f t="shared" si="1"/>
        <v>202206</v>
      </c>
      <c r="O18" s="37">
        <f t="shared" si="2"/>
        <v>212.62460567823345</v>
      </c>
      <c r="P18" s="10"/>
    </row>
    <row r="19" spans="1:119">
      <c r="A19" s="12"/>
      <c r="B19" s="22">
        <v>341.3</v>
      </c>
      <c r="C19" s="19" t="s">
        <v>51</v>
      </c>
      <c r="D19" s="38">
        <v>202206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f t="shared" si="1"/>
        <v>202206</v>
      </c>
      <c r="O19" s="39">
        <f t="shared" si="2"/>
        <v>212.62460567823345</v>
      </c>
      <c r="P19" s="9"/>
    </row>
    <row r="20" spans="1:119" ht="15.75">
      <c r="A20" s="23" t="s">
        <v>0</v>
      </c>
      <c r="B20" s="24"/>
      <c r="C20" s="25"/>
      <c r="D20" s="26">
        <f t="shared" ref="D20:M20" si="6">SUM(D21:D22)</f>
        <v>625638</v>
      </c>
      <c r="E20" s="26">
        <f t="shared" si="6"/>
        <v>743638</v>
      </c>
      <c r="F20" s="26">
        <f t="shared" si="6"/>
        <v>0</v>
      </c>
      <c r="G20" s="26">
        <f t="shared" si="6"/>
        <v>0</v>
      </c>
      <c r="H20" s="26">
        <f t="shared" si="6"/>
        <v>0</v>
      </c>
      <c r="I20" s="26">
        <f t="shared" si="6"/>
        <v>0</v>
      </c>
      <c r="J20" s="26">
        <f t="shared" si="6"/>
        <v>0</v>
      </c>
      <c r="K20" s="26">
        <f t="shared" si="6"/>
        <v>0</v>
      </c>
      <c r="L20" s="26">
        <f t="shared" si="6"/>
        <v>0</v>
      </c>
      <c r="M20" s="26">
        <f t="shared" si="6"/>
        <v>0</v>
      </c>
      <c r="N20" s="26">
        <f t="shared" si="1"/>
        <v>1369276</v>
      </c>
      <c r="O20" s="37">
        <f t="shared" si="2"/>
        <v>1439.8275499474237</v>
      </c>
      <c r="P20" s="10"/>
    </row>
    <row r="21" spans="1:119">
      <c r="A21" s="12"/>
      <c r="B21" s="22">
        <v>361.1</v>
      </c>
      <c r="C21" s="19" t="s">
        <v>28</v>
      </c>
      <c r="D21" s="38">
        <v>638</v>
      </c>
      <c r="E21" s="38">
        <v>6775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f t="shared" si="1"/>
        <v>7413</v>
      </c>
      <c r="O21" s="39">
        <f t="shared" si="2"/>
        <v>7.794952681388013</v>
      </c>
      <c r="P21" s="9"/>
    </row>
    <row r="22" spans="1:119" ht="15.75" thickBot="1">
      <c r="A22" s="12"/>
      <c r="B22" s="22">
        <v>366</v>
      </c>
      <c r="C22" s="19" t="s">
        <v>13</v>
      </c>
      <c r="D22" s="38">
        <v>625000</v>
      </c>
      <c r="E22" s="38">
        <v>736863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f t="shared" si="1"/>
        <v>1361863</v>
      </c>
      <c r="O22" s="39">
        <f t="shared" si="2"/>
        <v>1432.0325972660357</v>
      </c>
      <c r="P22" s="9"/>
    </row>
    <row r="23" spans="1:119" ht="16.5" thickBot="1">
      <c r="A23" s="13" t="s">
        <v>12</v>
      </c>
      <c r="B23" s="21"/>
      <c r="C23" s="20"/>
      <c r="D23" s="14">
        <f>SUM(D5,D12,D16,D18,D20)</f>
        <v>3921069</v>
      </c>
      <c r="E23" s="14">
        <f t="shared" ref="E23:M23" si="7">SUM(E5,E12,E16,E18,E20)</f>
        <v>743638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0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4664707</v>
      </c>
      <c r="O23" s="31">
        <f t="shared" si="2"/>
        <v>4905.0546792849636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2"/>
      <c r="B25" s="33"/>
      <c r="C25" s="33"/>
      <c r="D25" s="34"/>
      <c r="E25" s="34"/>
      <c r="F25" s="34"/>
      <c r="G25" s="34"/>
      <c r="H25" s="34"/>
      <c r="I25" s="34"/>
      <c r="J25" s="34"/>
      <c r="K25" s="34"/>
      <c r="L25" s="46" t="s">
        <v>52</v>
      </c>
      <c r="M25" s="46"/>
      <c r="N25" s="46"/>
      <c r="O25" s="35">
        <v>951</v>
      </c>
    </row>
    <row r="26" spans="1:119">
      <c r="A26" s="47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9"/>
    </row>
    <row r="27" spans="1:119" ht="15.75" customHeight="1" thickBot="1">
      <c r="A27" s="50" t="s">
        <v>21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2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3" t="s">
        <v>24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7"/>
      <c r="Q1"/>
    </row>
    <row r="2" spans="1:133" ht="24" thickBot="1">
      <c r="A2" s="56" t="s">
        <v>43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8"/>
      <c r="P2" s="7"/>
      <c r="Q2"/>
    </row>
    <row r="3" spans="1:133" ht="18" customHeight="1">
      <c r="A3" s="59" t="s">
        <v>15</v>
      </c>
      <c r="B3" s="60"/>
      <c r="C3" s="61"/>
      <c r="D3" s="65" t="s">
        <v>8</v>
      </c>
      <c r="E3" s="66"/>
      <c r="F3" s="66"/>
      <c r="G3" s="66"/>
      <c r="H3" s="67"/>
      <c r="I3" s="65" t="s">
        <v>9</v>
      </c>
      <c r="J3" s="67"/>
      <c r="K3" s="65" t="s">
        <v>11</v>
      </c>
      <c r="L3" s="67"/>
      <c r="M3" s="29"/>
      <c r="N3" s="30"/>
      <c r="O3" s="68" t="s">
        <v>20</v>
      </c>
      <c r="P3" s="11"/>
      <c r="Q3"/>
    </row>
    <row r="4" spans="1:133" ht="32.25" customHeight="1" thickBot="1">
      <c r="A4" s="62"/>
      <c r="B4" s="63"/>
      <c r="C4" s="64"/>
      <c r="D4" s="27" t="s">
        <v>1</v>
      </c>
      <c r="E4" s="27" t="s">
        <v>16</v>
      </c>
      <c r="F4" s="27" t="s">
        <v>17</v>
      </c>
      <c r="G4" s="27" t="s">
        <v>18</v>
      </c>
      <c r="H4" s="27" t="s">
        <v>2</v>
      </c>
      <c r="I4" s="27" t="s">
        <v>3</v>
      </c>
      <c r="J4" s="28" t="s">
        <v>19</v>
      </c>
      <c r="K4" s="28" t="s">
        <v>4</v>
      </c>
      <c r="L4" s="28" t="s">
        <v>5</v>
      </c>
      <c r="M4" s="28" t="s">
        <v>6</v>
      </c>
      <c r="N4" s="28" t="s">
        <v>10</v>
      </c>
      <c r="O4" s="6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41" t="s">
        <v>33</v>
      </c>
      <c r="B5" s="42"/>
      <c r="C5" s="42"/>
      <c r="D5" s="43">
        <f t="shared" ref="D5:M5" si="0">SUM(D6:D11)</f>
        <v>279764</v>
      </c>
      <c r="E5" s="43">
        <f t="shared" si="0"/>
        <v>0</v>
      </c>
      <c r="F5" s="43">
        <f t="shared" si="0"/>
        <v>0</v>
      </c>
      <c r="G5" s="43">
        <f t="shared" si="0"/>
        <v>0</v>
      </c>
      <c r="H5" s="43">
        <f t="shared" si="0"/>
        <v>0</v>
      </c>
      <c r="I5" s="43">
        <f t="shared" si="0"/>
        <v>0</v>
      </c>
      <c r="J5" s="43">
        <f t="shared" si="0"/>
        <v>0</v>
      </c>
      <c r="K5" s="43">
        <f t="shared" si="0"/>
        <v>0</v>
      </c>
      <c r="L5" s="43">
        <f t="shared" si="0"/>
        <v>0</v>
      </c>
      <c r="M5" s="43">
        <f t="shared" si="0"/>
        <v>0</v>
      </c>
      <c r="N5" s="44">
        <f t="shared" ref="N5:N19" si="1">SUM(D5:M5)</f>
        <v>279764</v>
      </c>
      <c r="O5" s="45">
        <f t="shared" ref="O5:O19" si="2">(N5/O$21)</f>
        <v>736.22105263157891</v>
      </c>
      <c r="P5" s="6"/>
    </row>
    <row r="6" spans="1:133">
      <c r="A6" s="12"/>
      <c r="B6" s="22">
        <v>311</v>
      </c>
      <c r="C6" s="19" t="s">
        <v>34</v>
      </c>
      <c r="D6" s="38">
        <v>221998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f t="shared" si="1"/>
        <v>221998</v>
      </c>
      <c r="O6" s="39">
        <f t="shared" si="2"/>
        <v>584.20526315789471</v>
      </c>
      <c r="P6" s="9"/>
    </row>
    <row r="7" spans="1:133">
      <c r="A7" s="12"/>
      <c r="B7" s="22">
        <v>312.41000000000003</v>
      </c>
      <c r="C7" s="19" t="s">
        <v>35</v>
      </c>
      <c r="D7" s="38">
        <v>47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f t="shared" si="1"/>
        <v>47</v>
      </c>
      <c r="O7" s="39">
        <f t="shared" si="2"/>
        <v>0.12368421052631579</v>
      </c>
      <c r="P7" s="9"/>
    </row>
    <row r="8" spans="1:133">
      <c r="A8" s="12"/>
      <c r="B8" s="22">
        <v>314.10000000000002</v>
      </c>
      <c r="C8" s="19" t="s">
        <v>36</v>
      </c>
      <c r="D8" s="38">
        <v>28645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f t="shared" si="1"/>
        <v>28645</v>
      </c>
      <c r="O8" s="39">
        <f t="shared" si="2"/>
        <v>75.381578947368425</v>
      </c>
      <c r="P8" s="9"/>
    </row>
    <row r="9" spans="1:133">
      <c r="A9" s="12"/>
      <c r="B9" s="22">
        <v>314.3</v>
      </c>
      <c r="C9" s="19" t="s">
        <v>37</v>
      </c>
      <c r="D9" s="38">
        <v>4603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f t="shared" si="1"/>
        <v>4603</v>
      </c>
      <c r="O9" s="39">
        <f t="shared" si="2"/>
        <v>12.113157894736842</v>
      </c>
      <c r="P9" s="9"/>
    </row>
    <row r="10" spans="1:133">
      <c r="A10" s="12"/>
      <c r="B10" s="22">
        <v>314.39999999999998</v>
      </c>
      <c r="C10" s="19" t="s">
        <v>44</v>
      </c>
      <c r="D10" s="38">
        <v>8118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f t="shared" si="1"/>
        <v>8118</v>
      </c>
      <c r="O10" s="39">
        <f t="shared" si="2"/>
        <v>21.36315789473684</v>
      </c>
      <c r="P10" s="9"/>
    </row>
    <row r="11" spans="1:133">
      <c r="A11" s="12"/>
      <c r="B11" s="22">
        <v>315</v>
      </c>
      <c r="C11" s="19" t="s">
        <v>38</v>
      </c>
      <c r="D11" s="38">
        <v>16353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f t="shared" si="1"/>
        <v>16353</v>
      </c>
      <c r="O11" s="39">
        <f t="shared" si="2"/>
        <v>43.034210526315789</v>
      </c>
      <c r="P11" s="9"/>
    </row>
    <row r="12" spans="1:133" ht="15.75">
      <c r="A12" s="23" t="s">
        <v>7</v>
      </c>
      <c r="B12" s="24"/>
      <c r="C12" s="25"/>
      <c r="D12" s="26">
        <f t="shared" ref="D12:M12" si="3">SUM(D13:D15)</f>
        <v>1072148</v>
      </c>
      <c r="E12" s="26">
        <f t="shared" si="3"/>
        <v>0</v>
      </c>
      <c r="F12" s="26">
        <f t="shared" si="3"/>
        <v>0</v>
      </c>
      <c r="G12" s="26">
        <f t="shared" si="3"/>
        <v>0</v>
      </c>
      <c r="H12" s="26">
        <f t="shared" si="3"/>
        <v>0</v>
      </c>
      <c r="I12" s="26">
        <f t="shared" si="3"/>
        <v>0</v>
      </c>
      <c r="J12" s="26">
        <f t="shared" si="3"/>
        <v>0</v>
      </c>
      <c r="K12" s="26">
        <f t="shared" si="3"/>
        <v>0</v>
      </c>
      <c r="L12" s="26">
        <f t="shared" si="3"/>
        <v>0</v>
      </c>
      <c r="M12" s="26">
        <f t="shared" si="3"/>
        <v>0</v>
      </c>
      <c r="N12" s="36">
        <f t="shared" si="1"/>
        <v>1072148</v>
      </c>
      <c r="O12" s="37">
        <f t="shared" si="2"/>
        <v>2821.4421052631578</v>
      </c>
      <c r="P12" s="10"/>
    </row>
    <row r="13" spans="1:133">
      <c r="A13" s="12"/>
      <c r="B13" s="22">
        <v>322</v>
      </c>
      <c r="C13" s="19" t="s">
        <v>26</v>
      </c>
      <c r="D13" s="38">
        <v>873244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f t="shared" si="1"/>
        <v>873244</v>
      </c>
      <c r="O13" s="39">
        <f t="shared" si="2"/>
        <v>2298.0105263157893</v>
      </c>
      <c r="P13" s="9"/>
    </row>
    <row r="14" spans="1:133">
      <c r="A14" s="12"/>
      <c r="B14" s="22">
        <v>323.10000000000002</v>
      </c>
      <c r="C14" s="19" t="s">
        <v>39</v>
      </c>
      <c r="D14" s="38">
        <v>83563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f t="shared" si="1"/>
        <v>83563</v>
      </c>
      <c r="O14" s="39">
        <f t="shared" si="2"/>
        <v>219.90263157894736</v>
      </c>
      <c r="P14" s="9"/>
    </row>
    <row r="15" spans="1:133">
      <c r="A15" s="12"/>
      <c r="B15" s="22">
        <v>329</v>
      </c>
      <c r="C15" s="19" t="s">
        <v>40</v>
      </c>
      <c r="D15" s="38">
        <v>115341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f t="shared" si="1"/>
        <v>115341</v>
      </c>
      <c r="O15" s="39">
        <f t="shared" si="2"/>
        <v>303.52894736842103</v>
      </c>
      <c r="P15" s="9"/>
    </row>
    <row r="16" spans="1:133" ht="15.75">
      <c r="A16" s="23" t="s">
        <v>0</v>
      </c>
      <c r="B16" s="24"/>
      <c r="C16" s="25"/>
      <c r="D16" s="26">
        <f t="shared" ref="D16:M16" si="4">SUM(D17:D18)</f>
        <v>1101203</v>
      </c>
      <c r="E16" s="26">
        <f t="shared" si="4"/>
        <v>357156</v>
      </c>
      <c r="F16" s="26">
        <f t="shared" si="4"/>
        <v>0</v>
      </c>
      <c r="G16" s="26">
        <f t="shared" si="4"/>
        <v>0</v>
      </c>
      <c r="H16" s="26">
        <f t="shared" si="4"/>
        <v>0</v>
      </c>
      <c r="I16" s="26">
        <f t="shared" si="4"/>
        <v>0</v>
      </c>
      <c r="J16" s="26">
        <f t="shared" si="4"/>
        <v>0</v>
      </c>
      <c r="K16" s="26">
        <f t="shared" si="4"/>
        <v>0</v>
      </c>
      <c r="L16" s="26">
        <f t="shared" si="4"/>
        <v>0</v>
      </c>
      <c r="M16" s="26">
        <f t="shared" si="4"/>
        <v>0</v>
      </c>
      <c r="N16" s="26">
        <f t="shared" si="1"/>
        <v>1458359</v>
      </c>
      <c r="O16" s="37">
        <f t="shared" si="2"/>
        <v>3837.7868421052631</v>
      </c>
      <c r="P16" s="10"/>
    </row>
    <row r="17" spans="1:119">
      <c r="A17" s="12"/>
      <c r="B17" s="22">
        <v>361.1</v>
      </c>
      <c r="C17" s="19" t="s">
        <v>28</v>
      </c>
      <c r="D17" s="38">
        <v>1203</v>
      </c>
      <c r="E17" s="38">
        <v>7548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f t="shared" si="1"/>
        <v>8751</v>
      </c>
      <c r="O17" s="39">
        <f t="shared" si="2"/>
        <v>23.028947368421054</v>
      </c>
      <c r="P17" s="9"/>
    </row>
    <row r="18" spans="1:119" ht="15.75" thickBot="1">
      <c r="A18" s="12"/>
      <c r="B18" s="22">
        <v>366</v>
      </c>
      <c r="C18" s="19" t="s">
        <v>13</v>
      </c>
      <c r="D18" s="38">
        <v>1100000</v>
      </c>
      <c r="E18" s="38">
        <v>349608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f t="shared" si="1"/>
        <v>1449608</v>
      </c>
      <c r="O18" s="39">
        <f t="shared" si="2"/>
        <v>3814.757894736842</v>
      </c>
      <c r="P18" s="9"/>
    </row>
    <row r="19" spans="1:119" ht="16.5" thickBot="1">
      <c r="A19" s="13" t="s">
        <v>12</v>
      </c>
      <c r="B19" s="21"/>
      <c r="C19" s="20"/>
      <c r="D19" s="14">
        <f>SUM(D5,D12,D16)</f>
        <v>2453115</v>
      </c>
      <c r="E19" s="14">
        <f t="shared" ref="E19:M19" si="5">SUM(E5,E12,E16)</f>
        <v>357156</v>
      </c>
      <c r="F19" s="14">
        <f t="shared" si="5"/>
        <v>0</v>
      </c>
      <c r="G19" s="14">
        <f t="shared" si="5"/>
        <v>0</v>
      </c>
      <c r="H19" s="14">
        <f t="shared" si="5"/>
        <v>0</v>
      </c>
      <c r="I19" s="14">
        <f t="shared" si="5"/>
        <v>0</v>
      </c>
      <c r="J19" s="14">
        <f t="shared" si="5"/>
        <v>0</v>
      </c>
      <c r="K19" s="14">
        <f t="shared" si="5"/>
        <v>0</v>
      </c>
      <c r="L19" s="14">
        <f t="shared" si="5"/>
        <v>0</v>
      </c>
      <c r="M19" s="14">
        <f t="shared" si="5"/>
        <v>0</v>
      </c>
      <c r="N19" s="14">
        <f t="shared" si="1"/>
        <v>2810271</v>
      </c>
      <c r="O19" s="31">
        <f t="shared" si="2"/>
        <v>7395.45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2"/>
      <c r="B21" s="33"/>
      <c r="C21" s="33"/>
      <c r="D21" s="34"/>
      <c r="E21" s="34"/>
      <c r="F21" s="34"/>
      <c r="G21" s="34"/>
      <c r="H21" s="34"/>
      <c r="I21" s="34"/>
      <c r="J21" s="34"/>
      <c r="K21" s="34"/>
      <c r="L21" s="46" t="s">
        <v>45</v>
      </c>
      <c r="M21" s="46"/>
      <c r="N21" s="46"/>
      <c r="O21" s="35">
        <v>380</v>
      </c>
    </row>
    <row r="22" spans="1:119">
      <c r="A22" s="47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9"/>
    </row>
    <row r="23" spans="1:119" ht="15.75" customHeight="1" thickBot="1">
      <c r="A23" s="50" t="s">
        <v>21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2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3" t="s">
        <v>24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7"/>
      <c r="Q1"/>
    </row>
    <row r="2" spans="1:133" ht="24" thickBot="1">
      <c r="A2" s="56" t="s">
        <v>32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8"/>
      <c r="P2" s="7"/>
      <c r="Q2"/>
    </row>
    <row r="3" spans="1:133" ht="18" customHeight="1">
      <c r="A3" s="59" t="s">
        <v>15</v>
      </c>
      <c r="B3" s="60"/>
      <c r="C3" s="61"/>
      <c r="D3" s="65" t="s">
        <v>8</v>
      </c>
      <c r="E3" s="66"/>
      <c r="F3" s="66"/>
      <c r="G3" s="66"/>
      <c r="H3" s="67"/>
      <c r="I3" s="65" t="s">
        <v>9</v>
      </c>
      <c r="J3" s="67"/>
      <c r="K3" s="65" t="s">
        <v>11</v>
      </c>
      <c r="L3" s="67"/>
      <c r="M3" s="29"/>
      <c r="N3" s="30"/>
      <c r="O3" s="68" t="s">
        <v>20</v>
      </c>
      <c r="P3" s="11"/>
      <c r="Q3"/>
    </row>
    <row r="4" spans="1:133" ht="32.25" customHeight="1" thickBot="1">
      <c r="A4" s="62"/>
      <c r="B4" s="63"/>
      <c r="C4" s="64"/>
      <c r="D4" s="27" t="s">
        <v>1</v>
      </c>
      <c r="E4" s="27" t="s">
        <v>16</v>
      </c>
      <c r="F4" s="27" t="s">
        <v>17</v>
      </c>
      <c r="G4" s="27" t="s">
        <v>18</v>
      </c>
      <c r="H4" s="27" t="s">
        <v>2</v>
      </c>
      <c r="I4" s="27" t="s">
        <v>3</v>
      </c>
      <c r="J4" s="28" t="s">
        <v>19</v>
      </c>
      <c r="K4" s="28" t="s">
        <v>4</v>
      </c>
      <c r="L4" s="28" t="s">
        <v>5</v>
      </c>
      <c r="M4" s="28" t="s">
        <v>6</v>
      </c>
      <c r="N4" s="28" t="s">
        <v>10</v>
      </c>
      <c r="O4" s="6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41" t="s">
        <v>33</v>
      </c>
      <c r="B5" s="42"/>
      <c r="C5" s="42"/>
      <c r="D5" s="43">
        <f t="shared" ref="D5:M5" si="0">SUM(D6:D10)</f>
        <v>165900</v>
      </c>
      <c r="E5" s="43">
        <f t="shared" si="0"/>
        <v>0</v>
      </c>
      <c r="F5" s="43">
        <f t="shared" si="0"/>
        <v>0</v>
      </c>
      <c r="G5" s="43">
        <f t="shared" si="0"/>
        <v>0</v>
      </c>
      <c r="H5" s="43">
        <f t="shared" si="0"/>
        <v>0</v>
      </c>
      <c r="I5" s="43">
        <f t="shared" si="0"/>
        <v>0</v>
      </c>
      <c r="J5" s="43">
        <f t="shared" si="0"/>
        <v>0</v>
      </c>
      <c r="K5" s="43">
        <f t="shared" si="0"/>
        <v>0</v>
      </c>
      <c r="L5" s="43">
        <f t="shared" si="0"/>
        <v>0</v>
      </c>
      <c r="M5" s="43">
        <f t="shared" si="0"/>
        <v>0</v>
      </c>
      <c r="N5" s="44">
        <f t="shared" ref="N5:N18" si="1">SUM(D5:M5)</f>
        <v>165900</v>
      </c>
      <c r="O5" s="45">
        <f t="shared" ref="O5:O18" si="2">(N5/O$20)</f>
        <v>5720.6896551724139</v>
      </c>
      <c r="P5" s="6"/>
    </row>
    <row r="6" spans="1:133">
      <c r="A6" s="12"/>
      <c r="B6" s="22">
        <v>311</v>
      </c>
      <c r="C6" s="19" t="s">
        <v>34</v>
      </c>
      <c r="D6" s="38">
        <v>134745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f t="shared" si="1"/>
        <v>134745</v>
      </c>
      <c r="O6" s="39">
        <f t="shared" si="2"/>
        <v>4646.3793103448279</v>
      </c>
      <c r="P6" s="9"/>
    </row>
    <row r="7" spans="1:133">
      <c r="A7" s="12"/>
      <c r="B7" s="22">
        <v>312.41000000000003</v>
      </c>
      <c r="C7" s="19" t="s">
        <v>35</v>
      </c>
      <c r="D7" s="38">
        <v>85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f t="shared" si="1"/>
        <v>85</v>
      </c>
      <c r="O7" s="39">
        <f t="shared" si="2"/>
        <v>2.9310344827586206</v>
      </c>
      <c r="P7" s="9"/>
    </row>
    <row r="8" spans="1:133">
      <c r="A8" s="12"/>
      <c r="B8" s="22">
        <v>314.10000000000002</v>
      </c>
      <c r="C8" s="19" t="s">
        <v>36</v>
      </c>
      <c r="D8" s="38">
        <v>5578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f t="shared" si="1"/>
        <v>5578</v>
      </c>
      <c r="O8" s="39">
        <f t="shared" si="2"/>
        <v>192.34482758620689</v>
      </c>
      <c r="P8" s="9"/>
    </row>
    <row r="9" spans="1:133">
      <c r="A9" s="12"/>
      <c r="B9" s="22">
        <v>314.3</v>
      </c>
      <c r="C9" s="19" t="s">
        <v>37</v>
      </c>
      <c r="D9" s="38">
        <v>13874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f t="shared" si="1"/>
        <v>13874</v>
      </c>
      <c r="O9" s="39">
        <f t="shared" si="2"/>
        <v>478.41379310344826</v>
      </c>
      <c r="P9" s="9"/>
    </row>
    <row r="10" spans="1:133">
      <c r="A10" s="12"/>
      <c r="B10" s="22">
        <v>315</v>
      </c>
      <c r="C10" s="19" t="s">
        <v>38</v>
      </c>
      <c r="D10" s="38">
        <v>11618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f t="shared" si="1"/>
        <v>11618</v>
      </c>
      <c r="O10" s="39">
        <f t="shared" si="2"/>
        <v>400.62068965517244</v>
      </c>
      <c r="P10" s="9"/>
    </row>
    <row r="11" spans="1:133" ht="15.75">
      <c r="A11" s="23" t="s">
        <v>7</v>
      </c>
      <c r="B11" s="24"/>
      <c r="C11" s="25"/>
      <c r="D11" s="26">
        <f t="shared" ref="D11:M11" si="3">SUM(D12:D14)</f>
        <v>1186801</v>
      </c>
      <c r="E11" s="26">
        <f t="shared" si="3"/>
        <v>0</v>
      </c>
      <c r="F11" s="26">
        <f t="shared" si="3"/>
        <v>0</v>
      </c>
      <c r="G11" s="26">
        <f t="shared" si="3"/>
        <v>0</v>
      </c>
      <c r="H11" s="26">
        <f t="shared" si="3"/>
        <v>0</v>
      </c>
      <c r="I11" s="26">
        <f t="shared" si="3"/>
        <v>0</v>
      </c>
      <c r="J11" s="26">
        <f t="shared" si="3"/>
        <v>0</v>
      </c>
      <c r="K11" s="26">
        <f t="shared" si="3"/>
        <v>0</v>
      </c>
      <c r="L11" s="26">
        <f t="shared" si="3"/>
        <v>0</v>
      </c>
      <c r="M11" s="26">
        <f t="shared" si="3"/>
        <v>0</v>
      </c>
      <c r="N11" s="36">
        <f t="shared" si="1"/>
        <v>1186801</v>
      </c>
      <c r="O11" s="37">
        <f t="shared" si="2"/>
        <v>40924.172413793101</v>
      </c>
      <c r="P11" s="10"/>
    </row>
    <row r="12" spans="1:133">
      <c r="A12" s="12"/>
      <c r="B12" s="22">
        <v>322</v>
      </c>
      <c r="C12" s="19" t="s">
        <v>26</v>
      </c>
      <c r="D12" s="38">
        <v>1157925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f t="shared" si="1"/>
        <v>1157925</v>
      </c>
      <c r="O12" s="39">
        <f t="shared" si="2"/>
        <v>39928.448275862072</v>
      </c>
      <c r="P12" s="9"/>
    </row>
    <row r="13" spans="1:133">
      <c r="A13" s="12"/>
      <c r="B13" s="22">
        <v>323.10000000000002</v>
      </c>
      <c r="C13" s="19" t="s">
        <v>39</v>
      </c>
      <c r="D13" s="38">
        <v>16536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f t="shared" si="1"/>
        <v>16536</v>
      </c>
      <c r="O13" s="39">
        <f t="shared" si="2"/>
        <v>570.20689655172418</v>
      </c>
      <c r="P13" s="9"/>
    </row>
    <row r="14" spans="1:133">
      <c r="A14" s="12"/>
      <c r="B14" s="22">
        <v>329</v>
      </c>
      <c r="C14" s="19" t="s">
        <v>40</v>
      </c>
      <c r="D14" s="38">
        <v>12340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f t="shared" si="1"/>
        <v>12340</v>
      </c>
      <c r="O14" s="39">
        <f t="shared" si="2"/>
        <v>425.51724137931035</v>
      </c>
      <c r="P14" s="9"/>
    </row>
    <row r="15" spans="1:133" ht="15.75">
      <c r="A15" s="23" t="s">
        <v>0</v>
      </c>
      <c r="B15" s="24"/>
      <c r="C15" s="25"/>
      <c r="D15" s="26">
        <f t="shared" ref="D15:M15" si="4">SUM(D16:D17)</f>
        <v>1020539</v>
      </c>
      <c r="E15" s="26">
        <f t="shared" si="4"/>
        <v>339848</v>
      </c>
      <c r="F15" s="26">
        <f t="shared" si="4"/>
        <v>0</v>
      </c>
      <c r="G15" s="26">
        <f t="shared" si="4"/>
        <v>0</v>
      </c>
      <c r="H15" s="26">
        <f t="shared" si="4"/>
        <v>0</v>
      </c>
      <c r="I15" s="26">
        <f t="shared" si="4"/>
        <v>0</v>
      </c>
      <c r="J15" s="26">
        <f t="shared" si="4"/>
        <v>0</v>
      </c>
      <c r="K15" s="26">
        <f t="shared" si="4"/>
        <v>0</v>
      </c>
      <c r="L15" s="26">
        <f t="shared" si="4"/>
        <v>0</v>
      </c>
      <c r="M15" s="26">
        <f t="shared" si="4"/>
        <v>0</v>
      </c>
      <c r="N15" s="26">
        <f t="shared" si="1"/>
        <v>1360387</v>
      </c>
      <c r="O15" s="37">
        <f t="shared" si="2"/>
        <v>46909.896551724138</v>
      </c>
      <c r="P15" s="10"/>
    </row>
    <row r="16" spans="1:133">
      <c r="A16" s="12"/>
      <c r="B16" s="22">
        <v>361.1</v>
      </c>
      <c r="C16" s="19" t="s">
        <v>28</v>
      </c>
      <c r="D16" s="38">
        <v>971</v>
      </c>
      <c r="E16" s="38">
        <v>2348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f t="shared" si="1"/>
        <v>3319</v>
      </c>
      <c r="O16" s="39">
        <f t="shared" si="2"/>
        <v>114.44827586206897</v>
      </c>
      <c r="P16" s="9"/>
    </row>
    <row r="17" spans="1:119" ht="15.75" thickBot="1">
      <c r="A17" s="12"/>
      <c r="B17" s="22">
        <v>366</v>
      </c>
      <c r="C17" s="19" t="s">
        <v>13</v>
      </c>
      <c r="D17" s="38">
        <v>1019568</v>
      </c>
      <c r="E17" s="38">
        <v>337500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f t="shared" si="1"/>
        <v>1357068</v>
      </c>
      <c r="O17" s="39">
        <f t="shared" si="2"/>
        <v>46795.448275862072</v>
      </c>
      <c r="P17" s="9"/>
    </row>
    <row r="18" spans="1:119" ht="16.5" thickBot="1">
      <c r="A18" s="13" t="s">
        <v>12</v>
      </c>
      <c r="B18" s="21"/>
      <c r="C18" s="20"/>
      <c r="D18" s="14">
        <f>SUM(D5,D11,D15)</f>
        <v>2373240</v>
      </c>
      <c r="E18" s="14">
        <f t="shared" ref="E18:M18" si="5">SUM(E5,E11,E15)</f>
        <v>339848</v>
      </c>
      <c r="F18" s="14">
        <f t="shared" si="5"/>
        <v>0</v>
      </c>
      <c r="G18" s="14">
        <f t="shared" si="5"/>
        <v>0</v>
      </c>
      <c r="H18" s="14">
        <f t="shared" si="5"/>
        <v>0</v>
      </c>
      <c r="I18" s="14">
        <f t="shared" si="5"/>
        <v>0</v>
      </c>
      <c r="J18" s="14">
        <f t="shared" si="5"/>
        <v>0</v>
      </c>
      <c r="K18" s="14">
        <f t="shared" si="5"/>
        <v>0</v>
      </c>
      <c r="L18" s="14">
        <f t="shared" si="5"/>
        <v>0</v>
      </c>
      <c r="M18" s="14">
        <f t="shared" si="5"/>
        <v>0</v>
      </c>
      <c r="N18" s="14">
        <f t="shared" si="1"/>
        <v>2713088</v>
      </c>
      <c r="O18" s="31">
        <f t="shared" si="2"/>
        <v>93554.758620689652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2"/>
      <c r="B20" s="33"/>
      <c r="C20" s="33"/>
      <c r="D20" s="34"/>
      <c r="E20" s="34"/>
      <c r="F20" s="34"/>
      <c r="G20" s="34"/>
      <c r="H20" s="34"/>
      <c r="I20" s="34"/>
      <c r="J20" s="34"/>
      <c r="K20" s="34"/>
      <c r="L20" s="46" t="s">
        <v>41</v>
      </c>
      <c r="M20" s="46"/>
      <c r="N20" s="46"/>
      <c r="O20" s="35">
        <v>29</v>
      </c>
    </row>
    <row r="21" spans="1:119">
      <c r="A21" s="47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9"/>
    </row>
    <row r="22" spans="1:119" ht="15.75" customHeight="1" thickBot="1">
      <c r="A22" s="50" t="s">
        <v>21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2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3" t="s">
        <v>24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7"/>
      <c r="Q1"/>
    </row>
    <row r="2" spans="1:133" ht="24" thickBot="1">
      <c r="A2" s="56" t="s">
        <v>25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8"/>
      <c r="P2" s="7"/>
      <c r="Q2"/>
    </row>
    <row r="3" spans="1:133" ht="18" customHeight="1">
      <c r="A3" s="59" t="s">
        <v>15</v>
      </c>
      <c r="B3" s="60"/>
      <c r="C3" s="61"/>
      <c r="D3" s="65" t="s">
        <v>8</v>
      </c>
      <c r="E3" s="66"/>
      <c r="F3" s="66"/>
      <c r="G3" s="66"/>
      <c r="H3" s="67"/>
      <c r="I3" s="65" t="s">
        <v>9</v>
      </c>
      <c r="J3" s="67"/>
      <c r="K3" s="65" t="s">
        <v>11</v>
      </c>
      <c r="L3" s="67"/>
      <c r="M3" s="29"/>
      <c r="N3" s="30"/>
      <c r="O3" s="68" t="s">
        <v>20</v>
      </c>
      <c r="P3" s="11"/>
      <c r="Q3"/>
    </row>
    <row r="4" spans="1:133" ht="32.25" customHeight="1" thickBot="1">
      <c r="A4" s="62"/>
      <c r="B4" s="63"/>
      <c r="C4" s="64"/>
      <c r="D4" s="27" t="s">
        <v>1</v>
      </c>
      <c r="E4" s="27" t="s">
        <v>16</v>
      </c>
      <c r="F4" s="27" t="s">
        <v>17</v>
      </c>
      <c r="G4" s="27" t="s">
        <v>18</v>
      </c>
      <c r="H4" s="27" t="s">
        <v>2</v>
      </c>
      <c r="I4" s="27" t="s">
        <v>3</v>
      </c>
      <c r="J4" s="28" t="s">
        <v>19</v>
      </c>
      <c r="K4" s="28" t="s">
        <v>4</v>
      </c>
      <c r="L4" s="28" t="s">
        <v>5</v>
      </c>
      <c r="M4" s="28" t="s">
        <v>6</v>
      </c>
      <c r="N4" s="28" t="s">
        <v>10</v>
      </c>
      <c r="O4" s="6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3" t="s">
        <v>7</v>
      </c>
      <c r="B5" s="24"/>
      <c r="C5" s="25"/>
      <c r="D5" s="26">
        <f t="shared" ref="D5:M5" si="0">SUM(D6:D8)</f>
        <v>241025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36">
        <f t="shared" ref="N5:N13" si="1">SUM(D5:M5)</f>
        <v>241025</v>
      </c>
      <c r="O5" s="37">
        <f t="shared" ref="O5:O13" si="2">(N5/O$15)</f>
        <v>48205</v>
      </c>
      <c r="P5" s="10"/>
    </row>
    <row r="6" spans="1:133">
      <c r="A6" s="12"/>
      <c r="B6" s="22">
        <v>322</v>
      </c>
      <c r="C6" s="19" t="s">
        <v>26</v>
      </c>
      <c r="D6" s="38">
        <v>230994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f t="shared" si="1"/>
        <v>230994</v>
      </c>
      <c r="O6" s="39">
        <f t="shared" si="2"/>
        <v>46198.8</v>
      </c>
      <c r="P6" s="9"/>
    </row>
    <row r="7" spans="1:133">
      <c r="A7" s="12"/>
      <c r="B7" s="22">
        <v>324.70999999999998</v>
      </c>
      <c r="C7" s="19" t="s">
        <v>27</v>
      </c>
      <c r="D7" s="38">
        <v>2456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f t="shared" si="1"/>
        <v>2456</v>
      </c>
      <c r="O7" s="39">
        <f t="shared" si="2"/>
        <v>491.2</v>
      </c>
      <c r="P7" s="9"/>
    </row>
    <row r="8" spans="1:133">
      <c r="A8" s="12"/>
      <c r="B8" s="22">
        <v>367</v>
      </c>
      <c r="C8" s="19" t="s">
        <v>14</v>
      </c>
      <c r="D8" s="38">
        <v>7575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f t="shared" si="1"/>
        <v>7575</v>
      </c>
      <c r="O8" s="39">
        <f t="shared" si="2"/>
        <v>1515</v>
      </c>
      <c r="P8" s="9"/>
    </row>
    <row r="9" spans="1:133" ht="15.75">
      <c r="A9" s="23" t="s">
        <v>0</v>
      </c>
      <c r="B9" s="24"/>
      <c r="C9" s="25"/>
      <c r="D9" s="26">
        <f t="shared" ref="D9:M9" si="3">SUM(D10:D12)</f>
        <v>1120818</v>
      </c>
      <c r="E9" s="26">
        <f t="shared" si="3"/>
        <v>0</v>
      </c>
      <c r="F9" s="26">
        <f t="shared" si="3"/>
        <v>0</v>
      </c>
      <c r="G9" s="26">
        <f t="shared" si="3"/>
        <v>0</v>
      </c>
      <c r="H9" s="26">
        <f t="shared" si="3"/>
        <v>0</v>
      </c>
      <c r="I9" s="26">
        <f t="shared" si="3"/>
        <v>0</v>
      </c>
      <c r="J9" s="26">
        <f t="shared" si="3"/>
        <v>0</v>
      </c>
      <c r="K9" s="26">
        <f t="shared" si="3"/>
        <v>0</v>
      </c>
      <c r="L9" s="26">
        <f t="shared" si="3"/>
        <v>0</v>
      </c>
      <c r="M9" s="26">
        <f t="shared" si="3"/>
        <v>0</v>
      </c>
      <c r="N9" s="26">
        <f t="shared" si="1"/>
        <v>1120818</v>
      </c>
      <c r="O9" s="37">
        <f t="shared" si="2"/>
        <v>224163.6</v>
      </c>
      <c r="P9" s="10"/>
    </row>
    <row r="10" spans="1:133">
      <c r="A10" s="12"/>
      <c r="B10" s="22">
        <v>361.1</v>
      </c>
      <c r="C10" s="19" t="s">
        <v>28</v>
      </c>
      <c r="D10" s="38">
        <v>1293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f t="shared" si="1"/>
        <v>1293</v>
      </c>
      <c r="O10" s="39">
        <f t="shared" si="2"/>
        <v>258.60000000000002</v>
      </c>
      <c r="P10" s="9"/>
    </row>
    <row r="11" spans="1:133">
      <c r="A11" s="12"/>
      <c r="B11" s="22">
        <v>366</v>
      </c>
      <c r="C11" s="19" t="s">
        <v>13</v>
      </c>
      <c r="D11" s="38">
        <v>1117965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f t="shared" si="1"/>
        <v>1117965</v>
      </c>
      <c r="O11" s="39">
        <f t="shared" si="2"/>
        <v>223593</v>
      </c>
      <c r="P11" s="9"/>
    </row>
    <row r="12" spans="1:133" ht="15.75" thickBot="1">
      <c r="A12" s="12"/>
      <c r="B12" s="22">
        <v>369.9</v>
      </c>
      <c r="C12" s="19" t="s">
        <v>29</v>
      </c>
      <c r="D12" s="38">
        <v>1560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f t="shared" si="1"/>
        <v>1560</v>
      </c>
      <c r="O12" s="39">
        <f t="shared" si="2"/>
        <v>312</v>
      </c>
      <c r="P12" s="9"/>
    </row>
    <row r="13" spans="1:133" ht="16.5" thickBot="1">
      <c r="A13" s="13" t="s">
        <v>12</v>
      </c>
      <c r="B13" s="21"/>
      <c r="C13" s="20"/>
      <c r="D13" s="14">
        <f>SUM(D5,D9)</f>
        <v>1361843</v>
      </c>
      <c r="E13" s="14">
        <f t="shared" ref="E13:M13" si="4">SUM(E5,E9)</f>
        <v>0</v>
      </c>
      <c r="F13" s="14">
        <f t="shared" si="4"/>
        <v>0</v>
      </c>
      <c r="G13" s="14">
        <f t="shared" si="4"/>
        <v>0</v>
      </c>
      <c r="H13" s="14">
        <f t="shared" si="4"/>
        <v>0</v>
      </c>
      <c r="I13" s="14">
        <f t="shared" si="4"/>
        <v>0</v>
      </c>
      <c r="J13" s="14">
        <f t="shared" si="4"/>
        <v>0</v>
      </c>
      <c r="K13" s="14">
        <f t="shared" si="4"/>
        <v>0</v>
      </c>
      <c r="L13" s="14">
        <f t="shared" si="4"/>
        <v>0</v>
      </c>
      <c r="M13" s="14">
        <f t="shared" si="4"/>
        <v>0</v>
      </c>
      <c r="N13" s="14">
        <f t="shared" si="1"/>
        <v>1361843</v>
      </c>
      <c r="O13" s="31">
        <f t="shared" si="2"/>
        <v>272368.59999999998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2"/>
      <c r="B15" s="33"/>
      <c r="C15" s="33"/>
      <c r="D15" s="34"/>
      <c r="E15" s="34"/>
      <c r="F15" s="34"/>
      <c r="G15" s="34"/>
      <c r="H15" s="34"/>
      <c r="I15" s="34"/>
      <c r="J15" s="34"/>
      <c r="K15" s="34"/>
      <c r="L15" s="46" t="s">
        <v>30</v>
      </c>
      <c r="M15" s="46"/>
      <c r="N15" s="46"/>
      <c r="O15" s="35">
        <v>5</v>
      </c>
    </row>
    <row r="16" spans="1:133">
      <c r="A16" s="47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9"/>
    </row>
    <row r="17" spans="1:15" ht="15.75" customHeight="1" thickBot="1">
      <c r="A17" s="50" t="s">
        <v>21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2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1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3" t="s">
        <v>24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7"/>
      <c r="Q1"/>
    </row>
    <row r="2" spans="1:133" ht="24" thickBot="1">
      <c r="A2" s="56" t="s">
        <v>22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8"/>
      <c r="P2" s="7"/>
      <c r="Q2"/>
    </row>
    <row r="3" spans="1:133" ht="18" customHeight="1">
      <c r="A3" s="59" t="s">
        <v>15</v>
      </c>
      <c r="B3" s="60"/>
      <c r="C3" s="61"/>
      <c r="D3" s="65" t="s">
        <v>8</v>
      </c>
      <c r="E3" s="66"/>
      <c r="F3" s="66"/>
      <c r="G3" s="66"/>
      <c r="H3" s="67"/>
      <c r="I3" s="65" t="s">
        <v>9</v>
      </c>
      <c r="J3" s="67"/>
      <c r="K3" s="65" t="s">
        <v>11</v>
      </c>
      <c r="L3" s="67"/>
      <c r="M3" s="29"/>
      <c r="N3" s="30"/>
      <c r="O3" s="68" t="s">
        <v>20</v>
      </c>
      <c r="P3" s="11"/>
      <c r="Q3"/>
    </row>
    <row r="4" spans="1:133" ht="32.25" customHeight="1" thickBot="1">
      <c r="A4" s="62"/>
      <c r="B4" s="63"/>
      <c r="C4" s="64"/>
      <c r="D4" s="27" t="s">
        <v>1</v>
      </c>
      <c r="E4" s="27" t="s">
        <v>16</v>
      </c>
      <c r="F4" s="27" t="s">
        <v>17</v>
      </c>
      <c r="G4" s="27" t="s">
        <v>18</v>
      </c>
      <c r="H4" s="27" t="s">
        <v>2</v>
      </c>
      <c r="I4" s="27" t="s">
        <v>3</v>
      </c>
      <c r="J4" s="28" t="s">
        <v>19</v>
      </c>
      <c r="K4" s="28" t="s">
        <v>4</v>
      </c>
      <c r="L4" s="28" t="s">
        <v>5</v>
      </c>
      <c r="M4" s="28" t="s">
        <v>6</v>
      </c>
      <c r="N4" s="28" t="s">
        <v>10</v>
      </c>
      <c r="O4" s="6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3" t="s">
        <v>7</v>
      </c>
      <c r="B5" s="24"/>
      <c r="C5" s="25"/>
      <c r="D5" s="26">
        <f t="shared" ref="D5:M5" si="0">SUM(D6:D6)</f>
        <v>2128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36">
        <f>SUM(D5:M5)</f>
        <v>2128</v>
      </c>
      <c r="O5" s="37" t="e">
        <f>(N5/O$11)</f>
        <v>#VALUE!</v>
      </c>
      <c r="P5" s="10"/>
    </row>
    <row r="6" spans="1:133">
      <c r="A6" s="12"/>
      <c r="B6" s="22">
        <v>367</v>
      </c>
      <c r="C6" s="19" t="s">
        <v>14</v>
      </c>
      <c r="D6" s="38">
        <v>2128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f>SUM(D6:M6)</f>
        <v>2128</v>
      </c>
      <c r="O6" s="39" t="e">
        <f>(N6/O$11)</f>
        <v>#VALUE!</v>
      </c>
      <c r="P6" s="9"/>
    </row>
    <row r="7" spans="1:133" ht="15.75">
      <c r="A7" s="23" t="s">
        <v>0</v>
      </c>
      <c r="B7" s="24"/>
      <c r="C7" s="25"/>
      <c r="D7" s="26">
        <f t="shared" ref="D7:M7" si="1">SUM(D8:D8)</f>
        <v>535966</v>
      </c>
      <c r="E7" s="26">
        <f t="shared" si="1"/>
        <v>0</v>
      </c>
      <c r="F7" s="26">
        <f t="shared" si="1"/>
        <v>0</v>
      </c>
      <c r="G7" s="26">
        <f t="shared" si="1"/>
        <v>0</v>
      </c>
      <c r="H7" s="26">
        <f t="shared" si="1"/>
        <v>0</v>
      </c>
      <c r="I7" s="26">
        <f t="shared" si="1"/>
        <v>0</v>
      </c>
      <c r="J7" s="26">
        <f t="shared" si="1"/>
        <v>0</v>
      </c>
      <c r="K7" s="26">
        <f t="shared" si="1"/>
        <v>0</v>
      </c>
      <c r="L7" s="26">
        <f t="shared" si="1"/>
        <v>0</v>
      </c>
      <c r="M7" s="26">
        <f t="shared" si="1"/>
        <v>0</v>
      </c>
      <c r="N7" s="26">
        <f>SUM(D7:M7)</f>
        <v>535966</v>
      </c>
      <c r="O7" s="37" t="e">
        <f>(N7/O$11)</f>
        <v>#VALUE!</v>
      </c>
      <c r="P7" s="10"/>
    </row>
    <row r="8" spans="1:133" ht="15.75" thickBot="1">
      <c r="A8" s="12"/>
      <c r="B8" s="22">
        <v>366</v>
      </c>
      <c r="C8" s="19" t="s">
        <v>13</v>
      </c>
      <c r="D8" s="38">
        <v>535966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f>SUM(D8:M8)</f>
        <v>535966</v>
      </c>
      <c r="O8" s="39" t="e">
        <f>(N8/O$11)</f>
        <v>#VALUE!</v>
      </c>
      <c r="P8" s="9"/>
    </row>
    <row r="9" spans="1:133" ht="16.5" thickBot="1">
      <c r="A9" s="13" t="s">
        <v>12</v>
      </c>
      <c r="B9" s="21"/>
      <c r="C9" s="20"/>
      <c r="D9" s="14">
        <f>SUM(D5,D7)</f>
        <v>538094</v>
      </c>
      <c r="E9" s="14">
        <f t="shared" ref="E9:M9" si="2">SUM(E5,E7)</f>
        <v>0</v>
      </c>
      <c r="F9" s="14">
        <f t="shared" si="2"/>
        <v>0</v>
      </c>
      <c r="G9" s="14">
        <f t="shared" si="2"/>
        <v>0</v>
      </c>
      <c r="H9" s="14">
        <f t="shared" si="2"/>
        <v>0</v>
      </c>
      <c r="I9" s="14">
        <f t="shared" si="2"/>
        <v>0</v>
      </c>
      <c r="J9" s="14">
        <f t="shared" si="2"/>
        <v>0</v>
      </c>
      <c r="K9" s="14">
        <f t="shared" si="2"/>
        <v>0</v>
      </c>
      <c r="L9" s="14">
        <f t="shared" si="2"/>
        <v>0</v>
      </c>
      <c r="M9" s="14">
        <f t="shared" si="2"/>
        <v>0</v>
      </c>
      <c r="N9" s="14">
        <f>SUM(D9:M9)</f>
        <v>538094</v>
      </c>
      <c r="O9" s="31" t="e">
        <f>(N9/O$11)</f>
        <v>#VALUE!</v>
      </c>
      <c r="P9" s="6"/>
      <c r="Q9" s="2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</row>
    <row r="10" spans="1:133">
      <c r="A10" s="15"/>
      <c r="B10" s="17"/>
      <c r="C10" s="1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8"/>
    </row>
    <row r="11" spans="1:133">
      <c r="A11" s="32" t="s">
        <v>42</v>
      </c>
      <c r="B11" s="33"/>
      <c r="C11" s="33"/>
      <c r="D11" s="34"/>
      <c r="E11" s="34"/>
      <c r="F11" s="34"/>
      <c r="G11" s="34"/>
      <c r="H11" s="34"/>
      <c r="I11" s="34"/>
      <c r="J11" s="34"/>
      <c r="K11" s="34"/>
      <c r="L11" s="46" t="s">
        <v>23</v>
      </c>
      <c r="M11" s="46"/>
      <c r="N11" s="46"/>
      <c r="O11" s="40" t="s">
        <v>31</v>
      </c>
    </row>
    <row r="12" spans="1:133">
      <c r="A12" s="47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9"/>
    </row>
    <row r="13" spans="1:133" ht="15.75" customHeight="1" thickBot="1">
      <c r="A13" s="50" t="s">
        <v>21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2"/>
    </row>
  </sheetData>
  <mergeCells count="10">
    <mergeCell ref="A13:O13"/>
    <mergeCell ref="A1:O1"/>
    <mergeCell ref="D3:H3"/>
    <mergeCell ref="I3:J3"/>
    <mergeCell ref="K3:L3"/>
    <mergeCell ref="O3:O4"/>
    <mergeCell ref="A2:O2"/>
    <mergeCell ref="A3:C4"/>
    <mergeCell ref="A12:O12"/>
    <mergeCell ref="L11:N11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O5 O6 O7 O8 O9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2025-03-11T19:27:40Z</cp:lastPrinted>
  <dcterms:created xsi:type="dcterms:W3CDTF">2000-08-31T21:26:31Z</dcterms:created>
  <dcterms:modified xsi:type="dcterms:W3CDTF">2025-03-11T19:27:50Z</dcterms:modified>
</cp:coreProperties>
</file>