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2" documentId="11_C804D5323FF2F79D594A82F99C07F6DDE59B2CF3" xr6:coauthVersionLast="47" xr6:coauthVersionMax="47" xr10:uidLastSave="{96E31406-8BAD-4530-8125-C5D4DDC0247A}"/>
  <bookViews>
    <workbookView xWindow="-120" yWindow="-120" windowWidth="29040" windowHeight="15720" tabRatio="786" xr2:uid="{00000000-000D-0000-FFFF-FFFF00000000}"/>
  </bookViews>
  <sheets>
    <sheet name="2023" sheetId="40" r:id="rId1"/>
    <sheet name="2022" sheetId="39" r:id="rId2"/>
    <sheet name="2021" sheetId="38" r:id="rId3"/>
    <sheet name="2020" sheetId="37" r:id="rId4"/>
    <sheet name="2019" sheetId="36" r:id="rId5"/>
    <sheet name="2018" sheetId="35" r:id="rId6"/>
    <sheet name="2017" sheetId="34" r:id="rId7"/>
    <sheet name="2016" sheetId="33" r:id="rId8"/>
  </sheets>
  <definedNames>
    <definedName name="_xlnm.Print_Area" localSheetId="7">'2016'!$A$1:$O$14</definedName>
    <definedName name="_xlnm.Print_Area" localSheetId="6">'2017'!$A$1:$O$16</definedName>
    <definedName name="_xlnm.Print_Area" localSheetId="5">'2018'!$A$1:$O$18</definedName>
    <definedName name="_xlnm.Print_Area" localSheetId="4">'2019'!$A$1:$O$18</definedName>
    <definedName name="_xlnm.Print_Area" localSheetId="3">'2020'!$A$1:$O$22</definedName>
    <definedName name="_xlnm.Print_Area" localSheetId="2">'2021'!$A$1:$P$22</definedName>
    <definedName name="_xlnm.Print_Area" localSheetId="1">'2022'!$A$1:$P$22</definedName>
    <definedName name="_xlnm.Print_Area" localSheetId="0">'2023'!$A$1:$P$22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0" l="1"/>
  <c r="F18" i="40"/>
  <c r="G18" i="40"/>
  <c r="H18" i="40"/>
  <c r="I18" i="40"/>
  <c r="J18" i="40"/>
  <c r="K18" i="40"/>
  <c r="L18" i="40"/>
  <c r="M18" i="40"/>
  <c r="N18" i="40"/>
  <c r="D18" i="40"/>
  <c r="O17" i="40"/>
  <c r="P17" i="40" s="1"/>
  <c r="N16" i="40"/>
  <c r="M16" i="40"/>
  <c r="L16" i="40"/>
  <c r="K16" i="40"/>
  <c r="J16" i="40"/>
  <c r="I16" i="40"/>
  <c r="H16" i="40"/>
  <c r="G16" i="40"/>
  <c r="F16" i="40"/>
  <c r="E16" i="40"/>
  <c r="D16" i="40"/>
  <c r="O15" i="40"/>
  <c r="P15" i="40" s="1"/>
  <c r="O14" i="40"/>
  <c r="P14" i="40" s="1"/>
  <c r="N13" i="40"/>
  <c r="M13" i="40"/>
  <c r="L13" i="40"/>
  <c r="K13" i="40"/>
  <c r="J13" i="40"/>
  <c r="I13" i="40"/>
  <c r="H13" i="40"/>
  <c r="G13" i="40"/>
  <c r="F13" i="40"/>
  <c r="E13" i="40"/>
  <c r="D13" i="40"/>
  <c r="O12" i="40"/>
  <c r="P12" i="40" s="1"/>
  <c r="N11" i="40"/>
  <c r="M11" i="40"/>
  <c r="L11" i="40"/>
  <c r="K11" i="40"/>
  <c r="J11" i="40"/>
  <c r="I11" i="40"/>
  <c r="H11" i="40"/>
  <c r="G11" i="40"/>
  <c r="F11" i="40"/>
  <c r="E11" i="40"/>
  <c r="D11" i="40"/>
  <c r="O10" i="40"/>
  <c r="P10" i="40" s="1"/>
  <c r="O9" i="40"/>
  <c r="P9" i="40" s="1"/>
  <c r="O8" i="40"/>
  <c r="P8" i="40" s="1"/>
  <c r="O7" i="40"/>
  <c r="P7" i="40" s="1"/>
  <c r="O6" i="40"/>
  <c r="P6" i="40" s="1"/>
  <c r="N5" i="40"/>
  <c r="M5" i="40"/>
  <c r="L5" i="40"/>
  <c r="K5" i="40"/>
  <c r="J5" i="40"/>
  <c r="I5" i="40"/>
  <c r="H5" i="40"/>
  <c r="G5" i="40"/>
  <c r="F5" i="40"/>
  <c r="E5" i="40"/>
  <c r="D5" i="40"/>
  <c r="O16" i="40" l="1"/>
  <c r="P16" i="40" s="1"/>
  <c r="O13" i="40"/>
  <c r="P13" i="40" s="1"/>
  <c r="O11" i="40"/>
  <c r="P11" i="40" s="1"/>
  <c r="O5" i="40"/>
  <c r="P5" i="40" s="1"/>
  <c r="O17" i="39"/>
  <c r="P17" i="39" s="1"/>
  <c r="N16" i="39"/>
  <c r="M16" i="39"/>
  <c r="L16" i="39"/>
  <c r="K16" i="39"/>
  <c r="J16" i="39"/>
  <c r="I16" i="39"/>
  <c r="H16" i="39"/>
  <c r="G16" i="39"/>
  <c r="F16" i="39"/>
  <c r="E16" i="39"/>
  <c r="D16" i="39"/>
  <c r="O15" i="39"/>
  <c r="P15" i="39" s="1"/>
  <c r="O14" i="39"/>
  <c r="P14" i="39" s="1"/>
  <c r="N13" i="39"/>
  <c r="M13" i="39"/>
  <c r="L13" i="39"/>
  <c r="K13" i="39"/>
  <c r="J13" i="39"/>
  <c r="I13" i="39"/>
  <c r="H13" i="39"/>
  <c r="G13" i="39"/>
  <c r="F13" i="39"/>
  <c r="E13" i="39"/>
  <c r="D13" i="39"/>
  <c r="O12" i="39"/>
  <c r="P12" i="39" s="1"/>
  <c r="N11" i="39"/>
  <c r="M11" i="39"/>
  <c r="L11" i="39"/>
  <c r="K11" i="39"/>
  <c r="J11" i="39"/>
  <c r="I11" i="39"/>
  <c r="H11" i="39"/>
  <c r="G11" i="39"/>
  <c r="F11" i="39"/>
  <c r="E11" i="39"/>
  <c r="D11" i="39"/>
  <c r="O10" i="39"/>
  <c r="P10" i="39" s="1"/>
  <c r="O9" i="39"/>
  <c r="P9" i="39" s="1"/>
  <c r="O8" i="39"/>
  <c r="P8" i="39" s="1"/>
  <c r="O7" i="39"/>
  <c r="P7" i="39" s="1"/>
  <c r="O6" i="39"/>
  <c r="P6" i="39" s="1"/>
  <c r="N5" i="39"/>
  <c r="M5" i="39"/>
  <c r="L5" i="39"/>
  <c r="K5" i="39"/>
  <c r="J5" i="39"/>
  <c r="I5" i="39"/>
  <c r="H5" i="39"/>
  <c r="G5" i="39"/>
  <c r="G18" i="39" s="1"/>
  <c r="F5" i="39"/>
  <c r="E5" i="39"/>
  <c r="D5" i="39"/>
  <c r="O18" i="40" l="1"/>
  <c r="P18" i="40" s="1"/>
  <c r="H18" i="39"/>
  <c r="M18" i="39"/>
  <c r="D18" i="39"/>
  <c r="E18" i="39"/>
  <c r="F18" i="39"/>
  <c r="I18" i="39"/>
  <c r="J18" i="39"/>
  <c r="K18" i="39"/>
  <c r="L18" i="39"/>
  <c r="N18" i="39"/>
  <c r="O16" i="39"/>
  <c r="P16" i="39" s="1"/>
  <c r="O13" i="39"/>
  <c r="P13" i="39" s="1"/>
  <c r="O11" i="39"/>
  <c r="P11" i="39" s="1"/>
  <c r="O5" i="39"/>
  <c r="P5" i="39" s="1"/>
  <c r="O17" i="38"/>
  <c r="P17" i="38"/>
  <c r="N16" i="38"/>
  <c r="M16" i="38"/>
  <c r="M18" i="38" s="1"/>
  <c r="L16" i="38"/>
  <c r="K16" i="38"/>
  <c r="J16" i="38"/>
  <c r="I16" i="38"/>
  <c r="H16" i="38"/>
  <c r="G16" i="38"/>
  <c r="F16" i="38"/>
  <c r="E16" i="38"/>
  <c r="D16" i="38"/>
  <c r="O16" i="38" s="1"/>
  <c r="P16" i="38" s="1"/>
  <c r="O15" i="38"/>
  <c r="P15" i="38"/>
  <c r="O14" i="38"/>
  <c r="P14" i="38" s="1"/>
  <c r="N13" i="38"/>
  <c r="M13" i="38"/>
  <c r="L13" i="38"/>
  <c r="K13" i="38"/>
  <c r="J13" i="38"/>
  <c r="I13" i="38"/>
  <c r="H13" i="38"/>
  <c r="G13" i="38"/>
  <c r="F13" i="38"/>
  <c r="E13" i="38"/>
  <c r="D13" i="38"/>
  <c r="O12" i="38"/>
  <c r="P12" i="38" s="1"/>
  <c r="N11" i="38"/>
  <c r="M11" i="38"/>
  <c r="L11" i="38"/>
  <c r="K11" i="38"/>
  <c r="J11" i="38"/>
  <c r="I11" i="38"/>
  <c r="H11" i="38"/>
  <c r="G11" i="38"/>
  <c r="F11" i="38"/>
  <c r="E11" i="38"/>
  <c r="D11" i="38"/>
  <c r="O10" i="38"/>
  <c r="P10" i="38" s="1"/>
  <c r="O9" i="38"/>
  <c r="P9" i="38" s="1"/>
  <c r="O8" i="38"/>
  <c r="P8" i="38" s="1"/>
  <c r="O7" i="38"/>
  <c r="P7" i="38" s="1"/>
  <c r="O6" i="38"/>
  <c r="P6" i="38"/>
  <c r="N5" i="38"/>
  <c r="M5" i="38"/>
  <c r="L5" i="38"/>
  <c r="K5" i="38"/>
  <c r="J5" i="38"/>
  <c r="I5" i="38"/>
  <c r="H5" i="38"/>
  <c r="G5" i="38"/>
  <c r="F5" i="38"/>
  <c r="E5" i="38"/>
  <c r="D5" i="38"/>
  <c r="N17" i="37"/>
  <c r="O17" i="37"/>
  <c r="M16" i="37"/>
  <c r="L16" i="37"/>
  <c r="L18" i="37" s="1"/>
  <c r="K16" i="37"/>
  <c r="J16" i="37"/>
  <c r="I16" i="37"/>
  <c r="H16" i="37"/>
  <c r="G16" i="37"/>
  <c r="F16" i="37"/>
  <c r="E16" i="37"/>
  <c r="D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E18" i="37" s="1"/>
  <c r="D13" i="37"/>
  <c r="D18" i="37" s="1"/>
  <c r="N12" i="37"/>
  <c r="O12" i="37"/>
  <c r="M11" i="37"/>
  <c r="L11" i="37"/>
  <c r="K11" i="37"/>
  <c r="J11" i="37"/>
  <c r="I11" i="37"/>
  <c r="H11" i="37"/>
  <c r="G11" i="37"/>
  <c r="F11" i="37"/>
  <c r="N11" i="37" s="1"/>
  <c r="O11" i="37" s="1"/>
  <c r="E11" i="37"/>
  <c r="D11" i="37"/>
  <c r="N10" i="37"/>
  <c r="O10" i="37"/>
  <c r="N9" i="37"/>
  <c r="O9" i="37" s="1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D5" i="37"/>
  <c r="N5" i="37" s="1"/>
  <c r="O5" i="37" s="1"/>
  <c r="N13" i="36"/>
  <c r="O13" i="36" s="1"/>
  <c r="M12" i="36"/>
  <c r="L12" i="36"/>
  <c r="K12" i="36"/>
  <c r="J12" i="36"/>
  <c r="J14" i="36" s="1"/>
  <c r="I12" i="36"/>
  <c r="H12" i="36"/>
  <c r="G12" i="36"/>
  <c r="F12" i="36"/>
  <c r="E12" i="36"/>
  <c r="D12" i="36"/>
  <c r="N11" i="36"/>
  <c r="O11" i="36"/>
  <c r="M10" i="36"/>
  <c r="L10" i="36"/>
  <c r="K10" i="36"/>
  <c r="J10" i="36"/>
  <c r="I10" i="36"/>
  <c r="H10" i="36"/>
  <c r="G10" i="36"/>
  <c r="F10" i="36"/>
  <c r="E10" i="36"/>
  <c r="D10" i="36"/>
  <c r="N9" i="36"/>
  <c r="O9" i="36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M10" i="35"/>
  <c r="L10" i="35"/>
  <c r="K10" i="35"/>
  <c r="J10" i="35"/>
  <c r="I10" i="35"/>
  <c r="H10" i="35"/>
  <c r="G10" i="35"/>
  <c r="F10" i="35"/>
  <c r="E10" i="35"/>
  <c r="E14" i="35" s="1"/>
  <c r="D10" i="35"/>
  <c r="D14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D12" i="34"/>
  <c r="J10" i="33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/>
  <c r="N8" i="34"/>
  <c r="O8" i="34"/>
  <c r="N7" i="34"/>
  <c r="O7" i="34"/>
  <c r="N6" i="34"/>
  <c r="O6" i="34"/>
  <c r="M5" i="34"/>
  <c r="M12" i="34" s="1"/>
  <c r="L5" i="34"/>
  <c r="K5" i="34"/>
  <c r="J5" i="34"/>
  <c r="J12" i="34" s="1"/>
  <c r="I5" i="34"/>
  <c r="I12" i="34" s="1"/>
  <c r="H5" i="34"/>
  <c r="G5" i="34"/>
  <c r="F5" i="34"/>
  <c r="E5" i="34"/>
  <c r="D5" i="34"/>
  <c r="E5" i="33"/>
  <c r="E10" i="33" s="1"/>
  <c r="F5" i="33"/>
  <c r="G5" i="33"/>
  <c r="G10" i="33" s="1"/>
  <c r="H5" i="33"/>
  <c r="H10" i="33" s="1"/>
  <c r="I5" i="33"/>
  <c r="I10" i="33" s="1"/>
  <c r="J5" i="33"/>
  <c r="K5" i="33"/>
  <c r="K10" i="33" s="1"/>
  <c r="L5" i="33"/>
  <c r="L10" i="33" s="1"/>
  <c r="M5" i="33"/>
  <c r="M10" i="33" s="1"/>
  <c r="D5" i="33"/>
  <c r="D10" i="33" s="1"/>
  <c r="N7" i="33"/>
  <c r="O7" i="33"/>
  <c r="N8" i="33"/>
  <c r="O8" i="33"/>
  <c r="N9" i="33"/>
  <c r="O9" i="33" s="1"/>
  <c r="N6" i="33"/>
  <c r="O6" i="33" s="1"/>
  <c r="K12" i="34" l="1"/>
  <c r="I14" i="36"/>
  <c r="E18" i="38"/>
  <c r="H14" i="36"/>
  <c r="G14" i="35"/>
  <c r="N10" i="35"/>
  <c r="O10" i="35" s="1"/>
  <c r="N5" i="33"/>
  <c r="O5" i="33" s="1"/>
  <c r="H14" i="35"/>
  <c r="G18" i="37"/>
  <c r="H18" i="38"/>
  <c r="N12" i="36"/>
  <c r="O12" i="36" s="1"/>
  <c r="N10" i="36"/>
  <c r="O10" i="36" s="1"/>
  <c r="K14" i="36"/>
  <c r="H18" i="37"/>
  <c r="N16" i="37"/>
  <c r="O16" i="37" s="1"/>
  <c r="I18" i="38"/>
  <c r="N13" i="37"/>
  <c r="O13" i="37" s="1"/>
  <c r="F18" i="37"/>
  <c r="N18" i="37" s="1"/>
  <c r="O18" i="37" s="1"/>
  <c r="E14" i="36"/>
  <c r="L12" i="34"/>
  <c r="D14" i="36"/>
  <c r="F14" i="36"/>
  <c r="J14" i="35"/>
  <c r="O11" i="38"/>
  <c r="P11" i="38" s="1"/>
  <c r="G14" i="36"/>
  <c r="F18" i="38"/>
  <c r="J18" i="38"/>
  <c r="E12" i="34"/>
  <c r="K14" i="35"/>
  <c r="M14" i="36"/>
  <c r="J18" i="37"/>
  <c r="F12" i="34"/>
  <c r="N12" i="34" s="1"/>
  <c r="O12" i="34" s="1"/>
  <c r="L14" i="35"/>
  <c r="K18" i="37"/>
  <c r="F14" i="35"/>
  <c r="N14" i="35" s="1"/>
  <c r="O14" i="35" s="1"/>
  <c r="I14" i="35"/>
  <c r="N10" i="34"/>
  <c r="O10" i="34" s="1"/>
  <c r="N12" i="35"/>
  <c r="O12" i="35" s="1"/>
  <c r="L14" i="36"/>
  <c r="I18" i="37"/>
  <c r="L18" i="38"/>
  <c r="K18" i="38"/>
  <c r="G18" i="38"/>
  <c r="G12" i="34"/>
  <c r="M14" i="35"/>
  <c r="H12" i="34"/>
  <c r="M18" i="37"/>
  <c r="N18" i="38"/>
  <c r="O13" i="38"/>
  <c r="P13" i="38" s="1"/>
  <c r="O18" i="39"/>
  <c r="P18" i="39" s="1"/>
  <c r="N14" i="36"/>
  <c r="O14" i="36" s="1"/>
  <c r="N5" i="36"/>
  <c r="O5" i="36" s="1"/>
  <c r="D18" i="38"/>
  <c r="O5" i="38"/>
  <c r="P5" i="38" s="1"/>
  <c r="N5" i="34"/>
  <c r="O5" i="34" s="1"/>
  <c r="F10" i="33"/>
  <c r="N10" i="33" s="1"/>
  <c r="O10" i="33" s="1"/>
  <c r="N5" i="35"/>
  <c r="O5" i="35" s="1"/>
  <c r="O18" i="38" l="1"/>
  <c r="P18" i="38" s="1"/>
</calcChain>
</file>

<file path=xl/sharedStrings.xml><?xml version="1.0" encoding="utf-8"?>
<sst xmlns="http://schemas.openxmlformats.org/spreadsheetml/2006/main" count="255" uniqueCount="57">
  <si>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</si>
  <si>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</si>
  <si>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</si>
  <si>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</si>
  <si>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</si>
  <si>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</si>
  <si>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</si>
  <si>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</si>
  <si>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</si>
  <si>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</si>
  <si>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</si>
  <si>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</si>
  <si>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</si>
  <si>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</si>
  <si>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</si>
  <si>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</si>
  <si>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</si>
  <si>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</si>
  <si>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</si>
  <si>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</si>
  <si>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</si>
  <si>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</si>
  <si>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Public Safety</t>
  </si>
  <si>
    <t>Other Public Safety</t>
  </si>
  <si>
    <t>Compiled from data obtained from the Florida Department of Financial Services, Division of Accounting and Auditing, Bureau of Local Government.</t>
  </si>
  <si>
    <t>Local Fiscal Year Ended September 30, 2016</t>
  </si>
  <si>
    <t>2016 Municipal Population:</t>
  </si>
  <si>
    <t>Westlake Expenditures Reported by Account Code and Fund Type</t>
  </si>
  <si>
    <t>Local Fiscal Year Ended September 30, 2017</t>
  </si>
  <si>
    <t>2017 Municipal Population:</t>
  </si>
  <si>
    <t>No Pop. Estimate</t>
  </si>
  <si>
    <t>Local Fiscal Year Ended September 30, 2018</t>
  </si>
  <si>
    <t>Law Enforcement</t>
  </si>
  <si>
    <t>Human Services</t>
  </si>
  <si>
    <t>Public Assistance</t>
  </si>
  <si>
    <t>2018 Municipal Population:</t>
  </si>
  <si>
    <t>Note: The City of Westlake incorporated on June 20, 2016.</t>
  </si>
  <si>
    <t>Local Fiscal Year Ended September 30, 2019</t>
  </si>
  <si>
    <t>2019 Municipal Population:</t>
  </si>
  <si>
    <t>Local Fiscal Year Ended September 30, 2020</t>
  </si>
  <si>
    <t>Debt Service Payments</t>
  </si>
  <si>
    <t>Physical Environment</t>
  </si>
  <si>
    <t>Garbage / Solid Waste</t>
  </si>
  <si>
    <t>Other Physical Environment</t>
  </si>
  <si>
    <t>Economic Environment</t>
  </si>
  <si>
    <t>Housing and Urban Development</t>
  </si>
  <si>
    <t>2020 Municipal Population:</t>
  </si>
  <si>
    <t>Local Fiscal Year Ended September 30, 2021</t>
  </si>
  <si>
    <t>Per Capita Account</t>
  </si>
  <si>
    <t>Custodial</t>
  </si>
  <si>
    <t>Total Account</t>
  </si>
  <si>
    <t>Garbage / Solid Waste Control Services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</si>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</sst>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2" xfId="0" applyNumberFormat="1" applyFont="1" applyFill="1" applyBorder="1" applyAlignment="1" applyProtection="1">
      <alignment horizontal="center" vertical="center" wrapText="1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vertical="center"/>
    </xf>
    <xf numFmtId="1" fontId="10" fillId="0" borderId="20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" fillId="0" borderId="0" xfId="0" applyFont="1"/>
    <xf numFmtId="37" fontId="7" fillId="2" borderId="12" xfId="0" applyNumberFormat="1" applyFont="1" applyFill="1" applyBorder="1" applyAlignment="1">
      <alignment horizontal="center" vertical="center" wrapText="1"/>
    </xf>
    <xf numFmtId="37" fontId="7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0" fillId="0" borderId="1" xfId="0" applyFont="1" applyBorder="1" applyAlignment="1">
      <alignment vertical="center"/>
    </xf>
    <xf numFmtId="1" fontId="10" fillId="0" borderId="20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AA0E-BC86-4CFA-8994-BC7F65744D61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27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11</v>
      </c>
      <c r="B3" s="109"/>
      <c r="C3" s="110"/>
      <c r="D3" s="114" t="s">
        <v>6</v>
      </c>
      <c r="E3" s="115"/>
      <c r="F3" s="115"/>
      <c r="G3" s="115"/>
      <c r="H3" s="116"/>
      <c r="I3" s="114" t="s">
        <v>7</v>
      </c>
      <c r="J3" s="116"/>
      <c r="K3" s="114" t="s">
        <v>9</v>
      </c>
      <c r="L3" s="115"/>
      <c r="M3" s="116"/>
      <c r="N3" s="50"/>
      <c r="O3" s="51"/>
      <c r="P3" s="117" t="s">
        <v>48</v>
      </c>
      <c r="Q3" s="52"/>
      <c r="R3"/>
    </row>
    <row r="4" spans="1:134" ht="32.25" customHeight="1" thickBot="1">
      <c r="A4" s="111"/>
      <c r="B4" s="112"/>
      <c r="C4" s="113"/>
      <c r="D4" s="53" t="s">
        <v>0</v>
      </c>
      <c r="E4" s="53" t="s">
        <v>12</v>
      </c>
      <c r="F4" s="53" t="s">
        <v>13</v>
      </c>
      <c r="G4" s="53" t="s">
        <v>14</v>
      </c>
      <c r="H4" s="53" t="s">
        <v>1</v>
      </c>
      <c r="I4" s="53" t="s">
        <v>2</v>
      </c>
      <c r="J4" s="54" t="s">
        <v>15</v>
      </c>
      <c r="K4" s="54" t="s">
        <v>3</v>
      </c>
      <c r="L4" s="54" t="s">
        <v>4</v>
      </c>
      <c r="M4" s="54" t="s">
        <v>49</v>
      </c>
      <c r="N4" s="54" t="s">
        <v>5</v>
      </c>
      <c r="O4" s="54" t="s">
        <v>50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17</v>
      </c>
      <c r="B5" s="58"/>
      <c r="C5" s="58"/>
      <c r="D5" s="59">
        <f>SUM(D6:D10)</f>
        <v>1505152</v>
      </c>
      <c r="E5" s="59">
        <f>SUM(E6:E10)</f>
        <v>2914250</v>
      </c>
      <c r="F5" s="59">
        <f>SUM(F6:F10)</f>
        <v>0</v>
      </c>
      <c r="G5" s="59">
        <f>SUM(G6:G10)</f>
        <v>0</v>
      </c>
      <c r="H5" s="59">
        <f>SUM(H6:H10)</f>
        <v>0</v>
      </c>
      <c r="I5" s="59">
        <f>SUM(I6:I10)</f>
        <v>0</v>
      </c>
      <c r="J5" s="59">
        <f>SUM(J6:J10)</f>
        <v>0</v>
      </c>
      <c r="K5" s="59">
        <f>SUM(K6:K10)</f>
        <v>0</v>
      </c>
      <c r="L5" s="59">
        <f>SUM(L6:L10)</f>
        <v>0</v>
      </c>
      <c r="M5" s="59">
        <f>SUM(M6:M10)</f>
        <v>0</v>
      </c>
      <c r="N5" s="59">
        <f>SUM(N6:N10)</f>
        <v>0</v>
      </c>
      <c r="O5" s="60">
        <f>SUM(D5:N5)</f>
        <v>4419402</v>
      </c>
      <c r="P5" s="61">
        <f>(O5/P$20)</f>
        <v>941.50021303792073</v>
      </c>
      <c r="Q5" s="62"/>
    </row>
    <row r="6" spans="1:134">
      <c r="A6" s="64"/>
      <c r="B6" s="65">
        <v>511</v>
      </c>
      <c r="C6" s="66" t="s">
        <v>18</v>
      </c>
      <c r="D6" s="67">
        <v>318445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318445</v>
      </c>
      <c r="P6" s="68">
        <f>(O6/P$20)</f>
        <v>67.840860673199828</v>
      </c>
      <c r="Q6" s="69"/>
    </row>
    <row r="7" spans="1:134">
      <c r="A7" s="64"/>
      <c r="B7" s="65">
        <v>513</v>
      </c>
      <c r="C7" s="66" t="s">
        <v>19</v>
      </c>
      <c r="D7" s="67">
        <v>1077188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0" si="0">SUM(D7:N7)</f>
        <v>1077188</v>
      </c>
      <c r="P7" s="68">
        <f>(O7/P$20)</f>
        <v>229.48189177673626</v>
      </c>
      <c r="Q7" s="69"/>
    </row>
    <row r="8" spans="1:134">
      <c r="A8" s="64"/>
      <c r="B8" s="65">
        <v>514</v>
      </c>
      <c r="C8" s="66" t="s">
        <v>20</v>
      </c>
      <c r="D8" s="67">
        <v>71202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0"/>
        <v>71202</v>
      </c>
      <c r="P8" s="68">
        <f>(O8/P$20)</f>
        <v>15.168726033233916</v>
      </c>
      <c r="Q8" s="69"/>
    </row>
    <row r="9" spans="1:134">
      <c r="A9" s="64"/>
      <c r="B9" s="65">
        <v>515</v>
      </c>
      <c r="C9" s="66" t="s">
        <v>21</v>
      </c>
      <c r="D9" s="67">
        <v>0</v>
      </c>
      <c r="E9" s="67">
        <v>2913911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0"/>
        <v>2913911</v>
      </c>
      <c r="P9" s="68">
        <f>(O9/P$20)</f>
        <v>620.77354069024284</v>
      </c>
      <c r="Q9" s="69"/>
    </row>
    <row r="10" spans="1:134">
      <c r="A10" s="64"/>
      <c r="B10" s="65">
        <v>517</v>
      </c>
      <c r="C10" s="66" t="s">
        <v>40</v>
      </c>
      <c r="D10" s="67">
        <v>38317</v>
      </c>
      <c r="E10" s="67">
        <v>339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0"/>
        <v>38656</v>
      </c>
      <c r="P10" s="68">
        <f>(O10/P$20)</f>
        <v>8.2351938645078828</v>
      </c>
      <c r="Q10" s="69"/>
    </row>
    <row r="11" spans="1:134" ht="15.75">
      <c r="A11" s="70" t="s">
        <v>22</v>
      </c>
      <c r="B11" s="71"/>
      <c r="C11" s="72"/>
      <c r="D11" s="73">
        <f>SUM(D12:D12)</f>
        <v>859790</v>
      </c>
      <c r="E11" s="73">
        <f>SUM(E12:E12)</f>
        <v>0</v>
      </c>
      <c r="F11" s="73">
        <f>SUM(F12:F12)</f>
        <v>0</v>
      </c>
      <c r="G11" s="73">
        <f>SUM(G12:G12)</f>
        <v>0</v>
      </c>
      <c r="H11" s="73">
        <f>SUM(H12:H12)</f>
        <v>0</v>
      </c>
      <c r="I11" s="73">
        <f>SUM(I12:I12)</f>
        <v>0</v>
      </c>
      <c r="J11" s="73">
        <f>SUM(J12:J12)</f>
        <v>0</v>
      </c>
      <c r="K11" s="73">
        <f>SUM(K12:K12)</f>
        <v>0</v>
      </c>
      <c r="L11" s="73">
        <f>SUM(L12:L12)</f>
        <v>0</v>
      </c>
      <c r="M11" s="73">
        <f>SUM(M12:M12)</f>
        <v>0</v>
      </c>
      <c r="N11" s="73">
        <f>SUM(N12:N12)</f>
        <v>0</v>
      </c>
      <c r="O11" s="74">
        <f>SUM(D11:N11)</f>
        <v>859790</v>
      </c>
      <c r="P11" s="75">
        <f>(O11/P$20)</f>
        <v>183.16787388155092</v>
      </c>
      <c r="Q11" s="76"/>
    </row>
    <row r="12" spans="1:134">
      <c r="A12" s="64"/>
      <c r="B12" s="65">
        <v>521</v>
      </c>
      <c r="C12" s="66" t="s">
        <v>32</v>
      </c>
      <c r="D12" s="67">
        <v>859790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>SUM(D12:N12)</f>
        <v>859790</v>
      </c>
      <c r="P12" s="68">
        <f>(O12/P$20)</f>
        <v>183.16787388155092</v>
      </c>
      <c r="Q12" s="69"/>
    </row>
    <row r="13" spans="1:134" ht="15.75">
      <c r="A13" s="70" t="s">
        <v>41</v>
      </c>
      <c r="B13" s="71"/>
      <c r="C13" s="72"/>
      <c r="D13" s="73">
        <f>SUM(D14:D15)</f>
        <v>1047144</v>
      </c>
      <c r="E13" s="73">
        <f>SUM(E14:E15)</f>
        <v>0</v>
      </c>
      <c r="F13" s="73">
        <f>SUM(F14:F15)</f>
        <v>0</v>
      </c>
      <c r="G13" s="73">
        <f>SUM(G14:G15)</f>
        <v>0</v>
      </c>
      <c r="H13" s="73">
        <f>SUM(H14:H15)</f>
        <v>0</v>
      </c>
      <c r="I13" s="73">
        <f>SUM(I14:I15)</f>
        <v>0</v>
      </c>
      <c r="J13" s="73">
        <f>SUM(J14:J15)</f>
        <v>0</v>
      </c>
      <c r="K13" s="73">
        <f>SUM(K14:K15)</f>
        <v>0</v>
      </c>
      <c r="L13" s="73">
        <f>SUM(L14:L15)</f>
        <v>0</v>
      </c>
      <c r="M13" s="73">
        <f>SUM(M14:M15)</f>
        <v>0</v>
      </c>
      <c r="N13" s="73">
        <f>SUM(N14:N15)</f>
        <v>0</v>
      </c>
      <c r="O13" s="74">
        <f>SUM(D13:N13)</f>
        <v>1047144</v>
      </c>
      <c r="P13" s="75">
        <f>(O13/P$20)</f>
        <v>223.08138048572647</v>
      </c>
      <c r="Q13" s="76"/>
    </row>
    <row r="14" spans="1:134">
      <c r="A14" s="64"/>
      <c r="B14" s="65">
        <v>534</v>
      </c>
      <c r="C14" s="66" t="s">
        <v>51</v>
      </c>
      <c r="D14" s="67">
        <v>810480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 t="shared" ref="O14:O17" si="1">SUM(D14:N14)</f>
        <v>810480</v>
      </c>
      <c r="P14" s="68">
        <f>(O14/P$20)</f>
        <v>172.66297400937367</v>
      </c>
      <c r="Q14" s="69"/>
    </row>
    <row r="15" spans="1:134">
      <c r="A15" s="64"/>
      <c r="B15" s="65">
        <v>539</v>
      </c>
      <c r="C15" s="66" t="s">
        <v>43</v>
      </c>
      <c r="D15" s="67">
        <v>236664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si="1"/>
        <v>236664</v>
      </c>
      <c r="P15" s="68">
        <f>(O15/P$20)</f>
        <v>50.418406476352793</v>
      </c>
      <c r="Q15" s="69"/>
    </row>
    <row r="16" spans="1:134" ht="15.75">
      <c r="A16" s="70" t="s">
        <v>44</v>
      </c>
      <c r="B16" s="71"/>
      <c r="C16" s="72"/>
      <c r="D16" s="73">
        <f>SUM(D17:D17)</f>
        <v>0</v>
      </c>
      <c r="E16" s="73">
        <f>SUM(E17:E17)</f>
        <v>70429</v>
      </c>
      <c r="F16" s="73">
        <f>SUM(F17:F17)</f>
        <v>0</v>
      </c>
      <c r="G16" s="73">
        <f>SUM(G17:G17)</f>
        <v>0</v>
      </c>
      <c r="H16" s="73">
        <f>SUM(H17:H17)</f>
        <v>0</v>
      </c>
      <c r="I16" s="73">
        <f>SUM(I17:I17)</f>
        <v>0</v>
      </c>
      <c r="J16" s="73">
        <f>SUM(J17:J17)</f>
        <v>0</v>
      </c>
      <c r="K16" s="73">
        <f>SUM(K17:K17)</f>
        <v>0</v>
      </c>
      <c r="L16" s="73">
        <f>SUM(L17:L17)</f>
        <v>0</v>
      </c>
      <c r="M16" s="73">
        <f>SUM(M17:M17)</f>
        <v>0</v>
      </c>
      <c r="N16" s="73">
        <f>SUM(N17:N17)</f>
        <v>0</v>
      </c>
      <c r="O16" s="73">
        <f t="shared" si="1"/>
        <v>70429</v>
      </c>
      <c r="P16" s="75">
        <f>(O16/P$20)</f>
        <v>15.004047720494247</v>
      </c>
      <c r="Q16" s="76"/>
    </row>
    <row r="17" spans="1:120" ht="15.75" thickBot="1">
      <c r="A17" s="77"/>
      <c r="B17" s="78">
        <v>554</v>
      </c>
      <c r="C17" s="79" t="s">
        <v>45</v>
      </c>
      <c r="D17" s="67">
        <v>0</v>
      </c>
      <c r="E17" s="67">
        <v>70429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 t="shared" si="1"/>
        <v>70429</v>
      </c>
      <c r="P17" s="68">
        <f>(O17/P$20)</f>
        <v>15.004047720494247</v>
      </c>
      <c r="Q17" s="69"/>
    </row>
    <row r="18" spans="1:120" ht="16.5" thickBot="1">
      <c r="A18" s="80" t="s">
        <v>10</v>
      </c>
      <c r="B18" s="81"/>
      <c r="C18" s="82"/>
      <c r="D18" s="83">
        <f>SUM(D5,D11,D13,D16)</f>
        <v>3412086</v>
      </c>
      <c r="E18" s="83">
        <f t="shared" ref="E18:N18" si="2">SUM(E5,E11,E13,E16)</f>
        <v>2984679</v>
      </c>
      <c r="F18" s="83">
        <f t="shared" si="2"/>
        <v>0</v>
      </c>
      <c r="G18" s="83">
        <f t="shared" si="2"/>
        <v>0</v>
      </c>
      <c r="H18" s="83">
        <f t="shared" si="2"/>
        <v>0</v>
      </c>
      <c r="I18" s="83">
        <f t="shared" si="2"/>
        <v>0</v>
      </c>
      <c r="J18" s="83">
        <f t="shared" si="2"/>
        <v>0</v>
      </c>
      <c r="K18" s="83">
        <f t="shared" si="2"/>
        <v>0</v>
      </c>
      <c r="L18" s="83">
        <f t="shared" si="2"/>
        <v>0</v>
      </c>
      <c r="M18" s="83">
        <f t="shared" si="2"/>
        <v>0</v>
      </c>
      <c r="N18" s="83">
        <f t="shared" si="2"/>
        <v>0</v>
      </c>
      <c r="O18" s="83">
        <f>SUM(D18:N18)</f>
        <v>6396765</v>
      </c>
      <c r="P18" s="84">
        <f>(O18/P$20)</f>
        <v>1362.7535151256923</v>
      </c>
      <c r="Q18" s="62"/>
      <c r="R18" s="85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</row>
    <row r="19" spans="1:120">
      <c r="A19" s="86"/>
      <c r="B19" s="87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9"/>
    </row>
    <row r="20" spans="1:120">
      <c r="A20" s="90"/>
      <c r="B20" s="91"/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5" t="s">
        <v>56</v>
      </c>
      <c r="N20" s="95"/>
      <c r="O20" s="95"/>
      <c r="P20" s="93">
        <v>4694</v>
      </c>
    </row>
    <row r="21" spans="1:120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8"/>
    </row>
    <row r="22" spans="1:120" ht="15.75" customHeight="1" thickBot="1">
      <c r="A22" s="99" t="s">
        <v>24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1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11</v>
      </c>
      <c r="B3" s="109"/>
      <c r="C3" s="110"/>
      <c r="D3" s="129" t="s">
        <v>6</v>
      </c>
      <c r="E3" s="130"/>
      <c r="F3" s="130"/>
      <c r="G3" s="130"/>
      <c r="H3" s="131"/>
      <c r="I3" s="129" t="s">
        <v>7</v>
      </c>
      <c r="J3" s="131"/>
      <c r="K3" s="129" t="s">
        <v>9</v>
      </c>
      <c r="L3" s="130"/>
      <c r="M3" s="131"/>
      <c r="N3" s="33"/>
      <c r="O3" s="34"/>
      <c r="P3" s="132" t="s">
        <v>48</v>
      </c>
      <c r="Q3" s="11"/>
      <c r="R3"/>
    </row>
    <row r="4" spans="1:134" ht="32.25" customHeight="1" thickBot="1">
      <c r="A4" s="111"/>
      <c r="B4" s="112"/>
      <c r="C4" s="113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49</v>
      </c>
      <c r="N4" s="32" t="s">
        <v>5</v>
      </c>
      <c r="O4" s="32" t="s">
        <v>50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SUM(D6:D10)</f>
        <v>1554475</v>
      </c>
      <c r="E5" s="24">
        <f t="shared" si="0"/>
        <v>2350273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3904748</v>
      </c>
      <c r="P5" s="30">
        <f t="shared" ref="P5:P18" si="1">(O5/P$20)</f>
        <v>1309.8785642401879</v>
      </c>
      <c r="Q5" s="6"/>
    </row>
    <row r="6" spans="1:134">
      <c r="A6" s="12"/>
      <c r="B6" s="42">
        <v>511</v>
      </c>
      <c r="C6" s="19" t="s">
        <v>18</v>
      </c>
      <c r="D6" s="43">
        <v>304033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304033</v>
      </c>
      <c r="P6" s="44">
        <f t="shared" si="1"/>
        <v>101.99027172089903</v>
      </c>
      <c r="Q6" s="9"/>
    </row>
    <row r="7" spans="1:134">
      <c r="A7" s="12"/>
      <c r="B7" s="42">
        <v>513</v>
      </c>
      <c r="C7" s="19" t="s">
        <v>19</v>
      </c>
      <c r="D7" s="43">
        <v>1144706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1144706</v>
      </c>
      <c r="P7" s="44">
        <f t="shared" si="1"/>
        <v>384.00067091580007</v>
      </c>
      <c r="Q7" s="9"/>
    </row>
    <row r="8" spans="1:134">
      <c r="A8" s="12"/>
      <c r="B8" s="42">
        <v>514</v>
      </c>
      <c r="C8" s="19" t="s">
        <v>20</v>
      </c>
      <c r="D8" s="43">
        <v>86790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86790</v>
      </c>
      <c r="P8" s="44">
        <f t="shared" si="1"/>
        <v>29.11439114391144</v>
      </c>
      <c r="Q8" s="9"/>
    </row>
    <row r="9" spans="1:134">
      <c r="A9" s="12"/>
      <c r="B9" s="42">
        <v>515</v>
      </c>
      <c r="C9" s="19" t="s">
        <v>21</v>
      </c>
      <c r="D9" s="43">
        <v>0</v>
      </c>
      <c r="E9" s="43">
        <v>2350273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2350273</v>
      </c>
      <c r="P9" s="44">
        <f t="shared" si="1"/>
        <v>788.41764508554172</v>
      </c>
      <c r="Q9" s="9"/>
    </row>
    <row r="10" spans="1:134">
      <c r="A10" s="12"/>
      <c r="B10" s="42">
        <v>517</v>
      </c>
      <c r="C10" s="19" t="s">
        <v>40</v>
      </c>
      <c r="D10" s="43">
        <v>18946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18946</v>
      </c>
      <c r="P10" s="44">
        <f t="shared" si="1"/>
        <v>6.3555853740355586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SUM(D12:D12)</f>
        <v>650002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650002</v>
      </c>
      <c r="P11" s="41">
        <f t="shared" si="1"/>
        <v>218.04830593760482</v>
      </c>
      <c r="Q11" s="10"/>
    </row>
    <row r="12" spans="1:134">
      <c r="A12" s="12"/>
      <c r="B12" s="42">
        <v>521</v>
      </c>
      <c r="C12" s="19" t="s">
        <v>32</v>
      </c>
      <c r="D12" s="43">
        <v>650002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650002</v>
      </c>
      <c r="P12" s="44">
        <f t="shared" si="1"/>
        <v>218.04830593760482</v>
      </c>
      <c r="Q12" s="9"/>
    </row>
    <row r="13" spans="1:134" ht="15.75">
      <c r="A13" s="26" t="s">
        <v>41</v>
      </c>
      <c r="B13" s="27"/>
      <c r="C13" s="28"/>
      <c r="D13" s="29">
        <f t="shared" ref="D13:N13" si="4">SUM(D14:D15)</f>
        <v>656430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>SUM(D13:N13)</f>
        <v>656430</v>
      </c>
      <c r="P13" s="41">
        <f t="shared" si="1"/>
        <v>220.20462931902046</v>
      </c>
      <c r="Q13" s="10"/>
    </row>
    <row r="14" spans="1:134">
      <c r="A14" s="12"/>
      <c r="B14" s="42">
        <v>534</v>
      </c>
      <c r="C14" s="19" t="s">
        <v>51</v>
      </c>
      <c r="D14" s="43">
        <v>484391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7" si="5">SUM(D14:N14)</f>
        <v>484391</v>
      </c>
      <c r="P14" s="44">
        <f t="shared" si="1"/>
        <v>162.49278765514927</v>
      </c>
      <c r="Q14" s="9"/>
    </row>
    <row r="15" spans="1:134">
      <c r="A15" s="12"/>
      <c r="B15" s="42">
        <v>539</v>
      </c>
      <c r="C15" s="19" t="s">
        <v>43</v>
      </c>
      <c r="D15" s="43">
        <v>172039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172039</v>
      </c>
      <c r="P15" s="44">
        <f t="shared" si="1"/>
        <v>57.711841663871184</v>
      </c>
      <c r="Q15" s="9"/>
    </row>
    <row r="16" spans="1:134" ht="15.75">
      <c r="A16" s="26" t="s">
        <v>44</v>
      </c>
      <c r="B16" s="27"/>
      <c r="C16" s="28"/>
      <c r="D16" s="29">
        <f t="shared" ref="D16:N16" si="6">SUM(D17:D17)</f>
        <v>0</v>
      </c>
      <c r="E16" s="29">
        <f t="shared" si="6"/>
        <v>53246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5"/>
        <v>53246</v>
      </c>
      <c r="P16" s="41">
        <f t="shared" si="1"/>
        <v>17.86179134518618</v>
      </c>
      <c r="Q16" s="10"/>
    </row>
    <row r="17" spans="1:120" ht="15.75" thickBot="1">
      <c r="A17" s="46"/>
      <c r="B17" s="47">
        <v>554</v>
      </c>
      <c r="C17" s="48" t="s">
        <v>45</v>
      </c>
      <c r="D17" s="43">
        <v>0</v>
      </c>
      <c r="E17" s="43">
        <v>53246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53246</v>
      </c>
      <c r="P17" s="44">
        <f t="shared" si="1"/>
        <v>17.86179134518618</v>
      </c>
      <c r="Q17" s="9"/>
    </row>
    <row r="18" spans="1:120" ht="16.5" thickBot="1">
      <c r="A18" s="13" t="s">
        <v>10</v>
      </c>
      <c r="B18" s="21"/>
      <c r="C18" s="20"/>
      <c r="D18" s="14">
        <f>SUM(D5,D11,D13,D16)</f>
        <v>2860907</v>
      </c>
      <c r="E18" s="14">
        <f t="shared" ref="E18:N18" si="7">SUM(E5,E11,E13,E16)</f>
        <v>2403519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>SUM(D18:N18)</f>
        <v>5264426</v>
      </c>
      <c r="P18" s="35">
        <f t="shared" si="1"/>
        <v>1765.9932908419994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19" t="s">
        <v>54</v>
      </c>
      <c r="N20" s="119"/>
      <c r="O20" s="119"/>
      <c r="P20" s="39">
        <v>2981</v>
      </c>
    </row>
    <row r="21" spans="1:120">
      <c r="A21" s="120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8"/>
    </row>
    <row r="22" spans="1:120" ht="15.75" customHeight="1" thickBot="1">
      <c r="A22" s="121" t="s">
        <v>24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1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activeCell="P27" sqref="P27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11</v>
      </c>
      <c r="B3" s="109"/>
      <c r="C3" s="110"/>
      <c r="D3" s="129" t="s">
        <v>6</v>
      </c>
      <c r="E3" s="130"/>
      <c r="F3" s="130"/>
      <c r="G3" s="130"/>
      <c r="H3" s="131"/>
      <c r="I3" s="129" t="s">
        <v>7</v>
      </c>
      <c r="J3" s="131"/>
      <c r="K3" s="129" t="s">
        <v>9</v>
      </c>
      <c r="L3" s="130"/>
      <c r="M3" s="131"/>
      <c r="N3" s="33"/>
      <c r="O3" s="34"/>
      <c r="P3" s="132" t="s">
        <v>48</v>
      </c>
      <c r="Q3" s="11"/>
      <c r="R3"/>
    </row>
    <row r="4" spans="1:134" ht="32.25" customHeight="1" thickBot="1">
      <c r="A4" s="111"/>
      <c r="B4" s="112"/>
      <c r="C4" s="113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49</v>
      </c>
      <c r="N4" s="32" t="s">
        <v>5</v>
      </c>
      <c r="O4" s="32" t="s">
        <v>50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SUM(D6:D10)</f>
        <v>1322320</v>
      </c>
      <c r="E5" s="24">
        <f t="shared" si="0"/>
        <v>2189845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3512165</v>
      </c>
      <c r="P5" s="30">
        <f t="shared" ref="P5:P18" si="2">(O5/P$20)</f>
        <v>1998.9556061468413</v>
      </c>
      <c r="Q5" s="6"/>
    </row>
    <row r="6" spans="1:134">
      <c r="A6" s="12"/>
      <c r="B6" s="42">
        <v>511</v>
      </c>
      <c r="C6" s="19" t="s">
        <v>18</v>
      </c>
      <c r="D6" s="43">
        <v>169876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169876</v>
      </c>
      <c r="P6" s="44">
        <f t="shared" si="2"/>
        <v>96.685258964143429</v>
      </c>
      <c r="Q6" s="9"/>
    </row>
    <row r="7" spans="1:134">
      <c r="A7" s="12"/>
      <c r="B7" s="42">
        <v>513</v>
      </c>
      <c r="C7" s="19" t="s">
        <v>19</v>
      </c>
      <c r="D7" s="43">
        <v>841600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841600</v>
      </c>
      <c r="P7" s="44">
        <f t="shared" si="2"/>
        <v>478.99829254410929</v>
      </c>
      <c r="Q7" s="9"/>
    </row>
    <row r="8" spans="1:134">
      <c r="A8" s="12"/>
      <c r="B8" s="42">
        <v>514</v>
      </c>
      <c r="C8" s="19" t="s">
        <v>20</v>
      </c>
      <c r="D8" s="43">
        <v>300630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300630</v>
      </c>
      <c r="P8" s="44">
        <f t="shared" si="2"/>
        <v>171.10415480933409</v>
      </c>
      <c r="Q8" s="9"/>
    </row>
    <row r="9" spans="1:134">
      <c r="A9" s="12"/>
      <c r="B9" s="42">
        <v>515</v>
      </c>
      <c r="C9" s="19" t="s">
        <v>21</v>
      </c>
      <c r="D9" s="43">
        <v>0</v>
      </c>
      <c r="E9" s="43">
        <v>2189845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2189845</v>
      </c>
      <c r="P9" s="44">
        <f t="shared" si="2"/>
        <v>1246.3545816733067</v>
      </c>
      <c r="Q9" s="9"/>
    </row>
    <row r="10" spans="1:134">
      <c r="A10" s="12"/>
      <c r="B10" s="42">
        <v>517</v>
      </c>
      <c r="C10" s="19" t="s">
        <v>40</v>
      </c>
      <c r="D10" s="43">
        <v>10214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10214</v>
      </c>
      <c r="P10" s="44">
        <f t="shared" si="2"/>
        <v>5.8133181559476377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SUM(D12:D12)</f>
        <v>651060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651060</v>
      </c>
      <c r="P11" s="41">
        <f t="shared" si="2"/>
        <v>370.55207740466705</v>
      </c>
      <c r="Q11" s="10"/>
    </row>
    <row r="12" spans="1:134">
      <c r="A12" s="12"/>
      <c r="B12" s="42">
        <v>521</v>
      </c>
      <c r="C12" s="19" t="s">
        <v>32</v>
      </c>
      <c r="D12" s="43">
        <v>651060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651060</v>
      </c>
      <c r="P12" s="44">
        <f t="shared" si="2"/>
        <v>370.55207740466705</v>
      </c>
      <c r="Q12" s="9"/>
    </row>
    <row r="13" spans="1:134" ht="15.75">
      <c r="A13" s="26" t="s">
        <v>41</v>
      </c>
      <c r="B13" s="27"/>
      <c r="C13" s="28"/>
      <c r="D13" s="29">
        <f t="shared" ref="D13:N13" si="4">SUM(D14:D15)</f>
        <v>473546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473546</v>
      </c>
      <c r="P13" s="41">
        <f t="shared" si="2"/>
        <v>269.51963574274333</v>
      </c>
      <c r="Q13" s="10"/>
    </row>
    <row r="14" spans="1:134">
      <c r="A14" s="12"/>
      <c r="B14" s="42">
        <v>534</v>
      </c>
      <c r="C14" s="19" t="s">
        <v>51</v>
      </c>
      <c r="D14" s="43">
        <v>284616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284616</v>
      </c>
      <c r="P14" s="44">
        <f t="shared" si="2"/>
        <v>161.98975526465566</v>
      </c>
      <c r="Q14" s="9"/>
    </row>
    <row r="15" spans="1:134">
      <c r="A15" s="12"/>
      <c r="B15" s="42">
        <v>539</v>
      </c>
      <c r="C15" s="19" t="s">
        <v>43</v>
      </c>
      <c r="D15" s="43">
        <v>188930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188930</v>
      </c>
      <c r="P15" s="44">
        <f t="shared" si="2"/>
        <v>107.52988047808765</v>
      </c>
      <c r="Q15" s="9"/>
    </row>
    <row r="16" spans="1:134" ht="15.75">
      <c r="A16" s="26" t="s">
        <v>44</v>
      </c>
      <c r="B16" s="27"/>
      <c r="C16" s="28"/>
      <c r="D16" s="29">
        <f t="shared" ref="D16:N16" si="5">SUM(D17:D17)</f>
        <v>0</v>
      </c>
      <c r="E16" s="29">
        <f t="shared" si="5"/>
        <v>41073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41073</v>
      </c>
      <c r="P16" s="41">
        <f t="shared" si="2"/>
        <v>23.376778599886169</v>
      </c>
      <c r="Q16" s="10"/>
    </row>
    <row r="17" spans="1:120" ht="15.75" thickBot="1">
      <c r="A17" s="46"/>
      <c r="B17" s="47">
        <v>554</v>
      </c>
      <c r="C17" s="48" t="s">
        <v>45</v>
      </c>
      <c r="D17" s="43">
        <v>0</v>
      </c>
      <c r="E17" s="43">
        <v>41073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41073</v>
      </c>
      <c r="P17" s="44">
        <f t="shared" si="2"/>
        <v>23.376778599886169</v>
      </c>
      <c r="Q17" s="9"/>
    </row>
    <row r="18" spans="1:120" ht="16.5" thickBot="1">
      <c r="A18" s="13" t="s">
        <v>10</v>
      </c>
      <c r="B18" s="21"/>
      <c r="C18" s="20"/>
      <c r="D18" s="14">
        <f>SUM(D5,D11,D13,D16)</f>
        <v>2446926</v>
      </c>
      <c r="E18" s="14">
        <f t="shared" ref="E18:N18" si="6">SUM(E5,E11,E13,E16)</f>
        <v>2230918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1"/>
        <v>4677844</v>
      </c>
      <c r="P18" s="35">
        <f t="shared" si="2"/>
        <v>2662.4040978941375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19" t="s">
        <v>52</v>
      </c>
      <c r="N20" s="119"/>
      <c r="O20" s="119"/>
      <c r="P20" s="39">
        <v>1757</v>
      </c>
    </row>
    <row r="21" spans="1:120">
      <c r="A21" s="120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8"/>
    </row>
    <row r="22" spans="1:120" ht="15.75" customHeight="1" thickBot="1">
      <c r="A22" s="121" t="s">
        <v>24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1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39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</v>
      </c>
      <c r="B3" s="109"/>
      <c r="C3" s="110"/>
      <c r="D3" s="129" t="s">
        <v>6</v>
      </c>
      <c r="E3" s="130"/>
      <c r="F3" s="130"/>
      <c r="G3" s="130"/>
      <c r="H3" s="131"/>
      <c r="I3" s="129" t="s">
        <v>7</v>
      </c>
      <c r="J3" s="131"/>
      <c r="K3" s="129" t="s">
        <v>9</v>
      </c>
      <c r="L3" s="131"/>
      <c r="M3" s="33"/>
      <c r="N3" s="34"/>
      <c r="O3" s="132" t="s">
        <v>16</v>
      </c>
      <c r="P3" s="11"/>
      <c r="Q3"/>
    </row>
    <row r="4" spans="1:133" ht="32.25" customHeight="1" thickBot="1">
      <c r="A4" s="111"/>
      <c r="B4" s="112"/>
      <c r="C4" s="113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3303318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3303318</v>
      </c>
      <c r="O5" s="30">
        <f t="shared" ref="O5:O18" si="2">(N5/O$20)</f>
        <v>3473.5205047318614</v>
      </c>
      <c r="P5" s="6"/>
    </row>
    <row r="6" spans="1:133">
      <c r="A6" s="12"/>
      <c r="B6" s="42">
        <v>511</v>
      </c>
      <c r="C6" s="19" t="s">
        <v>18</v>
      </c>
      <c r="D6" s="43">
        <v>200731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200731</v>
      </c>
      <c r="O6" s="44">
        <f t="shared" si="2"/>
        <v>211.07360672975815</v>
      </c>
      <c r="P6" s="9"/>
    </row>
    <row r="7" spans="1:133">
      <c r="A7" s="12"/>
      <c r="B7" s="42">
        <v>513</v>
      </c>
      <c r="C7" s="19" t="s">
        <v>19</v>
      </c>
      <c r="D7" s="43">
        <v>1061934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1061934</v>
      </c>
      <c r="O7" s="44">
        <f t="shared" si="2"/>
        <v>1116.6498422712934</v>
      </c>
      <c r="P7" s="9"/>
    </row>
    <row r="8" spans="1:133">
      <c r="A8" s="12"/>
      <c r="B8" s="42">
        <v>514</v>
      </c>
      <c r="C8" s="19" t="s">
        <v>20</v>
      </c>
      <c r="D8" s="43">
        <v>438248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438248</v>
      </c>
      <c r="O8" s="44">
        <f t="shared" si="2"/>
        <v>460.82860147213461</v>
      </c>
      <c r="P8" s="9"/>
    </row>
    <row r="9" spans="1:133">
      <c r="A9" s="12"/>
      <c r="B9" s="42">
        <v>515</v>
      </c>
      <c r="C9" s="19" t="s">
        <v>21</v>
      </c>
      <c r="D9" s="43">
        <v>1592191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1592191</v>
      </c>
      <c r="O9" s="44">
        <f t="shared" si="2"/>
        <v>1674.2281808622502</v>
      </c>
      <c r="P9" s="9"/>
    </row>
    <row r="10" spans="1:133">
      <c r="A10" s="12"/>
      <c r="B10" s="42">
        <v>517</v>
      </c>
      <c r="C10" s="19" t="s">
        <v>40</v>
      </c>
      <c r="D10" s="43">
        <v>10214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10214</v>
      </c>
      <c r="O10" s="44">
        <f t="shared" si="2"/>
        <v>10.740273396424817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SUM(D12:D12)</f>
        <v>650451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650451</v>
      </c>
      <c r="O11" s="41">
        <f t="shared" si="2"/>
        <v>683.96529968454263</v>
      </c>
      <c r="P11" s="10"/>
    </row>
    <row r="12" spans="1:133">
      <c r="A12" s="12"/>
      <c r="B12" s="42">
        <v>521</v>
      </c>
      <c r="C12" s="19" t="s">
        <v>32</v>
      </c>
      <c r="D12" s="43">
        <v>650451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650451</v>
      </c>
      <c r="O12" s="44">
        <f t="shared" si="2"/>
        <v>683.96529968454263</v>
      </c>
      <c r="P12" s="9"/>
    </row>
    <row r="13" spans="1:133" ht="15.75">
      <c r="A13" s="26" t="s">
        <v>41</v>
      </c>
      <c r="B13" s="27"/>
      <c r="C13" s="28"/>
      <c r="D13" s="29">
        <f t="shared" ref="D13:M13" si="4">SUM(D14:D15)</f>
        <v>84171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84171</v>
      </c>
      <c r="O13" s="41">
        <f t="shared" si="2"/>
        <v>88.50788643533123</v>
      </c>
      <c r="P13" s="10"/>
    </row>
    <row r="14" spans="1:133">
      <c r="A14" s="12"/>
      <c r="B14" s="42">
        <v>534</v>
      </c>
      <c r="C14" s="19" t="s">
        <v>42</v>
      </c>
      <c r="D14" s="43">
        <v>51350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51350</v>
      </c>
      <c r="O14" s="44">
        <f t="shared" si="2"/>
        <v>53.995793901156674</v>
      </c>
      <c r="P14" s="9"/>
    </row>
    <row r="15" spans="1:133">
      <c r="A15" s="12"/>
      <c r="B15" s="42">
        <v>539</v>
      </c>
      <c r="C15" s="19" t="s">
        <v>43</v>
      </c>
      <c r="D15" s="43">
        <v>32821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32821</v>
      </c>
      <c r="O15" s="44">
        <f t="shared" si="2"/>
        <v>34.512092534174556</v>
      </c>
      <c r="P15" s="9"/>
    </row>
    <row r="16" spans="1:133" ht="15.75">
      <c r="A16" s="26" t="s">
        <v>44</v>
      </c>
      <c r="B16" s="27"/>
      <c r="C16" s="28"/>
      <c r="D16" s="29">
        <f t="shared" ref="D16:M16" si="5">SUM(D17:D17)</f>
        <v>0</v>
      </c>
      <c r="E16" s="29">
        <f t="shared" si="5"/>
        <v>10550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10550</v>
      </c>
      <c r="O16" s="41">
        <f t="shared" si="2"/>
        <v>11.093585699263933</v>
      </c>
      <c r="P16" s="10"/>
    </row>
    <row r="17" spans="1:119" ht="15.75" thickBot="1">
      <c r="A17" s="46"/>
      <c r="B17" s="47">
        <v>554</v>
      </c>
      <c r="C17" s="48" t="s">
        <v>45</v>
      </c>
      <c r="D17" s="43">
        <v>0</v>
      </c>
      <c r="E17" s="43">
        <v>10550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10550</v>
      </c>
      <c r="O17" s="44">
        <f t="shared" si="2"/>
        <v>11.093585699263933</v>
      </c>
      <c r="P17" s="9"/>
    </row>
    <row r="18" spans="1:119" ht="16.5" thickBot="1">
      <c r="A18" s="13" t="s">
        <v>10</v>
      </c>
      <c r="B18" s="21"/>
      <c r="C18" s="20"/>
      <c r="D18" s="14">
        <f>SUM(D5,D11,D13,D16)</f>
        <v>4037940</v>
      </c>
      <c r="E18" s="14">
        <f t="shared" ref="E18:M18" si="6">SUM(E5,E11,E13,E16)</f>
        <v>10550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4048490</v>
      </c>
      <c r="O18" s="35">
        <f t="shared" si="2"/>
        <v>4257.0872765509994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19" t="s">
        <v>46</v>
      </c>
      <c r="M20" s="119"/>
      <c r="N20" s="119"/>
      <c r="O20" s="39">
        <v>951</v>
      </c>
    </row>
    <row r="21" spans="1:119">
      <c r="A21" s="120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8"/>
    </row>
    <row r="22" spans="1:119" ht="15.75" customHeight="1" thickBot="1">
      <c r="A22" s="121" t="s">
        <v>24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1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37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</v>
      </c>
      <c r="B3" s="109"/>
      <c r="C3" s="110"/>
      <c r="D3" s="129" t="s">
        <v>6</v>
      </c>
      <c r="E3" s="130"/>
      <c r="F3" s="130"/>
      <c r="G3" s="130"/>
      <c r="H3" s="131"/>
      <c r="I3" s="129" t="s">
        <v>7</v>
      </c>
      <c r="J3" s="131"/>
      <c r="K3" s="129" t="s">
        <v>9</v>
      </c>
      <c r="L3" s="131"/>
      <c r="M3" s="33"/>
      <c r="N3" s="34"/>
      <c r="O3" s="132" t="s">
        <v>16</v>
      </c>
      <c r="P3" s="11"/>
      <c r="Q3"/>
    </row>
    <row r="4" spans="1:133" ht="32.25" customHeight="1" thickBot="1">
      <c r="A4" s="111"/>
      <c r="B4" s="112"/>
      <c r="C4" s="113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2579710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2579710</v>
      </c>
      <c r="O5" s="30">
        <f t="shared" ref="O5:O14" si="2">(N5/O$16)</f>
        <v>6788.7105263157891</v>
      </c>
      <c r="P5" s="6"/>
    </row>
    <row r="6" spans="1:133">
      <c r="A6" s="12"/>
      <c r="B6" s="42">
        <v>511</v>
      </c>
      <c r="C6" s="19" t="s">
        <v>18</v>
      </c>
      <c r="D6" s="43">
        <v>224223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224223</v>
      </c>
      <c r="O6" s="44">
        <f t="shared" si="2"/>
        <v>590.0605263157895</v>
      </c>
      <c r="P6" s="9"/>
    </row>
    <row r="7" spans="1:133">
      <c r="A7" s="12"/>
      <c r="B7" s="42">
        <v>513</v>
      </c>
      <c r="C7" s="19" t="s">
        <v>19</v>
      </c>
      <c r="D7" s="43">
        <v>822242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822242</v>
      </c>
      <c r="O7" s="44">
        <f t="shared" si="2"/>
        <v>2163.7947368421051</v>
      </c>
      <c r="P7" s="9"/>
    </row>
    <row r="8" spans="1:133">
      <c r="A8" s="12"/>
      <c r="B8" s="42">
        <v>514</v>
      </c>
      <c r="C8" s="19" t="s">
        <v>20</v>
      </c>
      <c r="D8" s="43">
        <v>369100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369100</v>
      </c>
      <c r="O8" s="44">
        <f t="shared" si="2"/>
        <v>971.31578947368416</v>
      </c>
      <c r="P8" s="9"/>
    </row>
    <row r="9" spans="1:133">
      <c r="A9" s="12"/>
      <c r="B9" s="42">
        <v>515</v>
      </c>
      <c r="C9" s="19" t="s">
        <v>21</v>
      </c>
      <c r="D9" s="43">
        <v>1164145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1164145</v>
      </c>
      <c r="O9" s="44">
        <f t="shared" si="2"/>
        <v>3063.5394736842104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74067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74067</v>
      </c>
      <c r="O10" s="41">
        <f t="shared" si="2"/>
        <v>194.91315789473686</v>
      </c>
      <c r="P10" s="10"/>
    </row>
    <row r="11" spans="1:133">
      <c r="A11" s="12"/>
      <c r="B11" s="42">
        <v>521</v>
      </c>
      <c r="C11" s="19" t="s">
        <v>32</v>
      </c>
      <c r="D11" s="43">
        <v>74067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74067</v>
      </c>
      <c r="O11" s="44">
        <f t="shared" si="2"/>
        <v>194.91315789473686</v>
      </c>
      <c r="P11" s="9"/>
    </row>
    <row r="12" spans="1:133" ht="15.75">
      <c r="A12" s="26" t="s">
        <v>33</v>
      </c>
      <c r="B12" s="27"/>
      <c r="C12" s="28"/>
      <c r="D12" s="29">
        <f t="shared" ref="D12:M12" si="4">SUM(D13:D13)</f>
        <v>0</v>
      </c>
      <c r="E12" s="29">
        <f t="shared" si="4"/>
        <v>3736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3736</v>
      </c>
      <c r="O12" s="41">
        <f t="shared" si="2"/>
        <v>9.8315789473684205</v>
      </c>
      <c r="P12" s="10"/>
    </row>
    <row r="13" spans="1:133" ht="15.75" thickBot="1">
      <c r="A13" s="12"/>
      <c r="B13" s="42">
        <v>564</v>
      </c>
      <c r="C13" s="19" t="s">
        <v>34</v>
      </c>
      <c r="D13" s="43">
        <v>0</v>
      </c>
      <c r="E13" s="43">
        <v>3736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3736</v>
      </c>
      <c r="O13" s="44">
        <f t="shared" si="2"/>
        <v>9.8315789473684205</v>
      </c>
      <c r="P13" s="9"/>
    </row>
    <row r="14" spans="1:133" ht="16.5" thickBot="1">
      <c r="A14" s="13" t="s">
        <v>10</v>
      </c>
      <c r="B14" s="21"/>
      <c r="C14" s="20"/>
      <c r="D14" s="14">
        <f>SUM(D5,D10,D12)</f>
        <v>2653777</v>
      </c>
      <c r="E14" s="14">
        <f t="shared" ref="E14:M14" si="5">SUM(E5,E10,E12)</f>
        <v>3736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2657513</v>
      </c>
      <c r="O14" s="35">
        <f t="shared" si="2"/>
        <v>6993.4552631578945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19" t="s">
        <v>38</v>
      </c>
      <c r="M16" s="119"/>
      <c r="N16" s="119"/>
      <c r="O16" s="39">
        <v>380</v>
      </c>
    </row>
    <row r="17" spans="1:15">
      <c r="A17" s="120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8"/>
    </row>
    <row r="18" spans="1:15" ht="15.75" customHeight="1" thickBot="1">
      <c r="A18" s="121" t="s">
        <v>24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</v>
      </c>
      <c r="B3" s="109"/>
      <c r="C3" s="110"/>
      <c r="D3" s="129" t="s">
        <v>6</v>
      </c>
      <c r="E3" s="130"/>
      <c r="F3" s="130"/>
      <c r="G3" s="130"/>
      <c r="H3" s="131"/>
      <c r="I3" s="129" t="s">
        <v>7</v>
      </c>
      <c r="J3" s="131"/>
      <c r="K3" s="129" t="s">
        <v>9</v>
      </c>
      <c r="L3" s="131"/>
      <c r="M3" s="33"/>
      <c r="N3" s="34"/>
      <c r="O3" s="132" t="s">
        <v>16</v>
      </c>
      <c r="P3" s="11"/>
      <c r="Q3"/>
    </row>
    <row r="4" spans="1:133" ht="32.25" customHeight="1" thickBot="1">
      <c r="A4" s="111"/>
      <c r="B4" s="112"/>
      <c r="C4" s="113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2064322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2064322</v>
      </c>
      <c r="O5" s="30">
        <f t="shared" ref="O5:O14" si="2">(N5/O$16)</f>
        <v>71183.517241379304</v>
      </c>
      <c r="P5" s="6"/>
    </row>
    <row r="6" spans="1:133">
      <c r="A6" s="12"/>
      <c r="B6" s="42">
        <v>511</v>
      </c>
      <c r="C6" s="19" t="s">
        <v>18</v>
      </c>
      <c r="D6" s="43">
        <v>235606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235606</v>
      </c>
      <c r="O6" s="44">
        <f t="shared" si="2"/>
        <v>8124.3448275862065</v>
      </c>
      <c r="P6" s="9"/>
    </row>
    <row r="7" spans="1:133">
      <c r="A7" s="12"/>
      <c r="B7" s="42">
        <v>513</v>
      </c>
      <c r="C7" s="19" t="s">
        <v>19</v>
      </c>
      <c r="D7" s="43">
        <v>537053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537053</v>
      </c>
      <c r="O7" s="44">
        <f t="shared" si="2"/>
        <v>18519.068965517243</v>
      </c>
      <c r="P7" s="9"/>
    </row>
    <row r="8" spans="1:133">
      <c r="A8" s="12"/>
      <c r="B8" s="42">
        <v>514</v>
      </c>
      <c r="C8" s="19" t="s">
        <v>20</v>
      </c>
      <c r="D8" s="43">
        <v>291387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291387</v>
      </c>
      <c r="O8" s="44">
        <f t="shared" si="2"/>
        <v>10047.827586206897</v>
      </c>
      <c r="P8" s="9"/>
    </row>
    <row r="9" spans="1:133">
      <c r="A9" s="12"/>
      <c r="B9" s="42">
        <v>515</v>
      </c>
      <c r="C9" s="19" t="s">
        <v>21</v>
      </c>
      <c r="D9" s="43">
        <v>1000276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1000276</v>
      </c>
      <c r="O9" s="44">
        <f t="shared" si="2"/>
        <v>34492.275862068964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36199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36199</v>
      </c>
      <c r="O10" s="41">
        <f t="shared" si="2"/>
        <v>1248.2413793103449</v>
      </c>
      <c r="P10" s="10"/>
    </row>
    <row r="11" spans="1:133">
      <c r="A11" s="12"/>
      <c r="B11" s="42">
        <v>521</v>
      </c>
      <c r="C11" s="19" t="s">
        <v>32</v>
      </c>
      <c r="D11" s="43">
        <v>36199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36199</v>
      </c>
      <c r="O11" s="44">
        <f t="shared" si="2"/>
        <v>1248.2413793103449</v>
      </c>
      <c r="P11" s="9"/>
    </row>
    <row r="12" spans="1:133" ht="15.75">
      <c r="A12" s="26" t="s">
        <v>33</v>
      </c>
      <c r="B12" s="27"/>
      <c r="C12" s="28"/>
      <c r="D12" s="29">
        <f t="shared" ref="D12:M12" si="4">SUM(D13:D13)</f>
        <v>0</v>
      </c>
      <c r="E12" s="29">
        <f t="shared" si="4"/>
        <v>2895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2895</v>
      </c>
      <c r="O12" s="41">
        <f t="shared" si="2"/>
        <v>99.827586206896555</v>
      </c>
      <c r="P12" s="10"/>
    </row>
    <row r="13" spans="1:133" ht="15.75" thickBot="1">
      <c r="A13" s="12"/>
      <c r="B13" s="42">
        <v>564</v>
      </c>
      <c r="C13" s="19" t="s">
        <v>34</v>
      </c>
      <c r="D13" s="43">
        <v>0</v>
      </c>
      <c r="E13" s="43">
        <v>2895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2895</v>
      </c>
      <c r="O13" s="44">
        <f t="shared" si="2"/>
        <v>99.827586206896555</v>
      </c>
      <c r="P13" s="9"/>
    </row>
    <row r="14" spans="1:133" ht="16.5" thickBot="1">
      <c r="A14" s="13" t="s">
        <v>10</v>
      </c>
      <c r="B14" s="21"/>
      <c r="C14" s="20"/>
      <c r="D14" s="14">
        <f>SUM(D5,D10,D12)</f>
        <v>2100521</v>
      </c>
      <c r="E14" s="14">
        <f t="shared" ref="E14:M14" si="5">SUM(E5,E10,E12)</f>
        <v>2895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2103416</v>
      </c>
      <c r="O14" s="35">
        <f t="shared" si="2"/>
        <v>72531.586206896551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19" t="s">
        <v>35</v>
      </c>
      <c r="M16" s="119"/>
      <c r="N16" s="119"/>
      <c r="O16" s="39">
        <v>29</v>
      </c>
    </row>
    <row r="17" spans="1:15">
      <c r="A17" s="120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8"/>
    </row>
    <row r="18" spans="1:15" ht="15.75" customHeight="1" thickBot="1">
      <c r="A18" s="121" t="s">
        <v>24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</v>
      </c>
      <c r="B3" s="109"/>
      <c r="C3" s="110"/>
      <c r="D3" s="129" t="s">
        <v>6</v>
      </c>
      <c r="E3" s="130"/>
      <c r="F3" s="130"/>
      <c r="G3" s="130"/>
      <c r="H3" s="131"/>
      <c r="I3" s="129" t="s">
        <v>7</v>
      </c>
      <c r="J3" s="131"/>
      <c r="K3" s="129" t="s">
        <v>9</v>
      </c>
      <c r="L3" s="131"/>
      <c r="M3" s="33"/>
      <c r="N3" s="34"/>
      <c r="O3" s="132" t="s">
        <v>16</v>
      </c>
      <c r="P3" s="11"/>
      <c r="Q3"/>
    </row>
    <row r="4" spans="1:133" ht="32.25" customHeight="1" thickBot="1">
      <c r="A4" s="111"/>
      <c r="B4" s="112"/>
      <c r="C4" s="113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1306764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1306764</v>
      </c>
      <c r="O5" s="30">
        <f t="shared" ref="O5:O12" si="2">(N5/O$14)</f>
        <v>261352.8</v>
      </c>
      <c r="P5" s="6"/>
    </row>
    <row r="6" spans="1:133">
      <c r="A6" s="12"/>
      <c r="B6" s="42">
        <v>511</v>
      </c>
      <c r="C6" s="19" t="s">
        <v>18</v>
      </c>
      <c r="D6" s="43">
        <v>219606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219606</v>
      </c>
      <c r="O6" s="44">
        <f t="shared" si="2"/>
        <v>43921.2</v>
      </c>
      <c r="P6" s="9"/>
    </row>
    <row r="7" spans="1:133">
      <c r="A7" s="12"/>
      <c r="B7" s="42">
        <v>513</v>
      </c>
      <c r="C7" s="19" t="s">
        <v>19</v>
      </c>
      <c r="D7" s="43">
        <v>314909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314909</v>
      </c>
      <c r="O7" s="44">
        <f t="shared" si="2"/>
        <v>62981.8</v>
      </c>
      <c r="P7" s="9"/>
    </row>
    <row r="8" spans="1:133">
      <c r="A8" s="12"/>
      <c r="B8" s="42">
        <v>514</v>
      </c>
      <c r="C8" s="19" t="s">
        <v>20</v>
      </c>
      <c r="D8" s="43">
        <v>296300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296300</v>
      </c>
      <c r="O8" s="44">
        <f t="shared" si="2"/>
        <v>59260</v>
      </c>
      <c r="P8" s="9"/>
    </row>
    <row r="9" spans="1:133">
      <c r="A9" s="12"/>
      <c r="B9" s="42">
        <v>515</v>
      </c>
      <c r="C9" s="19" t="s">
        <v>21</v>
      </c>
      <c r="D9" s="43">
        <v>475949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475949</v>
      </c>
      <c r="O9" s="44">
        <f t="shared" si="2"/>
        <v>95189.8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6820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6820</v>
      </c>
      <c r="O10" s="41">
        <f t="shared" si="2"/>
        <v>1364</v>
      </c>
      <c r="P10" s="10"/>
    </row>
    <row r="11" spans="1:133" ht="15.75" thickBot="1">
      <c r="A11" s="12"/>
      <c r="B11" s="42">
        <v>529</v>
      </c>
      <c r="C11" s="19" t="s">
        <v>23</v>
      </c>
      <c r="D11" s="43">
        <v>6820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6820</v>
      </c>
      <c r="O11" s="44">
        <f t="shared" si="2"/>
        <v>1364</v>
      </c>
      <c r="P11" s="9"/>
    </row>
    <row r="12" spans="1:133" ht="16.5" thickBot="1">
      <c r="A12" s="13" t="s">
        <v>10</v>
      </c>
      <c r="B12" s="21"/>
      <c r="C12" s="20"/>
      <c r="D12" s="14">
        <f>SUM(D5,D10)</f>
        <v>1313584</v>
      </c>
      <c r="E12" s="14">
        <f t="shared" ref="E12:M12" si="4">SUM(E5,E10)</f>
        <v>0</v>
      </c>
      <c r="F12" s="14">
        <f t="shared" si="4"/>
        <v>0</v>
      </c>
      <c r="G12" s="14">
        <f t="shared" si="4"/>
        <v>0</v>
      </c>
      <c r="H12" s="14">
        <f t="shared" si="4"/>
        <v>0</v>
      </c>
      <c r="I12" s="14">
        <f t="shared" si="4"/>
        <v>0</v>
      </c>
      <c r="J12" s="14">
        <f t="shared" si="4"/>
        <v>0</v>
      </c>
      <c r="K12" s="14">
        <f t="shared" si="4"/>
        <v>0</v>
      </c>
      <c r="L12" s="14">
        <f t="shared" si="4"/>
        <v>0</v>
      </c>
      <c r="M12" s="14">
        <f t="shared" si="4"/>
        <v>0</v>
      </c>
      <c r="N12" s="14">
        <f t="shared" si="1"/>
        <v>1313584</v>
      </c>
      <c r="O12" s="35">
        <f t="shared" si="2"/>
        <v>262716.79999999999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19" t="s">
        <v>29</v>
      </c>
      <c r="M14" s="119"/>
      <c r="N14" s="119"/>
      <c r="O14" s="39">
        <v>5</v>
      </c>
    </row>
    <row r="15" spans="1:133">
      <c r="A15" s="120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8"/>
    </row>
    <row r="16" spans="1:133" ht="15.75" customHeight="1" thickBot="1">
      <c r="A16" s="121" t="s">
        <v>24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1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</v>
      </c>
      <c r="B3" s="109"/>
      <c r="C3" s="110"/>
      <c r="D3" s="129" t="s">
        <v>6</v>
      </c>
      <c r="E3" s="130"/>
      <c r="F3" s="130"/>
      <c r="G3" s="130"/>
      <c r="H3" s="131"/>
      <c r="I3" s="129" t="s">
        <v>7</v>
      </c>
      <c r="J3" s="131"/>
      <c r="K3" s="129" t="s">
        <v>9</v>
      </c>
      <c r="L3" s="131"/>
      <c r="M3" s="33"/>
      <c r="N3" s="34"/>
      <c r="O3" s="132" t="s">
        <v>16</v>
      </c>
      <c r="P3" s="11"/>
      <c r="Q3"/>
    </row>
    <row r="4" spans="1:133" ht="32.25" customHeight="1" thickBot="1">
      <c r="A4" s="111"/>
      <c r="B4" s="112"/>
      <c r="C4" s="113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208409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208409</v>
      </c>
      <c r="O5" s="30" t="e">
        <f t="shared" ref="O5:O10" si="2">(N5/O$12)</f>
        <v>#VALUE!</v>
      </c>
      <c r="P5" s="6"/>
    </row>
    <row r="6" spans="1:133">
      <c r="A6" s="12"/>
      <c r="B6" s="42">
        <v>511</v>
      </c>
      <c r="C6" s="19" t="s">
        <v>18</v>
      </c>
      <c r="D6" s="43">
        <v>54902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54902</v>
      </c>
      <c r="O6" s="44" t="e">
        <f t="shared" si="2"/>
        <v>#VALUE!</v>
      </c>
      <c r="P6" s="9"/>
    </row>
    <row r="7" spans="1:133">
      <c r="A7" s="12"/>
      <c r="B7" s="42">
        <v>513</v>
      </c>
      <c r="C7" s="19" t="s">
        <v>19</v>
      </c>
      <c r="D7" s="43">
        <v>57990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57990</v>
      </c>
      <c r="O7" s="44" t="e">
        <f t="shared" si="2"/>
        <v>#VALUE!</v>
      </c>
      <c r="P7" s="9"/>
    </row>
    <row r="8" spans="1:133">
      <c r="A8" s="12"/>
      <c r="B8" s="42">
        <v>514</v>
      </c>
      <c r="C8" s="19" t="s">
        <v>20</v>
      </c>
      <c r="D8" s="43">
        <v>69213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69213</v>
      </c>
      <c r="O8" s="44" t="e">
        <f t="shared" si="2"/>
        <v>#VALUE!</v>
      </c>
      <c r="P8" s="9"/>
    </row>
    <row r="9" spans="1:133" ht="15.75" thickBot="1">
      <c r="A9" s="12"/>
      <c r="B9" s="42">
        <v>515</v>
      </c>
      <c r="C9" s="19" t="s">
        <v>21</v>
      </c>
      <c r="D9" s="43">
        <v>26304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26304</v>
      </c>
      <c r="O9" s="44" t="e">
        <f t="shared" si="2"/>
        <v>#VALUE!</v>
      </c>
      <c r="P9" s="9"/>
    </row>
    <row r="10" spans="1:133" ht="16.5" thickBot="1">
      <c r="A10" s="13" t="s">
        <v>10</v>
      </c>
      <c r="B10" s="21"/>
      <c r="C10" s="20"/>
      <c r="D10" s="14">
        <f>SUM(D5)</f>
        <v>208409</v>
      </c>
      <c r="E10" s="14">
        <f t="shared" ref="E10:M10" si="3">SUM(E5)</f>
        <v>0</v>
      </c>
      <c r="F10" s="14">
        <f t="shared" si="3"/>
        <v>0</v>
      </c>
      <c r="G10" s="14">
        <f t="shared" si="3"/>
        <v>0</v>
      </c>
      <c r="H10" s="14">
        <f t="shared" si="3"/>
        <v>0</v>
      </c>
      <c r="I10" s="14">
        <f t="shared" si="3"/>
        <v>0</v>
      </c>
      <c r="J10" s="14">
        <f t="shared" si="3"/>
        <v>0</v>
      </c>
      <c r="K10" s="14">
        <f t="shared" si="3"/>
        <v>0</v>
      </c>
      <c r="L10" s="14">
        <f t="shared" si="3"/>
        <v>0</v>
      </c>
      <c r="M10" s="14">
        <f t="shared" si="3"/>
        <v>0</v>
      </c>
      <c r="N10" s="14">
        <f t="shared" si="1"/>
        <v>208409</v>
      </c>
      <c r="O10" s="35" t="e">
        <f t="shared" si="2"/>
        <v>#VALUE!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 t="s">
        <v>36</v>
      </c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119" t="s">
        <v>26</v>
      </c>
      <c r="M12" s="119"/>
      <c r="N12" s="119"/>
      <c r="O12" s="45" t="s">
        <v>30</v>
      </c>
    </row>
    <row r="13" spans="1:133">
      <c r="A13" s="120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8"/>
    </row>
    <row r="14" spans="1:133" ht="15.75" customHeight="1" thickBot="1">
      <c r="A14" s="121" t="s">
        <v>24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1"/>
    </row>
  </sheetData>
  <mergeCells count="10">
    <mergeCell ref="A14:O14"/>
    <mergeCell ref="A13:O13"/>
    <mergeCell ref="L12:N1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2025-02-10T22:04:31Z</cp:lastPrinted>
  <dcterms:created xsi:type="dcterms:W3CDTF">2000-08-31T21:26:31Z</dcterms:created>
  <dcterms:modified xsi:type="dcterms:W3CDTF">2025-02-10T22:05:20Z</dcterms:modified>
</cp:coreProperties>
</file>