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'2008'!$A$1:$O$54</definedName>
    <definedName name="_xlnm.Print_Area" localSheetId="14">'2009'!$A$1:$O$58</definedName>
    <definedName name="_xlnm.Print_Area" localSheetId="13">'2010'!$A$1:$O$58</definedName>
    <definedName name="_xlnm.Print_Area" localSheetId="12">'2011'!$A$1:$O$53</definedName>
    <definedName name="_xlnm.Print_Area" localSheetId="11">'2012'!$A$1:$O$51</definedName>
    <definedName name="_xlnm.Print_Area" localSheetId="10">'2013'!$A$1:$O$51</definedName>
    <definedName name="_xlnm.Print_Area" localSheetId="9">'2014'!$A$1:$O$56</definedName>
    <definedName name="_xlnm.Print_Area" localSheetId="8">'2015'!$A$1:$O$56</definedName>
    <definedName name="_xlnm.Print_Area" localSheetId="7">'2016'!$A$1:$O$58</definedName>
    <definedName name="_xlnm.Print_Area" localSheetId="6">'2017'!$A$1:$O$54</definedName>
    <definedName name="_xlnm.Print_Area" localSheetId="5">'2018'!$A$1:$O$55</definedName>
    <definedName name="_xlnm.Print_Area" localSheetId="4">'2019'!$A$1:$O$67</definedName>
    <definedName name="_xlnm.Print_Area" localSheetId="3">'2020'!$A$1:$O$67</definedName>
    <definedName name="_xlnm.Print_Area" localSheetId="2">'2021'!$A$1:$P$63</definedName>
    <definedName name="_xlnm.Print_Area" localSheetId="1">'2022'!$A$1:$P$68</definedName>
    <definedName name="_xlnm.Print_Area" localSheetId="0">'2023'!$A$1:$P$73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D52" i="48" l="1"/>
  <c r="O68" i="48" l="1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2" i="48" l="1"/>
  <c r="P62" i="48" s="1"/>
  <c r="O52" i="48"/>
  <c r="P52" i="48" s="1"/>
  <c r="O48" i="48"/>
  <c r="P48" i="48" s="1"/>
  <c r="O39" i="48"/>
  <c r="P39" i="48" s="1"/>
  <c r="O28" i="48"/>
  <c r="P28" i="48" s="1"/>
  <c r="I69" i="48"/>
  <c r="J69" i="48"/>
  <c r="K69" i="48"/>
  <c r="D69" i="48"/>
  <c r="N69" i="48"/>
  <c r="E69" i="48"/>
  <c r="G69" i="48"/>
  <c r="H69" i="48"/>
  <c r="O14" i="48"/>
  <c r="P14" i="48" s="1"/>
  <c r="L69" i="48"/>
  <c r="M69" i="48"/>
  <c r="F69" i="48"/>
  <c r="O5" i="48"/>
  <c r="P5" i="48" s="1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9" i="48" l="1"/>
  <c r="P69" i="48" s="1"/>
  <c r="O59" i="47"/>
  <c r="P59" i="47" s="1"/>
  <c r="O51" i="47"/>
  <c r="P51" i="47" s="1"/>
  <c r="O48" i="47"/>
  <c r="P48" i="47" s="1"/>
  <c r="O39" i="47"/>
  <c r="P39" i="47" s="1"/>
  <c r="O25" i="47"/>
  <c r="P25" i="47" s="1"/>
  <c r="K64" i="47"/>
  <c r="L64" i="47"/>
  <c r="O14" i="47"/>
  <c r="P14" i="47" s="1"/>
  <c r="J64" i="47"/>
  <c r="F64" i="47"/>
  <c r="G64" i="47"/>
  <c r="M64" i="47"/>
  <c r="N64" i="47"/>
  <c r="D64" i="47"/>
  <c r="I64" i="47"/>
  <c r="E64" i="47"/>
  <c r="H64" i="47"/>
  <c r="O5" i="47"/>
  <c r="P5" i="47" s="1"/>
  <c r="O58" i="46"/>
  <c r="P58" i="46" s="1"/>
  <c r="O57" i="46"/>
  <c r="P57" i="46" s="1"/>
  <c r="O56" i="46"/>
  <c r="P56" i="46"/>
  <c r="N55" i="46"/>
  <c r="M55" i="46"/>
  <c r="L55" i="46"/>
  <c r="K55" i="46"/>
  <c r="J55" i="46"/>
  <c r="J59" i="46" s="1"/>
  <c r="O59" i="46" s="1"/>
  <c r="P59" i="46" s="1"/>
  <c r="I55" i="46"/>
  <c r="H55" i="46"/>
  <c r="G55" i="46"/>
  <c r="F55" i="46"/>
  <c r="E55" i="46"/>
  <c r="D55" i="46"/>
  <c r="O54" i="46"/>
  <c r="P54" i="46" s="1"/>
  <c r="O53" i="46"/>
  <c r="P53" i="46" s="1"/>
  <c r="O52" i="46"/>
  <c r="P52" i="46"/>
  <c r="O51" i="46"/>
  <c r="P51" i="46" s="1"/>
  <c r="O50" i="46"/>
  <c r="P50" i="46"/>
  <c r="O49" i="46"/>
  <c r="P49" i="46" s="1"/>
  <c r="O48" i="46"/>
  <c r="P48" i="46" s="1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/>
  <c r="O45" i="46"/>
  <c r="P45" i="46" s="1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/>
  <c r="O42" i="46"/>
  <c r="P42" i="46" s="1"/>
  <c r="O41" i="46"/>
  <c r="P41" i="46"/>
  <c r="O40" i="46"/>
  <c r="P40" i="46" s="1"/>
  <c r="O39" i="46"/>
  <c r="P39" i="46" s="1"/>
  <c r="O38" i="46"/>
  <c r="P38" i="46" s="1"/>
  <c r="O37" i="46"/>
  <c r="P37" i="46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 s="1"/>
  <c r="O33" i="46"/>
  <c r="P33" i="46" s="1"/>
  <c r="O32" i="46"/>
  <c r="P32" i="46"/>
  <c r="O31" i="46"/>
  <c r="P31" i="46" s="1"/>
  <c r="O30" i="46"/>
  <c r="P30" i="46" s="1"/>
  <c r="O29" i="46"/>
  <c r="P29" i="46" s="1"/>
  <c r="O28" i="46"/>
  <c r="P28" i="46" s="1"/>
  <c r="O27" i="46"/>
  <c r="P27" i="46" s="1"/>
  <c r="O26" i="46"/>
  <c r="P26" i="46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O23" i="46"/>
  <c r="P23" i="46" s="1"/>
  <c r="O22" i="46"/>
  <c r="P22" i="46"/>
  <c r="O21" i="46"/>
  <c r="P21" i="46" s="1"/>
  <c r="O20" i="46"/>
  <c r="P20" i="46"/>
  <c r="O19" i="46"/>
  <c r="P19" i="46" s="1"/>
  <c r="O18" i="46"/>
  <c r="P18" i="46" s="1"/>
  <c r="O17" i="46"/>
  <c r="P17" i="46" s="1"/>
  <c r="O16" i="46"/>
  <c r="P16" i="46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62" i="45"/>
  <c r="O62" i="45" s="1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8" i="45"/>
  <c r="O58" i="45" s="1"/>
  <c r="N57" i="45"/>
  <c r="O57" i="45"/>
  <c r="N56" i="45"/>
  <c r="O56" i="45" s="1"/>
  <c r="N55" i="45"/>
  <c r="O55" i="45"/>
  <c r="N54" i="45"/>
  <c r="O54" i="45" s="1"/>
  <c r="N53" i="45"/>
  <c r="O53" i="45" s="1"/>
  <c r="N52" i="45"/>
  <c r="O52" i="45" s="1"/>
  <c r="M51" i="45"/>
  <c r="L51" i="45"/>
  <c r="K51" i="45"/>
  <c r="J51" i="45"/>
  <c r="I51" i="45"/>
  <c r="H51" i="45"/>
  <c r="N51" i="45" s="1"/>
  <c r="O51" i="45" s="1"/>
  <c r="G51" i="45"/>
  <c r="F51" i="45"/>
  <c r="E51" i="45"/>
  <c r="D51" i="45"/>
  <c r="N50" i="45"/>
  <c r="O50" i="45" s="1"/>
  <c r="N49" i="45"/>
  <c r="O49" i="45"/>
  <c r="M48" i="45"/>
  <c r="L48" i="45"/>
  <c r="K48" i="45"/>
  <c r="J48" i="45"/>
  <c r="N48" i="45" s="1"/>
  <c r="I48" i="45"/>
  <c r="H48" i="45"/>
  <c r="G48" i="45"/>
  <c r="F48" i="45"/>
  <c r="E48" i="45"/>
  <c r="D48" i="45"/>
  <c r="N47" i="45"/>
  <c r="O47" i="45"/>
  <c r="N46" i="45"/>
  <c r="O46" i="45" s="1"/>
  <c r="N45" i="45"/>
  <c r="O45" i="45"/>
  <c r="N44" i="45"/>
  <c r="O44" i="45" s="1"/>
  <c r="N43" i="45"/>
  <c r="O43" i="45" s="1"/>
  <c r="N42" i="45"/>
  <c r="O42" i="45" s="1"/>
  <c r="N41" i="45"/>
  <c r="O41" i="45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9" i="45" s="1"/>
  <c r="N38" i="45"/>
  <c r="O38" i="45" s="1"/>
  <c r="N37" i="45"/>
  <c r="O37" i="45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/>
  <c r="N30" i="45"/>
  <c r="O30" i="45" s="1"/>
  <c r="N29" i="45"/>
  <c r="O29" i="45" s="1"/>
  <c r="N28" i="45"/>
  <c r="O28" i="45" s="1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/>
  <c r="N22" i="45"/>
  <c r="O22" i="45" s="1"/>
  <c r="N21" i="45"/>
  <c r="O21" i="45" s="1"/>
  <c r="N20" i="45"/>
  <c r="O20" i="45" s="1"/>
  <c r="N19" i="45"/>
  <c r="O19" i="45"/>
  <c r="N18" i="45"/>
  <c r="O18" i="45" s="1"/>
  <c r="N17" i="45"/>
  <c r="O17" i="45"/>
  <c r="N16" i="45"/>
  <c r="O16" i="45" s="1"/>
  <c r="N15" i="45"/>
  <c r="O15" i="45" s="1"/>
  <c r="M14" i="45"/>
  <c r="L14" i="45"/>
  <c r="K14" i="45"/>
  <c r="J14" i="45"/>
  <c r="J63" i="45" s="1"/>
  <c r="I14" i="45"/>
  <c r="H14" i="45"/>
  <c r="G14" i="45"/>
  <c r="F14" i="45"/>
  <c r="N14" i="45" s="1"/>
  <c r="O14" i="45" s="1"/>
  <c r="E14" i="45"/>
  <c r="D14" i="45"/>
  <c r="N13" i="45"/>
  <c r="O13" i="45" s="1"/>
  <c r="N12" i="45"/>
  <c r="O12" i="45" s="1"/>
  <c r="N11" i="45"/>
  <c r="O11" i="45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2" i="44"/>
  <c r="O62" i="44" s="1"/>
  <c r="N61" i="44"/>
  <c r="O61" i="44"/>
  <c r="N60" i="44"/>
  <c r="O60" i="44" s="1"/>
  <c r="M59" i="44"/>
  <c r="L59" i="44"/>
  <c r="K59" i="44"/>
  <c r="J59" i="44"/>
  <c r="I59" i="44"/>
  <c r="H59" i="44"/>
  <c r="G59" i="44"/>
  <c r="F59" i="44"/>
  <c r="E59" i="44"/>
  <c r="D59" i="44"/>
  <c r="N59" i="44" s="1"/>
  <c r="O59" i="44" s="1"/>
  <c r="N58" i="44"/>
  <c r="O58" i="44" s="1"/>
  <c r="N57" i="44"/>
  <c r="O57" i="44"/>
  <c r="N56" i="44"/>
  <c r="O56" i="44" s="1"/>
  <c r="N55" i="44"/>
  <c r="O55" i="44" s="1"/>
  <c r="N54" i="44"/>
  <c r="O54" i="44" s="1"/>
  <c r="N53" i="44"/>
  <c r="O53" i="44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/>
  <c r="M48" i="44"/>
  <c r="L48" i="44"/>
  <c r="K48" i="44"/>
  <c r="J48" i="44"/>
  <c r="I48" i="44"/>
  <c r="H48" i="44"/>
  <c r="G48" i="44"/>
  <c r="F48" i="44"/>
  <c r="E48" i="44"/>
  <c r="D48" i="44"/>
  <c r="N47" i="44"/>
  <c r="O47" i="44"/>
  <c r="N46" i="44"/>
  <c r="O46" i="44" s="1"/>
  <c r="N45" i="44"/>
  <c r="O45" i="44" s="1"/>
  <c r="N44" i="44"/>
  <c r="O44" i="44" s="1"/>
  <c r="N43" i="44"/>
  <c r="O43" i="44"/>
  <c r="N42" i="44"/>
  <c r="O42" i="44" s="1"/>
  <c r="N41" i="44"/>
  <c r="O41" i="44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/>
  <c r="N28" i="44"/>
  <c r="O28" i="44" s="1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/>
  <c r="N20" i="44"/>
  <c r="O20" i="44" s="1"/>
  <c r="N19" i="44"/>
  <c r="O19" i="44"/>
  <c r="N18" i="44"/>
  <c r="O18" i="44" s="1"/>
  <c r="N17" i="44"/>
  <c r="O17" i="44" s="1"/>
  <c r="N16" i="44"/>
  <c r="O16" i="44" s="1"/>
  <c r="N15" i="44"/>
  <c r="O15" i="44"/>
  <c r="M14" i="44"/>
  <c r="L14" i="44"/>
  <c r="K14" i="44"/>
  <c r="J14" i="44"/>
  <c r="J63" i="44" s="1"/>
  <c r="I14" i="44"/>
  <c r="H14" i="44"/>
  <c r="G14" i="44"/>
  <c r="F14" i="44"/>
  <c r="E14" i="44"/>
  <c r="D14" i="44"/>
  <c r="N13" i="44"/>
  <c r="O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L63" i="44" s="1"/>
  <c r="K5" i="44"/>
  <c r="J5" i="44"/>
  <c r="I5" i="44"/>
  <c r="H5" i="44"/>
  <c r="G5" i="44"/>
  <c r="F5" i="44"/>
  <c r="E5" i="44"/>
  <c r="D5" i="44"/>
  <c r="N5" i="44" s="1"/>
  <c r="O5" i="44" s="1"/>
  <c r="N50" i="43"/>
  <c r="O50" i="43" s="1"/>
  <c r="N49" i="43"/>
  <c r="O49" i="43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7" i="43" s="1"/>
  <c r="O47" i="43" s="1"/>
  <c r="N46" i="43"/>
  <c r="O46" i="43" s="1"/>
  <c r="N45" i="43"/>
  <c r="O45" i="43" s="1"/>
  <c r="N44" i="43"/>
  <c r="O44" i="43" s="1"/>
  <c r="N43" i="43"/>
  <c r="O43" i="43"/>
  <c r="N42" i="43"/>
  <c r="O42" i="43" s="1"/>
  <c r="N41" i="43"/>
  <c r="O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N36" i="43" s="1"/>
  <c r="E36" i="43"/>
  <c r="D36" i="43"/>
  <c r="N35" i="43"/>
  <c r="O35" i="43" s="1"/>
  <c r="N34" i="43"/>
  <c r="O34" i="43" s="1"/>
  <c r="N33" i="43"/>
  <c r="O33" i="43"/>
  <c r="N32" i="43"/>
  <c r="O32" i="43" s="1"/>
  <c r="N31" i="43"/>
  <c r="O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/>
  <c r="N22" i="43"/>
  <c r="O22" i="43" s="1"/>
  <c r="M21" i="43"/>
  <c r="L21" i="43"/>
  <c r="K21" i="43"/>
  <c r="J21" i="43"/>
  <c r="I21" i="43"/>
  <c r="H21" i="43"/>
  <c r="N21" i="43" s="1"/>
  <c r="O21" i="43" s="1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N12" i="43" s="1"/>
  <c r="O12" i="43" s="1"/>
  <c r="E12" i="43"/>
  <c r="D12" i="43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H51" i="43" s="1"/>
  <c r="G5" i="43"/>
  <c r="F5" i="43"/>
  <c r="E5" i="43"/>
  <c r="D5" i="43"/>
  <c r="N49" i="42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/>
  <c r="N43" i="42"/>
  <c r="O43" i="42" s="1"/>
  <c r="N42" i="42"/>
  <c r="O42" i="42"/>
  <c r="N41" i="42"/>
  <c r="O41" i="42" s="1"/>
  <c r="N40" i="42"/>
  <c r="O40" i="42" s="1"/>
  <c r="N39" i="42"/>
  <c r="O39" i="42" s="1"/>
  <c r="M38" i="42"/>
  <c r="L38" i="42"/>
  <c r="K38" i="42"/>
  <c r="J38" i="42"/>
  <c r="I38" i="42"/>
  <c r="H38" i="42"/>
  <c r="N38" i="42" s="1"/>
  <c r="O38" i="42" s="1"/>
  <c r="G38" i="42"/>
  <c r="F38" i="42"/>
  <c r="E38" i="42"/>
  <c r="D38" i="42"/>
  <c r="N37" i="42"/>
  <c r="O37" i="42" s="1"/>
  <c r="N36" i="42"/>
  <c r="O36" i="42"/>
  <c r="M35" i="42"/>
  <c r="L35" i="42"/>
  <c r="K35" i="42"/>
  <c r="J35" i="42"/>
  <c r="I35" i="42"/>
  <c r="H35" i="42"/>
  <c r="G35" i="42"/>
  <c r="F35" i="42"/>
  <c r="E35" i="42"/>
  <c r="D35" i="42"/>
  <c r="N34" i="42"/>
  <c r="O34" i="42"/>
  <c r="N33" i="42"/>
  <c r="O33" i="42" s="1"/>
  <c r="N32" i="42"/>
  <c r="O32" i="42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N26" i="42"/>
  <c r="O26" i="42"/>
  <c r="N25" i="42"/>
  <c r="O25" i="42" s="1"/>
  <c r="N24" i="42"/>
  <c r="O24" i="42"/>
  <c r="N23" i="42"/>
  <c r="O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 s="1"/>
  <c r="N16" i="42"/>
  <c r="O16" i="42"/>
  <c r="N15" i="42"/>
  <c r="O15" i="42"/>
  <c r="N14" i="42"/>
  <c r="O14" i="42" s="1"/>
  <c r="N13" i="42"/>
  <c r="O13" i="42" s="1"/>
  <c r="M12" i="42"/>
  <c r="L12" i="42"/>
  <c r="L50" i="42" s="1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J50" i="42" s="1"/>
  <c r="I5" i="42"/>
  <c r="H5" i="42"/>
  <c r="G5" i="42"/>
  <c r="F5" i="42"/>
  <c r="E5" i="42"/>
  <c r="D5" i="42"/>
  <c r="N53" i="41"/>
  <c r="O53" i="41" s="1"/>
  <c r="N52" i="41"/>
  <c r="O52" i="41" s="1"/>
  <c r="N51" i="41"/>
  <c r="O51" i="41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9" i="41" s="1"/>
  <c r="O49" i="41" s="1"/>
  <c r="N48" i="41"/>
  <c r="O48" i="41" s="1"/>
  <c r="N47" i="41"/>
  <c r="O47" i="41"/>
  <c r="N46" i="41"/>
  <c r="O46" i="41" s="1"/>
  <c r="N45" i="41"/>
  <c r="O45" i="41" s="1"/>
  <c r="N44" i="41"/>
  <c r="O44" i="41" s="1"/>
  <c r="N43" i="41"/>
  <c r="O43" i="4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1" i="41" s="1"/>
  <c r="O41" i="41" s="1"/>
  <c r="N40" i="41"/>
  <c r="O40" i="41" s="1"/>
  <c r="N39" i="41"/>
  <c r="O39" i="41"/>
  <c r="M38" i="41"/>
  <c r="L38" i="41"/>
  <c r="K38" i="41"/>
  <c r="K54" i="41" s="1"/>
  <c r="J38" i="41"/>
  <c r="I38" i="41"/>
  <c r="H38" i="41"/>
  <c r="G38" i="41"/>
  <c r="F38" i="41"/>
  <c r="N38" i="41" s="1"/>
  <c r="E38" i="41"/>
  <c r="D38" i="41"/>
  <c r="N37" i="41"/>
  <c r="O37" i="41"/>
  <c r="N36" i="41"/>
  <c r="O36" i="41" s="1"/>
  <c r="N35" i="41"/>
  <c r="O35" i="41" s="1"/>
  <c r="N34" i="41"/>
  <c r="O34" i="41" s="1"/>
  <c r="N33" i="41"/>
  <c r="O33" i="41"/>
  <c r="N32" i="41"/>
  <c r="O32" i="41" s="1"/>
  <c r="M31" i="41"/>
  <c r="L31" i="41"/>
  <c r="L54" i="41" s="1"/>
  <c r="K31" i="41"/>
  <c r="J31" i="41"/>
  <c r="I31" i="41"/>
  <c r="H31" i="41"/>
  <c r="G31" i="41"/>
  <c r="F31" i="41"/>
  <c r="E31" i="41"/>
  <c r="D31" i="41"/>
  <c r="N31" i="41" s="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 s="1"/>
  <c r="N19" i="41"/>
  <c r="O19" i="41" s="1"/>
  <c r="N18" i="41"/>
  <c r="O18" i="41" s="1"/>
  <c r="N17" i="41"/>
  <c r="O17" i="41"/>
  <c r="N16" i="41"/>
  <c r="O16" i="41" s="1"/>
  <c r="N15" i="41"/>
  <c r="O15" i="41"/>
  <c r="N14" i="41"/>
  <c r="O14" i="41" s="1"/>
  <c r="N13" i="41"/>
  <c r="O13" i="41" s="1"/>
  <c r="M12" i="41"/>
  <c r="L12" i="41"/>
  <c r="K12" i="41"/>
  <c r="J12" i="41"/>
  <c r="J54" i="41" s="1"/>
  <c r="I12" i="41"/>
  <c r="H12" i="41"/>
  <c r="G12" i="41"/>
  <c r="F12" i="41"/>
  <c r="N12" i="41" s="1"/>
  <c r="E12" i="41"/>
  <c r="D12" i="41"/>
  <c r="N11" i="41"/>
  <c r="O11" i="41" s="1"/>
  <c r="N10" i="41"/>
  <c r="O10" i="41" s="1"/>
  <c r="N9" i="41"/>
  <c r="O9" i="41"/>
  <c r="N8" i="41"/>
  <c r="O8" i="41" s="1"/>
  <c r="N7" i="41"/>
  <c r="O7" i="41"/>
  <c r="N6" i="41"/>
  <c r="O6" i="41" s="1"/>
  <c r="M5" i="41"/>
  <c r="M54" i="41" s="1"/>
  <c r="L5" i="41"/>
  <c r="K5" i="41"/>
  <c r="J5" i="41"/>
  <c r="I5" i="41"/>
  <c r="H5" i="41"/>
  <c r="G5" i="41"/>
  <c r="F5" i="41"/>
  <c r="E5" i="41"/>
  <c r="D5" i="41"/>
  <c r="N51" i="40"/>
  <c r="O51" i="40" s="1"/>
  <c r="N50" i="40"/>
  <c r="O50" i="40" s="1"/>
  <c r="N49" i="40"/>
  <c r="O49" i="40" s="1"/>
  <c r="N48" i="40"/>
  <c r="O48" i="40"/>
  <c r="M47" i="40"/>
  <c r="L47" i="40"/>
  <c r="K47" i="40"/>
  <c r="J47" i="40"/>
  <c r="I47" i="40"/>
  <c r="H47" i="40"/>
  <c r="G47" i="40"/>
  <c r="N47" i="40" s="1"/>
  <c r="O47" i="40" s="1"/>
  <c r="F47" i="40"/>
  <c r="E47" i="40"/>
  <c r="D47" i="40"/>
  <c r="N46" i="40"/>
  <c r="O46" i="40"/>
  <c r="N45" i="40"/>
  <c r="O45" i="40" s="1"/>
  <c r="N44" i="40"/>
  <c r="O44" i="40"/>
  <c r="N43" i="40"/>
  <c r="O43" i="40" s="1"/>
  <c r="N42" i="40"/>
  <c r="O42" i="40" s="1"/>
  <c r="N41" i="40"/>
  <c r="O41" i="40" s="1"/>
  <c r="N40" i="40"/>
  <c r="O40" i="40"/>
  <c r="M39" i="40"/>
  <c r="L39" i="40"/>
  <c r="K39" i="40"/>
  <c r="J39" i="40"/>
  <c r="I39" i="40"/>
  <c r="H39" i="40"/>
  <c r="G39" i="40"/>
  <c r="F39" i="40"/>
  <c r="E39" i="40"/>
  <c r="D39" i="40"/>
  <c r="N38" i="40"/>
  <c r="O38" i="40"/>
  <c r="M37" i="40"/>
  <c r="L37" i="40"/>
  <c r="K37" i="40"/>
  <c r="J37" i="40"/>
  <c r="I37" i="40"/>
  <c r="H37" i="40"/>
  <c r="G37" i="40"/>
  <c r="N37" i="40" s="1"/>
  <c r="O37" i="40" s="1"/>
  <c r="F37" i="40"/>
  <c r="E37" i="40"/>
  <c r="D37" i="40"/>
  <c r="N36" i="40"/>
  <c r="O36" i="40"/>
  <c r="N35" i="40"/>
  <c r="O35" i="40" s="1"/>
  <c r="N34" i="40"/>
  <c r="O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H52" i="40" s="1"/>
  <c r="G30" i="40"/>
  <c r="F30" i="40"/>
  <c r="E30" i="40"/>
  <c r="D30" i="40"/>
  <c r="N29" i="40"/>
  <c r="O29" i="40" s="1"/>
  <c r="N28" i="40"/>
  <c r="O28" i="40"/>
  <c r="N27" i="40"/>
  <c r="O27" i="40" s="1"/>
  <c r="N26" i="40"/>
  <c r="O26" i="40"/>
  <c r="N25" i="40"/>
  <c r="O25" i="40" s="1"/>
  <c r="N24" i="40"/>
  <c r="O24" i="40" s="1"/>
  <c r="N23" i="40"/>
  <c r="O23" i="40" s="1"/>
  <c r="N22" i="40"/>
  <c r="O22" i="40"/>
  <c r="M21" i="40"/>
  <c r="L21" i="40"/>
  <c r="K21" i="40"/>
  <c r="J21" i="40"/>
  <c r="I21" i="40"/>
  <c r="H21" i="40"/>
  <c r="G21" i="40"/>
  <c r="N21" i="40" s="1"/>
  <c r="O21" i="40" s="1"/>
  <c r="F21" i="40"/>
  <c r="E21" i="40"/>
  <c r="D21" i="40"/>
  <c r="N20" i="40"/>
  <c r="O20" i="40"/>
  <c r="N19" i="40"/>
  <c r="O19" i="40" s="1"/>
  <c r="N18" i="40"/>
  <c r="O18" i="40"/>
  <c r="N17" i="40"/>
  <c r="O17" i="40" s="1"/>
  <c r="N16" i="40"/>
  <c r="O16" i="40" s="1"/>
  <c r="N15" i="40"/>
  <c r="O15" i="40" s="1"/>
  <c r="N14" i="40"/>
  <c r="O14" i="40"/>
  <c r="N13" i="40"/>
  <c r="O13" i="40" s="1"/>
  <c r="M12" i="40"/>
  <c r="L12" i="40"/>
  <c r="L52" i="40" s="1"/>
  <c r="K12" i="40"/>
  <c r="J12" i="40"/>
  <c r="I12" i="40"/>
  <c r="H12" i="40"/>
  <c r="G12" i="40"/>
  <c r="F12" i="40"/>
  <c r="E12" i="40"/>
  <c r="D12" i="40"/>
  <c r="D5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J52" i="40" s="1"/>
  <c r="I5" i="40"/>
  <c r="H5" i="40"/>
  <c r="G5" i="40"/>
  <c r="F5" i="40"/>
  <c r="E5" i="40"/>
  <c r="D5" i="40"/>
  <c r="N51" i="39"/>
  <c r="O51" i="39"/>
  <c r="N50" i="39"/>
  <c r="O50" i="39" s="1"/>
  <c r="N49" i="39"/>
  <c r="O49" i="39"/>
  <c r="M48" i="39"/>
  <c r="L48" i="39"/>
  <c r="K48" i="39"/>
  <c r="N48" i="39" s="1"/>
  <c r="O48" i="39" s="1"/>
  <c r="J48" i="39"/>
  <c r="I48" i="39"/>
  <c r="H48" i="39"/>
  <c r="G48" i="39"/>
  <c r="F48" i="39"/>
  <c r="E48" i="39"/>
  <c r="D48" i="39"/>
  <c r="N47" i="39"/>
  <c r="O47" i="39"/>
  <c r="N46" i="39"/>
  <c r="O46" i="39" s="1"/>
  <c r="N45" i="39"/>
  <c r="O45" i="39" s="1"/>
  <c r="N44" i="39"/>
  <c r="O44" i="39" s="1"/>
  <c r="N43" i="39"/>
  <c r="O43" i="39"/>
  <c r="N42" i="39"/>
  <c r="O42" i="39" s="1"/>
  <c r="N41" i="39"/>
  <c r="O41" i="39"/>
  <c r="M40" i="39"/>
  <c r="L40" i="39"/>
  <c r="K40" i="39"/>
  <c r="J40" i="39"/>
  <c r="I40" i="39"/>
  <c r="H40" i="39"/>
  <c r="G40" i="39"/>
  <c r="F40" i="39"/>
  <c r="N40" i="39" s="1"/>
  <c r="E40" i="39"/>
  <c r="D40" i="39"/>
  <c r="N39" i="39"/>
  <c r="O39" i="39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 s="1"/>
  <c r="N33" i="39"/>
  <c r="O33" i="39"/>
  <c r="N32" i="39"/>
  <c r="O32" i="39" s="1"/>
  <c r="N31" i="39"/>
  <c r="O31" i="39"/>
  <c r="M30" i="39"/>
  <c r="L30" i="39"/>
  <c r="K30" i="39"/>
  <c r="J30" i="39"/>
  <c r="I30" i="39"/>
  <c r="H30" i="39"/>
  <c r="G30" i="39"/>
  <c r="F30" i="39"/>
  <c r="N30" i="39" s="1"/>
  <c r="O30" i="39" s="1"/>
  <c r="E30" i="39"/>
  <c r="D30" i="39"/>
  <c r="N29" i="39"/>
  <c r="O29" i="39"/>
  <c r="N28" i="39"/>
  <c r="O28" i="39" s="1"/>
  <c r="N27" i="39"/>
  <c r="O27" i="39" s="1"/>
  <c r="N26" i="39"/>
  <c r="O26" i="39" s="1"/>
  <c r="N25" i="39"/>
  <c r="O25" i="39"/>
  <c r="N24" i="39"/>
  <c r="O24" i="39" s="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/>
  <c r="N16" i="39"/>
  <c r="O16" i="39" s="1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F52" i="39" s="1"/>
  <c r="E12" i="39"/>
  <c r="D12" i="39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M52" i="39" s="1"/>
  <c r="L5" i="39"/>
  <c r="K5" i="39"/>
  <c r="J5" i="39"/>
  <c r="I5" i="39"/>
  <c r="H5" i="39"/>
  <c r="G5" i="39"/>
  <c r="F5" i="39"/>
  <c r="E5" i="39"/>
  <c r="D5" i="39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3" i="38" s="1"/>
  <c r="O43" i="38" s="1"/>
  <c r="N42" i="38"/>
  <c r="O42" i="38" s="1"/>
  <c r="N41" i="38"/>
  <c r="O41" i="38" s="1"/>
  <c r="N40" i="38"/>
  <c r="O40" i="38" s="1"/>
  <c r="N39" i="38"/>
  <c r="O39" i="38" s="1"/>
  <c r="N38" i="38"/>
  <c r="O38" i="38"/>
  <c r="N37" i="38"/>
  <c r="O37" i="38" s="1"/>
  <c r="N36" i="38"/>
  <c r="O36" i="38" s="1"/>
  <c r="M35" i="38"/>
  <c r="M47" i="38" s="1"/>
  <c r="L35" i="38"/>
  <c r="K35" i="38"/>
  <c r="J35" i="38"/>
  <c r="I35" i="38"/>
  <c r="H35" i="38"/>
  <c r="G35" i="38"/>
  <c r="F35" i="38"/>
  <c r="F47" i="38" s="1"/>
  <c r="E35" i="38"/>
  <c r="D35" i="38"/>
  <c r="N34" i="38"/>
  <c r="O34" i="38" s="1"/>
  <c r="N33" i="38"/>
  <c r="O33" i="38" s="1"/>
  <c r="M32" i="38"/>
  <c r="L32" i="38"/>
  <c r="K32" i="38"/>
  <c r="J32" i="38"/>
  <c r="I32" i="38"/>
  <c r="H32" i="38"/>
  <c r="N32" i="38" s="1"/>
  <c r="O32" i="38" s="1"/>
  <c r="G32" i="38"/>
  <c r="F32" i="38"/>
  <c r="E32" i="38"/>
  <c r="D32" i="38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E47" i="38" s="1"/>
  <c r="D28" i="38"/>
  <c r="N28" i="38" s="1"/>
  <c r="O28" i="38" s="1"/>
  <c r="N27" i="38"/>
  <c r="O27" i="38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N20" i="38"/>
  <c r="O20" i="38" s="1"/>
  <c r="E20" i="38"/>
  <c r="D20" i="38"/>
  <c r="D47" i="38" s="1"/>
  <c r="N19" i="38"/>
  <c r="O19" i="38"/>
  <c r="N18" i="38"/>
  <c r="O18" i="38" s="1"/>
  <c r="N17" i="38"/>
  <c r="O17" i="38" s="1"/>
  <c r="N16" i="38"/>
  <c r="O16" i="38" s="1"/>
  <c r="N15" i="38"/>
  <c r="O15" i="38" s="1"/>
  <c r="N14" i="38"/>
  <c r="O14" i="38"/>
  <c r="N13" i="38"/>
  <c r="O13" i="38"/>
  <c r="M12" i="38"/>
  <c r="L12" i="38"/>
  <c r="K12" i="38"/>
  <c r="J12" i="38"/>
  <c r="J47" i="38"/>
  <c r="I12" i="38"/>
  <c r="H12" i="38"/>
  <c r="G12" i="38"/>
  <c r="F12" i="38"/>
  <c r="N12" i="38"/>
  <c r="O12" i="38" s="1"/>
  <c r="E12" i="38"/>
  <c r="D12" i="38"/>
  <c r="N11" i="38"/>
  <c r="O11" i="38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L47" i="38" s="1"/>
  <c r="K5" i="38"/>
  <c r="K47" i="38" s="1"/>
  <c r="J5" i="38"/>
  <c r="I5" i="38"/>
  <c r="I47" i="38" s="1"/>
  <c r="H5" i="38"/>
  <c r="G5" i="38"/>
  <c r="F5" i="38"/>
  <c r="E5" i="38"/>
  <c r="D5" i="38"/>
  <c r="N49" i="37"/>
  <c r="O49" i="37" s="1"/>
  <c r="N48" i="37"/>
  <c r="O48" i="37" s="1"/>
  <c r="N47" i="37"/>
  <c r="O47" i="37" s="1"/>
  <c r="M46" i="37"/>
  <c r="L46" i="37"/>
  <c r="N46" i="37" s="1"/>
  <c r="O46" i="37" s="1"/>
  <c r="K46" i="37"/>
  <c r="J46" i="37"/>
  <c r="I46" i="37"/>
  <c r="H46" i="37"/>
  <c r="G46" i="37"/>
  <c r="F46" i="37"/>
  <c r="E46" i="37"/>
  <c r="D46" i="37"/>
  <c r="N45" i="37"/>
  <c r="O45" i="37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/>
  <c r="N29" i="37"/>
  <c r="O29" i="37" s="1"/>
  <c r="N28" i="37"/>
  <c r="O28" i="37" s="1"/>
  <c r="N27" i="37"/>
  <c r="O27" i="37" s="1"/>
  <c r="M26" i="37"/>
  <c r="L26" i="37"/>
  <c r="K26" i="37"/>
  <c r="K50" i="37" s="1"/>
  <c r="J26" i="37"/>
  <c r="I26" i="37"/>
  <c r="H26" i="37"/>
  <c r="G26" i="37"/>
  <c r="F26" i="37"/>
  <c r="E26" i="37"/>
  <c r="D26" i="37"/>
  <c r="N26" i="37"/>
  <c r="O26" i="37" s="1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I50" i="37" s="1"/>
  <c r="H12" i="37"/>
  <c r="G12" i="37"/>
  <c r="F12" i="37"/>
  <c r="E12" i="37"/>
  <c r="N12" i="37" s="1"/>
  <c r="O12" i="37" s="1"/>
  <c r="D12" i="37"/>
  <c r="N11" i="37"/>
  <c r="O11" i="37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L50" i="37" s="1"/>
  <c r="K5" i="37"/>
  <c r="J5" i="37"/>
  <c r="J50" i="37"/>
  <c r="I5" i="37"/>
  <c r="H5" i="37"/>
  <c r="H50" i="37" s="1"/>
  <c r="G5" i="37"/>
  <c r="F5" i="37"/>
  <c r="E5" i="37"/>
  <c r="D5" i="37"/>
  <c r="D50" i="37" s="1"/>
  <c r="N46" i="36"/>
  <c r="O46" i="36" s="1"/>
  <c r="N45" i="36"/>
  <c r="O45" i="36" s="1"/>
  <c r="N44" i="36"/>
  <c r="O44" i="36"/>
  <c r="M43" i="36"/>
  <c r="L43" i="36"/>
  <c r="K43" i="36"/>
  <c r="J43" i="36"/>
  <c r="I43" i="36"/>
  <c r="H43" i="36"/>
  <c r="G43" i="36"/>
  <c r="F43" i="36"/>
  <c r="E43" i="36"/>
  <c r="N43" i="36" s="1"/>
  <c r="O43" i="36" s="1"/>
  <c r="D43" i="36"/>
  <c r="N42" i="36"/>
  <c r="O42" i="36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/>
  <c r="M35" i="36"/>
  <c r="L35" i="36"/>
  <c r="K35" i="36"/>
  <c r="J35" i="36"/>
  <c r="I35" i="36"/>
  <c r="I47" i="36" s="1"/>
  <c r="H35" i="36"/>
  <c r="G35" i="36"/>
  <c r="F35" i="36"/>
  <c r="E35" i="36"/>
  <c r="D35" i="36"/>
  <c r="N34" i="36"/>
  <c r="O34" i="36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N29" i="36"/>
  <c r="O29" i="36" s="1"/>
  <c r="M28" i="36"/>
  <c r="L28" i="36"/>
  <c r="K28" i="36"/>
  <c r="K47" i="36" s="1"/>
  <c r="J28" i="36"/>
  <c r="I28" i="36"/>
  <c r="H28" i="36"/>
  <c r="G28" i="36"/>
  <c r="F28" i="36"/>
  <c r="E28" i="36"/>
  <c r="D28" i="36"/>
  <c r="N27" i="36"/>
  <c r="O27" i="36"/>
  <c r="N26" i="36"/>
  <c r="O26" i="36" s="1"/>
  <c r="N25" i="36"/>
  <c r="O25" i="36"/>
  <c r="N24" i="36"/>
  <c r="O24" i="36" s="1"/>
  <c r="N23" i="36"/>
  <c r="O23" i="36" s="1"/>
  <c r="N22" i="36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 s="1"/>
  <c r="N17" i="36"/>
  <c r="O17" i="36" s="1"/>
  <c r="N16" i="36"/>
  <c r="O16" i="36" s="1"/>
  <c r="N15" i="36"/>
  <c r="O15" i="36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F47" i="36" s="1"/>
  <c r="E12" i="36"/>
  <c r="D12" i="36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M47" i="36"/>
  <c r="L5" i="36"/>
  <c r="K5" i="36"/>
  <c r="J5" i="36"/>
  <c r="J47" i="36" s="1"/>
  <c r="I5" i="36"/>
  <c r="H5" i="36"/>
  <c r="H47" i="36" s="1"/>
  <c r="G5" i="36"/>
  <c r="F5" i="36"/>
  <c r="E5" i="36"/>
  <c r="D5" i="36"/>
  <c r="N48" i="35"/>
  <c r="O48" i="35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4" i="35"/>
  <c r="O44" i="35" s="1"/>
  <c r="N43" i="35"/>
  <c r="O43" i="35" s="1"/>
  <c r="N42" i="35"/>
  <c r="O42" i="35" s="1"/>
  <c r="N41" i="35"/>
  <c r="O41" i="35"/>
  <c r="N40" i="35"/>
  <c r="O40" i="35" s="1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/>
  <c r="M34" i="35"/>
  <c r="L34" i="35"/>
  <c r="K34" i="35"/>
  <c r="J34" i="35"/>
  <c r="I34" i="35"/>
  <c r="H34" i="35"/>
  <c r="G34" i="35"/>
  <c r="F34" i="35"/>
  <c r="F49" i="35" s="1"/>
  <c r="E34" i="35"/>
  <c r="D34" i="35"/>
  <c r="N33" i="35"/>
  <c r="O33" i="35" s="1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N30" i="35" s="1"/>
  <c r="O30" i="35" s="1"/>
  <c r="D30" i="35"/>
  <c r="N29" i="35"/>
  <c r="O29" i="35" s="1"/>
  <c r="N28" i="35"/>
  <c r="O28" i="35" s="1"/>
  <c r="N27" i="35"/>
  <c r="O27" i="35" s="1"/>
  <c r="N26" i="35"/>
  <c r="O26" i="35" s="1"/>
  <c r="N25" i="35"/>
  <c r="O25" i="35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/>
  <c r="N18" i="35"/>
  <c r="O18" i="35" s="1"/>
  <c r="N17" i="35"/>
  <c r="O17" i="35" s="1"/>
  <c r="N16" i="35"/>
  <c r="O16" i="35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N12" i="35" s="1"/>
  <c r="D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L49" i="35" s="1"/>
  <c r="K5" i="35"/>
  <c r="K49" i="35" s="1"/>
  <c r="J5" i="35"/>
  <c r="J49" i="35" s="1"/>
  <c r="I5" i="35"/>
  <c r="H5" i="35"/>
  <c r="G5" i="35"/>
  <c r="F5" i="35"/>
  <c r="E5" i="35"/>
  <c r="E49" i="35"/>
  <c r="D5" i="35"/>
  <c r="N53" i="34"/>
  <c r="O53" i="34" s="1"/>
  <c r="N52" i="34"/>
  <c r="O52" i="34" s="1"/>
  <c r="N51" i="34"/>
  <c r="O51" i="34" s="1"/>
  <c r="M50" i="34"/>
  <c r="L50" i="34"/>
  <c r="K50" i="34"/>
  <c r="J50" i="34"/>
  <c r="I50" i="34"/>
  <c r="H50" i="34"/>
  <c r="N50" i="34" s="1"/>
  <c r="O50" i="34" s="1"/>
  <c r="G50" i="34"/>
  <c r="F50" i="34"/>
  <c r="E50" i="34"/>
  <c r="D50" i="34"/>
  <c r="N49" i="34"/>
  <c r="O49" i="34" s="1"/>
  <c r="N48" i="34"/>
  <c r="O48" i="34" s="1"/>
  <c r="N47" i="34"/>
  <c r="O47" i="34"/>
  <c r="N46" i="34"/>
  <c r="O46" i="34" s="1"/>
  <c r="N45" i="34"/>
  <c r="O45" i="34" s="1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2" i="34" s="1"/>
  <c r="O42" i="34" s="1"/>
  <c r="N41" i="34"/>
  <c r="O41" i="34" s="1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/>
  <c r="M32" i="34"/>
  <c r="L32" i="34"/>
  <c r="K32" i="34"/>
  <c r="J32" i="34"/>
  <c r="I32" i="34"/>
  <c r="H32" i="34"/>
  <c r="G32" i="34"/>
  <c r="F32" i="34"/>
  <c r="E32" i="34"/>
  <c r="D32" i="34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/>
  <c r="N25" i="34"/>
  <c r="O25" i="34" s="1"/>
  <c r="N24" i="34"/>
  <c r="O24" i="34" s="1"/>
  <c r="N23" i="34"/>
  <c r="O23" i="34" s="1"/>
  <c r="N22" i="34"/>
  <c r="O22" i="34" s="1"/>
  <c r="M21" i="34"/>
  <c r="M54" i="34" s="1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/>
  <c r="N18" i="34"/>
  <c r="O18" i="34" s="1"/>
  <c r="N17" i="34"/>
  <c r="O17" i="34"/>
  <c r="N16" i="34"/>
  <c r="O16" i="34" s="1"/>
  <c r="N15" i="34"/>
  <c r="O15" i="34" s="1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E54" i="34" s="1"/>
  <c r="D12" i="34"/>
  <c r="N11" i="34"/>
  <c r="O11" i="34" s="1"/>
  <c r="N10" i="34"/>
  <c r="O10" i="34"/>
  <c r="N9" i="34"/>
  <c r="O9" i="34" s="1"/>
  <c r="N8" i="34"/>
  <c r="O8" i="34"/>
  <c r="N7" i="34"/>
  <c r="O7" i="34" s="1"/>
  <c r="N6" i="34"/>
  <c r="O6" i="34" s="1"/>
  <c r="M5" i="34"/>
  <c r="L5" i="34"/>
  <c r="L54" i="34" s="1"/>
  <c r="K5" i="34"/>
  <c r="K54" i="34" s="1"/>
  <c r="J5" i="34"/>
  <c r="I5" i="34"/>
  <c r="H5" i="34"/>
  <c r="H54" i="34" s="1"/>
  <c r="G5" i="34"/>
  <c r="F5" i="34"/>
  <c r="F54" i="34" s="1"/>
  <c r="E5" i="34"/>
  <c r="D5" i="34"/>
  <c r="D54" i="34"/>
  <c r="N52" i="33"/>
  <c r="O52" i="33" s="1"/>
  <c r="N53" i="33"/>
  <c r="O53" i="33" s="1"/>
  <c r="N37" i="33"/>
  <c r="O37" i="33" s="1"/>
  <c r="N33" i="33"/>
  <c r="O33" i="33"/>
  <c r="N34" i="33"/>
  <c r="O34" i="33" s="1"/>
  <c r="N35" i="33"/>
  <c r="O35" i="33" s="1"/>
  <c r="N36" i="33"/>
  <c r="O36" i="33" s="1"/>
  <c r="N24" i="33"/>
  <c r="O24" i="33" s="1"/>
  <c r="N25" i="33"/>
  <c r="O25" i="33" s="1"/>
  <c r="N26" i="33"/>
  <c r="O26" i="33"/>
  <c r="N27" i="33"/>
  <c r="O27" i="33" s="1"/>
  <c r="N28" i="33"/>
  <c r="O28" i="33" s="1"/>
  <c r="N29" i="33"/>
  <c r="O29" i="33" s="1"/>
  <c r="N30" i="33"/>
  <c r="O30" i="33" s="1"/>
  <c r="N31" i="33"/>
  <c r="O31" i="33" s="1"/>
  <c r="E32" i="33"/>
  <c r="F32" i="33"/>
  <c r="G32" i="33"/>
  <c r="H32" i="33"/>
  <c r="I32" i="33"/>
  <c r="J32" i="33"/>
  <c r="K32" i="33"/>
  <c r="L32" i="33"/>
  <c r="M32" i="33"/>
  <c r="D32" i="33"/>
  <c r="E22" i="33"/>
  <c r="N22" i="33" s="1"/>
  <c r="O22" i="33" s="1"/>
  <c r="F22" i="33"/>
  <c r="G22" i="33"/>
  <c r="H22" i="33"/>
  <c r="H54" i="33" s="1"/>
  <c r="I22" i="33"/>
  <c r="J22" i="33"/>
  <c r="K22" i="33"/>
  <c r="L22" i="33"/>
  <c r="M22" i="33"/>
  <c r="D22" i="33"/>
  <c r="E12" i="33"/>
  <c r="F12" i="33"/>
  <c r="G12" i="33"/>
  <c r="H12" i="33"/>
  <c r="I12" i="33"/>
  <c r="J12" i="33"/>
  <c r="K12" i="33"/>
  <c r="L12" i="33"/>
  <c r="M12" i="33"/>
  <c r="D12" i="33"/>
  <c r="E5" i="33"/>
  <c r="E54" i="33" s="1"/>
  <c r="F5" i="33"/>
  <c r="G5" i="33"/>
  <c r="H5" i="33"/>
  <c r="I5" i="33"/>
  <c r="I54" i="33" s="1"/>
  <c r="J5" i="33"/>
  <c r="K5" i="33"/>
  <c r="L5" i="33"/>
  <c r="M5" i="33"/>
  <c r="D5" i="33"/>
  <c r="E50" i="33"/>
  <c r="F50" i="33"/>
  <c r="N50" i="33" s="1"/>
  <c r="O50" i="33" s="1"/>
  <c r="G50" i="33"/>
  <c r="H50" i="33"/>
  <c r="I50" i="33"/>
  <c r="J50" i="33"/>
  <c r="K50" i="33"/>
  <c r="L50" i="33"/>
  <c r="M50" i="33"/>
  <c r="D50" i="33"/>
  <c r="N51" i="33"/>
  <c r="O51" i="33" s="1"/>
  <c r="N44" i="33"/>
  <c r="O44" i="33"/>
  <c r="N45" i="33"/>
  <c r="O45" i="33"/>
  <c r="N46" i="33"/>
  <c r="N47" i="33"/>
  <c r="O47" i="33"/>
  <c r="N48" i="33"/>
  <c r="N49" i="33"/>
  <c r="O49" i="33"/>
  <c r="N43" i="33"/>
  <c r="O43" i="33" s="1"/>
  <c r="E42" i="33"/>
  <c r="F42" i="33"/>
  <c r="G42" i="33"/>
  <c r="H42" i="33"/>
  <c r="I42" i="33"/>
  <c r="J42" i="33"/>
  <c r="K42" i="33"/>
  <c r="L42" i="33"/>
  <c r="M42" i="33"/>
  <c r="D42" i="33"/>
  <c r="N42" i="33"/>
  <c r="O42" i="33" s="1"/>
  <c r="E39" i="33"/>
  <c r="N39" i="33"/>
  <c r="O39" i="33" s="1"/>
  <c r="F39" i="33"/>
  <c r="G39" i="33"/>
  <c r="H39" i="33"/>
  <c r="I39" i="33"/>
  <c r="J39" i="33"/>
  <c r="K39" i="33"/>
  <c r="L39" i="33"/>
  <c r="M39" i="33"/>
  <c r="D39" i="33"/>
  <c r="N40" i="33"/>
  <c r="O40" i="33"/>
  <c r="N41" i="33"/>
  <c r="O41" i="33"/>
  <c r="N38" i="33"/>
  <c r="O38" i="33" s="1"/>
  <c r="O46" i="33"/>
  <c r="O48" i="33"/>
  <c r="N14" i="33"/>
  <c r="O14" i="33"/>
  <c r="N15" i="33"/>
  <c r="O15" i="33" s="1"/>
  <c r="N16" i="33"/>
  <c r="O16" i="33"/>
  <c r="N17" i="33"/>
  <c r="O17" i="33" s="1"/>
  <c r="N18" i="33"/>
  <c r="O18" i="33" s="1"/>
  <c r="N19" i="33"/>
  <c r="O19" i="33" s="1"/>
  <c r="N20" i="33"/>
  <c r="O20" i="33"/>
  <c r="N21" i="33"/>
  <c r="O21" i="33" s="1"/>
  <c r="N7" i="33"/>
  <c r="O7" i="33"/>
  <c r="N8" i="33"/>
  <c r="O8" i="33" s="1"/>
  <c r="N9" i="33"/>
  <c r="O9" i="33" s="1"/>
  <c r="N10" i="33"/>
  <c r="O10" i="33" s="1"/>
  <c r="N11" i="33"/>
  <c r="O11" i="33" s="1"/>
  <c r="N6" i="33"/>
  <c r="O6" i="33" s="1"/>
  <c r="N23" i="33"/>
  <c r="O23" i="33"/>
  <c r="N13" i="33"/>
  <c r="O13" i="33" s="1"/>
  <c r="I49" i="35"/>
  <c r="D54" i="33"/>
  <c r="M50" i="37"/>
  <c r="G50" i="37"/>
  <c r="N35" i="38"/>
  <c r="O35" i="38" s="1"/>
  <c r="G49" i="35"/>
  <c r="J52" i="39"/>
  <c r="L52" i="39"/>
  <c r="I52" i="39"/>
  <c r="G52" i="39"/>
  <c r="O40" i="39"/>
  <c r="N12" i="39"/>
  <c r="O12" i="39" s="1"/>
  <c r="E52" i="39"/>
  <c r="O12" i="35"/>
  <c r="L54" i="33"/>
  <c r="N12" i="36"/>
  <c r="O12" i="36" s="1"/>
  <c r="L47" i="36"/>
  <c r="K52" i="40"/>
  <c r="M52" i="40"/>
  <c r="F52" i="40"/>
  <c r="N39" i="40"/>
  <c r="O39" i="40" s="1"/>
  <c r="I52" i="40"/>
  <c r="I54" i="41"/>
  <c r="O38" i="41"/>
  <c r="H54" i="41"/>
  <c r="O31" i="41"/>
  <c r="E54" i="41"/>
  <c r="F54" i="41"/>
  <c r="G54" i="41"/>
  <c r="O12" i="41"/>
  <c r="M50" i="42"/>
  <c r="K50" i="42"/>
  <c r="N35" i="42"/>
  <c r="O35" i="42" s="1"/>
  <c r="N46" i="42"/>
  <c r="O46" i="42" s="1"/>
  <c r="E50" i="42"/>
  <c r="N29" i="42"/>
  <c r="O29" i="42" s="1"/>
  <c r="I50" i="42"/>
  <c r="N21" i="42"/>
  <c r="O21" i="42" s="1"/>
  <c r="D50" i="42"/>
  <c r="F50" i="42"/>
  <c r="G50" i="42"/>
  <c r="M51" i="43"/>
  <c r="J51" i="43"/>
  <c r="K51" i="43"/>
  <c r="O36" i="43"/>
  <c r="L51" i="43"/>
  <c r="O39" i="43"/>
  <c r="F51" i="43"/>
  <c r="G51" i="43"/>
  <c r="I51" i="43"/>
  <c r="E51" i="43"/>
  <c r="M63" i="44"/>
  <c r="K63" i="44"/>
  <c r="I63" i="44"/>
  <c r="N51" i="44"/>
  <c r="O51" i="44" s="1"/>
  <c r="N25" i="44"/>
  <c r="O25" i="44" s="1"/>
  <c r="G63" i="44"/>
  <c r="E63" i="44"/>
  <c r="N14" i="44"/>
  <c r="O14" i="44"/>
  <c r="M63" i="45"/>
  <c r="L63" i="45"/>
  <c r="O48" i="45"/>
  <c r="N59" i="45"/>
  <c r="O59" i="45" s="1"/>
  <c r="K63" i="45"/>
  <c r="O39" i="45"/>
  <c r="E63" i="45"/>
  <c r="N25" i="45"/>
  <c r="O25" i="45" s="1"/>
  <c r="I63" i="45"/>
  <c r="G63" i="45"/>
  <c r="O47" i="46"/>
  <c r="P47" i="46"/>
  <c r="O44" i="46"/>
  <c r="P44" i="46"/>
  <c r="O35" i="46"/>
  <c r="P35" i="46" s="1"/>
  <c r="O25" i="46"/>
  <c r="P25" i="46"/>
  <c r="I59" i="46"/>
  <c r="H59" i="46"/>
  <c r="L59" i="46"/>
  <c r="K59" i="46"/>
  <c r="M59" i="46"/>
  <c r="O14" i="46"/>
  <c r="P14" i="46"/>
  <c r="G59" i="46"/>
  <c r="D59" i="46"/>
  <c r="E59" i="46"/>
  <c r="N59" i="46"/>
  <c r="F59" i="46"/>
  <c r="O5" i="46"/>
  <c r="P5" i="46" s="1"/>
  <c r="O64" i="47" l="1"/>
  <c r="P64" i="47" s="1"/>
  <c r="D63" i="44"/>
  <c r="M54" i="33"/>
  <c r="H49" i="35"/>
  <c r="N5" i="35"/>
  <c r="O5" i="35" s="1"/>
  <c r="N21" i="35"/>
  <c r="O21" i="35" s="1"/>
  <c r="N34" i="35"/>
  <c r="O34" i="35" s="1"/>
  <c r="D49" i="35"/>
  <c r="N37" i="35"/>
  <c r="O37" i="35" s="1"/>
  <c r="N5" i="36"/>
  <c r="O5" i="36" s="1"/>
  <c r="G47" i="36"/>
  <c r="G52" i="40"/>
  <c r="N5" i="33"/>
  <c r="O5" i="33" s="1"/>
  <c r="N5" i="41"/>
  <c r="O5" i="41" s="1"/>
  <c r="D54" i="41"/>
  <c r="N54" i="41" s="1"/>
  <c r="O54" i="41" s="1"/>
  <c r="F63" i="45"/>
  <c r="G54" i="34"/>
  <c r="N21" i="34"/>
  <c r="O21" i="34" s="1"/>
  <c r="D52" i="39"/>
  <c r="N5" i="39"/>
  <c r="O5" i="39" s="1"/>
  <c r="F54" i="33"/>
  <c r="N32" i="33"/>
  <c r="O32" i="33" s="1"/>
  <c r="H50" i="42"/>
  <c r="N50" i="42" s="1"/>
  <c r="O50" i="42" s="1"/>
  <c r="N12" i="42"/>
  <c r="O12" i="42" s="1"/>
  <c r="K54" i="33"/>
  <c r="N45" i="35"/>
  <c r="O45" i="35" s="1"/>
  <c r="N17" i="37"/>
  <c r="O17" i="37" s="1"/>
  <c r="H47" i="38"/>
  <c r="N21" i="39"/>
  <c r="O21" i="39" s="1"/>
  <c r="J54" i="33"/>
  <c r="J54" i="34"/>
  <c r="N12" i="34"/>
  <c r="O12" i="34" s="1"/>
  <c r="I54" i="34"/>
  <c r="N54" i="34" s="1"/>
  <c r="O54" i="34" s="1"/>
  <c r="F63" i="44"/>
  <c r="N48" i="44"/>
  <c r="O48" i="44" s="1"/>
  <c r="H63" i="45"/>
  <c r="N5" i="45"/>
  <c r="O5" i="45" s="1"/>
  <c r="N52" i="40"/>
  <c r="O52" i="40" s="1"/>
  <c r="N5" i="34"/>
  <c r="O5" i="34" s="1"/>
  <c r="N12" i="33"/>
  <c r="O12" i="33" s="1"/>
  <c r="N28" i="36"/>
  <c r="O28" i="36" s="1"/>
  <c r="E50" i="37"/>
  <c r="N50" i="37" s="1"/>
  <c r="O50" i="37" s="1"/>
  <c r="N5" i="37"/>
  <c r="O5" i="37" s="1"/>
  <c r="N33" i="37"/>
  <c r="O33" i="37" s="1"/>
  <c r="H52" i="39"/>
  <c r="N39" i="44"/>
  <c r="O39" i="44" s="1"/>
  <c r="N20" i="36"/>
  <c r="O20" i="36" s="1"/>
  <c r="E47" i="36"/>
  <c r="N39" i="34"/>
  <c r="O39" i="34" s="1"/>
  <c r="D47" i="36"/>
  <c r="N47" i="36" s="1"/>
  <c r="O47" i="36" s="1"/>
  <c r="N32" i="36"/>
  <c r="O32" i="36" s="1"/>
  <c r="N36" i="37"/>
  <c r="O36" i="37" s="1"/>
  <c r="F50" i="37"/>
  <c r="N5" i="38"/>
  <c r="O5" i="38" s="1"/>
  <c r="G47" i="38"/>
  <c r="N37" i="39"/>
  <c r="O37" i="39" s="1"/>
  <c r="N5" i="42"/>
  <c r="O5" i="42" s="1"/>
  <c r="D51" i="43"/>
  <c r="N51" i="43" s="1"/>
  <c r="O51" i="43" s="1"/>
  <c r="N5" i="43"/>
  <c r="O5" i="43" s="1"/>
  <c r="H63" i="44"/>
  <c r="D63" i="45"/>
  <c r="N5" i="40"/>
  <c r="O5" i="40" s="1"/>
  <c r="G54" i="33"/>
  <c r="M49" i="35"/>
  <c r="K52" i="39"/>
  <c r="E52" i="40"/>
  <c r="N30" i="40"/>
  <c r="O30" i="40" s="1"/>
  <c r="N12" i="40"/>
  <c r="O12" i="40" s="1"/>
  <c r="N35" i="36"/>
  <c r="O35" i="36" s="1"/>
  <c r="O55" i="46"/>
  <c r="P55" i="46" s="1"/>
  <c r="N63" i="45" l="1"/>
  <c r="O63" i="45" s="1"/>
  <c r="N54" i="33"/>
  <c r="O54" i="33" s="1"/>
  <c r="N49" i="35"/>
  <c r="O49" i="35" s="1"/>
  <c r="N63" i="44"/>
  <c r="O63" i="44" s="1"/>
  <c r="N47" i="38"/>
  <c r="O47" i="38" s="1"/>
  <c r="N52" i="39"/>
  <c r="O52" i="39" s="1"/>
</calcChain>
</file>

<file path=xl/sharedStrings.xml><?xml version="1.0" encoding="utf-8"?>
<sst xmlns="http://schemas.openxmlformats.org/spreadsheetml/2006/main" count="1137" uniqueCount="163">
  <si>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</si>
  <si>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</si>
  <si>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</si>
  <si>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</si>
  <si>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</si>
  <si>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</si>
  <si>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</si>
  <si>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</si>
  <si>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</si>
  <si>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</si>
  <si>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</si>
  <si>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</si>
  <si>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</si>
  <si>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</si>
  <si>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</si>
  <si>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</si>
  <si>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</si>
  <si>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</si>
  <si>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</si>
  <si>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</si>
  <si>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</si>
  <si>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</si>
  <si>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</si>
  <si>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Special Assessments - Capital Improvement</t>
  </si>
  <si>
    <t>Other Permits, Fees, and Special Assessments</t>
  </si>
  <si>
    <t>Federal Grant - General Government</t>
  </si>
  <si>
    <t>Intergovernmental Revenue</t>
  </si>
  <si>
    <t>Federal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</si>
  <si>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</si>
  <si>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</si>
  <si>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</si>
  <si>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General Government</t>
  </si>
  <si>
    <t>Grants from Other Local Units - Physical Environment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</si>
  <si>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</si>
  <si>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</si>
  <si>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</si>
  <si>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</si>
  <si>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</si>
  <si>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</si>
  <si>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</si>
  <si>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</si>
  <si>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Garbage / Solid Waste</t>
  </si>
  <si>
    <t>Physical Environment - Water / Sewer Combination Utility</t>
  </si>
  <si>
    <t>Culture / Recreation - Parks and Recreation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</si>
  <si>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</si>
  <si>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</si>
  <si>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</si>
  <si>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</si>
  <si>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</si>
  <si>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</si>
  <si>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</si>
  <si>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</si>
  <si>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</si>
  <si>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</si>
  <si>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</si>
  <si>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</si>
  <si>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</si>
  <si>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</si>
  <si>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Proprietary Non-Operating Sources - Interest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</si>
  <si>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</si>
  <si>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</si>
  <si>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</si>
  <si>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</si>
  <si>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</si>
  <si>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</si>
  <si>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</si>
  <si>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</si>
  <si>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Federal Grant - Physical Environment - Garbage / Solid Waste</t>
  </si>
  <si>
    <t>Wellington Revenues Reported by Account Code and Fund Type</t>
  </si>
  <si>
    <t>Local Fiscal Year Ended September 30, 2010</t>
  </si>
  <si>
    <t>Federal Grant - Public Safety</t>
  </si>
  <si>
    <t>Federal Grant - Physical Environment - Other Physical Environment</t>
  </si>
  <si>
    <t>Federal Grant - Economic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</si>
  <si>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</si>
  <si>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</si>
  <si>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</si>
  <si>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Culture / Recreation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</si>
  <si>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</si>
  <si>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</si>
  <si>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</si>
  <si>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</si>
  <si>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</si>
  <si>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</si>
  <si>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Impact Fees - Transportation</t>
  </si>
  <si>
    <t>Impact Fees - Culture / Recreation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</si>
  <si>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</si>
  <si>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</si>
  <si>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</si>
  <si>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</si>
  <si>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</si>
  <si>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</si>
  <si>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</si>
  <si>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Interest and Other Earnings - Gain (Loss) on Sale of Investments</t>
  </si>
  <si>
    <t>Sales - Disposition of Fixed Assets</t>
  </si>
  <si>
    <t>Proprietary Non-Operating - Interest</t>
  </si>
  <si>
    <t>Proprietary Non-Operating - Other Grants and Donations</t>
  </si>
  <si>
    <t>2013 Municipal Population:</t>
  </si>
  <si>
    <t>Local Fiscal Year Ended September 30, 2014</t>
  </si>
  <si>
    <t>Franchise Fee - Gas</t>
  </si>
  <si>
    <t>2014 Municipal Population:</t>
  </si>
  <si>
    <t>Local Fiscal Year Ended September 30, 2015</t>
  </si>
  <si>
    <t>Proceeds - Proceeds from Refunding Bonds</t>
  </si>
  <si>
    <t>2015 Municipal Population:</t>
  </si>
  <si>
    <t>Local Fiscal Year Ended September 30, 2016</t>
  </si>
  <si>
    <t>Proceeds - Debt Proceeds</t>
  </si>
  <si>
    <t>2016 Municipal Population:</t>
  </si>
  <si>
    <t>Local Fiscal Year Ended September 30, 2017</t>
  </si>
  <si>
    <t>2017 Municipal Population:</t>
  </si>
  <si>
    <t>Local Fiscal Year Ended September 30, 2018</t>
  </si>
  <si>
    <t>State Shared Revenues - Transportation - Other Transportation</t>
  </si>
  <si>
    <t>Physical Environment - Other Physical Environment Charges</t>
  </si>
  <si>
    <t>2018 Municipal Population:</t>
  </si>
  <si>
    <t>Local Fiscal Year Ended September 30, 2019</t>
  </si>
  <si>
    <t>First Local Option Fuel Tax (1 to 6 Cents)</t>
  </si>
  <si>
    <t>Second Local Option Fuel Tax (1 to 5 Cents)</t>
  </si>
  <si>
    <t>Discretionary Sales Surtaxes</t>
  </si>
  <si>
    <t>Impact Fees - Residential - Physical Environment</t>
  </si>
  <si>
    <t>Special Assessments - Charges for Public Services</t>
  </si>
  <si>
    <t>Federal Grant - Transportation - Other Transportation</t>
  </si>
  <si>
    <t>State Grant - Culture / Recreation</t>
  </si>
  <si>
    <t>Physical Environment - Water Utility</t>
  </si>
  <si>
    <t>Physical Environment - Sewer / Wastewater Utility</t>
  </si>
  <si>
    <t>Physical Environment - Conservation and Resource Management</t>
  </si>
  <si>
    <t>Culture / Recreation - Special Events</t>
  </si>
  <si>
    <t>Proprietary Non-Operating - Capital Contributions from Private Source</t>
  </si>
  <si>
    <t>2019 Municipal Population:</t>
  </si>
  <si>
    <t>Local Fiscal Year Ended September 30, 2020</t>
  </si>
  <si>
    <t>Federal Grant - Physical Environment - Water Supply System</t>
  </si>
  <si>
    <t>State Grant - Public Safety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</si>
  <si>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</si>
  <si>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</si>
  <si>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</si>
  <si>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</si>
  <si>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</si>
  <si>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</si>
  <si>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</si>
  <si>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</si>
  <si>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</si>
  <si>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Local Communications Services Taxes</t>
  </si>
  <si>
    <t>Building Permits (Buildling Permit Fees)</t>
  </si>
  <si>
    <t>Permits - Other</t>
  </si>
  <si>
    <t>Intergovernmental Revenues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</si>
  <si>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</si>
  <si>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</si>
  <si>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</si>
  <si>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</si>
  <si>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Proprietary Non-Operating Sources - Capital Contributions from Private Source</t>
  </si>
  <si>
    <t>2021 Municipal Population:</t>
  </si>
  <si>
    <t>Local Fiscal Year Ended September 30, 2022</t>
  </si>
  <si>
    <t>Other Fees and Special Assessments</t>
  </si>
  <si>
    <t>Federal Grant - American Rescue Plan Act Funds</t>
  </si>
  <si>
    <t>State Grant - Economic Environment</t>
  </si>
  <si>
    <t>Proceeds - Leases</t>
  </si>
  <si>
    <t>2022 Municipal Population:</t>
  </si>
  <si>
    <t>Local Fiscal Year Ended September 30, 2023</t>
  </si>
  <si>
    <t>Impact Fees - Commercial - Physical Environment</t>
  </si>
  <si>
    <t>Stormwater Fee</t>
  </si>
  <si>
    <t>Sale of Contraband Property Seized by Law Enforcement</t>
  </si>
  <si>
    <t>Other Miscellaneous Revenues - Settlements</t>
  </si>
  <si>
    <t>Other Miscellaneous Revenues - Settlements - Opioid Settlement Trust Fund</t>
  </si>
  <si>
    <t>Contributions from Enterprise Operations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</si>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</sst>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132</v>
      </c>
      <c r="N4" s="35" t="s">
        <v>10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SUM(D6:D13)</f>
        <v>34069050</v>
      </c>
      <c r="E5" s="27">
        <f t="shared" si="0"/>
        <v>1136998</v>
      </c>
      <c r="F5" s="27">
        <f t="shared" si="0"/>
        <v>0</v>
      </c>
      <c r="G5" s="27">
        <f t="shared" si="0"/>
        <v>6570982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41777030</v>
      </c>
      <c r="P5" s="33">
        <f t="shared" ref="P5:P36" si="1">(O5/P$71)</f>
        <v>676.13501003431088</v>
      </c>
      <c r="Q5" s="6"/>
    </row>
    <row r="6" spans="1:134">
      <c r="A6" s="12"/>
      <c r="B6" s="25">
        <v>311</v>
      </c>
      <c r="C6" s="20" t="s">
        <v>3</v>
      </c>
      <c r="D6" s="46">
        <v>24611194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24611194</v>
      </c>
      <c r="P6" s="47">
        <f t="shared" si="1"/>
        <v>398.31672816728167</v>
      </c>
      <c r="Q6" s="9"/>
    </row>
    <row r="7" spans="1:134">
      <c r="A7" s="12"/>
      <c r="B7" s="25">
        <v>312.41000000000003</v>
      </c>
      <c r="C7" s="20" t="s">
        <v>135</v>
      </c>
      <c r="D7" s="46">
        <v>0</v>
      </c>
      <c r="E7" s="46">
        <v>1136998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1136998</v>
      </c>
      <c r="P7" s="47">
        <f t="shared" si="1"/>
        <v>18.401599015990161</v>
      </c>
      <c r="Q7" s="9"/>
    </row>
    <row r="8" spans="1:134">
      <c r="A8" s="12"/>
      <c r="B8" s="25">
        <v>312.43</v>
      </c>
      <c r="C8" s="20" t="s">
        <v>136</v>
      </c>
      <c r="D8" s="46">
        <v>0</v>
      </c>
      <c r="E8" s="46">
        <v>0</v>
      </c>
      <c r="F8" s="46">
        <v>0</v>
      </c>
      <c r="G8" s="46">
        <v>515027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515027</v>
      </c>
      <c r="P8" s="47">
        <f t="shared" si="1"/>
        <v>8.3353887486243288</v>
      </c>
      <c r="Q8" s="9"/>
    </row>
    <row r="9" spans="1:134">
      <c r="A9" s="12"/>
      <c r="B9" s="25">
        <v>312.63</v>
      </c>
      <c r="C9" s="20" t="s">
        <v>137</v>
      </c>
      <c r="D9" s="46">
        <v>0</v>
      </c>
      <c r="E9" s="46">
        <v>0</v>
      </c>
      <c r="F9" s="46">
        <v>0</v>
      </c>
      <c r="G9" s="46">
        <v>6055955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6055955</v>
      </c>
      <c r="P9" s="47">
        <f t="shared" si="1"/>
        <v>98.011830776202501</v>
      </c>
      <c r="Q9" s="9"/>
    </row>
    <row r="10" spans="1:134">
      <c r="A10" s="12"/>
      <c r="B10" s="25">
        <v>314.10000000000002</v>
      </c>
      <c r="C10" s="20" t="s">
        <v>12</v>
      </c>
      <c r="D10" s="46">
        <v>6068684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6068684</v>
      </c>
      <c r="P10" s="47">
        <f t="shared" si="1"/>
        <v>98.217841652100731</v>
      </c>
      <c r="Q10" s="9"/>
    </row>
    <row r="11" spans="1:134">
      <c r="A11" s="12"/>
      <c r="B11" s="25">
        <v>314.39999999999998</v>
      </c>
      <c r="C11" s="20" t="s">
        <v>13</v>
      </c>
      <c r="D11" s="46">
        <v>303835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303835</v>
      </c>
      <c r="P11" s="47">
        <f t="shared" si="1"/>
        <v>4.9173787790509484</v>
      </c>
      <c r="Q11" s="9"/>
    </row>
    <row r="12" spans="1:134">
      <c r="A12" s="12"/>
      <c r="B12" s="25">
        <v>315.2</v>
      </c>
      <c r="C12" s="20" t="s">
        <v>138</v>
      </c>
      <c r="D12" s="46">
        <v>2227689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2227689</v>
      </c>
      <c r="P12" s="47">
        <f t="shared" si="1"/>
        <v>36.053748300640898</v>
      </c>
      <c r="Q12" s="9"/>
    </row>
    <row r="13" spans="1:134">
      <c r="A13" s="12"/>
      <c r="B13" s="25">
        <v>316</v>
      </c>
      <c r="C13" s="20" t="s">
        <v>88</v>
      </c>
      <c r="D13" s="46">
        <v>857648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857648</v>
      </c>
      <c r="P13" s="47">
        <f t="shared" si="1"/>
        <v>13.880494594419629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SUM(D15:D27)</f>
        <v>6473352</v>
      </c>
      <c r="E14" s="32">
        <f t="shared" si="3"/>
        <v>12175432</v>
      </c>
      <c r="F14" s="32">
        <f t="shared" si="3"/>
        <v>272074</v>
      </c>
      <c r="G14" s="32">
        <f t="shared" si="3"/>
        <v>1211795</v>
      </c>
      <c r="H14" s="32">
        <f t="shared" si="3"/>
        <v>0</v>
      </c>
      <c r="I14" s="32">
        <f t="shared" si="3"/>
        <v>7956710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28089363</v>
      </c>
      <c r="P14" s="45">
        <f t="shared" si="1"/>
        <v>454.60871042920957</v>
      </c>
      <c r="Q14" s="10"/>
    </row>
    <row r="15" spans="1:134">
      <c r="A15" s="12"/>
      <c r="B15" s="25">
        <v>322</v>
      </c>
      <c r="C15" s="20" t="s">
        <v>139</v>
      </c>
      <c r="D15" s="46">
        <v>0</v>
      </c>
      <c r="E15" s="46">
        <v>5726497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5726497</v>
      </c>
      <c r="P15" s="47">
        <f t="shared" si="1"/>
        <v>92.679759823914026</v>
      </c>
      <c r="Q15" s="9"/>
    </row>
    <row r="16" spans="1:134">
      <c r="A16" s="12"/>
      <c r="B16" s="25">
        <v>323.10000000000002</v>
      </c>
      <c r="C16" s="20" t="s">
        <v>17</v>
      </c>
      <c r="D16" s="46">
        <v>4597145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7" si="4">SUM(D16:N16)</f>
        <v>4597145</v>
      </c>
      <c r="P16" s="47">
        <f t="shared" si="1"/>
        <v>74.401906519065193</v>
      </c>
      <c r="Q16" s="9"/>
    </row>
    <row r="17" spans="1:17">
      <c r="A17" s="12"/>
      <c r="B17" s="25">
        <v>323.39999999999998</v>
      </c>
      <c r="C17" s="20" t="s">
        <v>98</v>
      </c>
      <c r="D17" s="46">
        <v>105256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105256</v>
      </c>
      <c r="P17" s="47">
        <f t="shared" si="1"/>
        <v>1.7035022981808765</v>
      </c>
      <c r="Q17" s="9"/>
    </row>
    <row r="18" spans="1:17">
      <c r="A18" s="12"/>
      <c r="B18" s="25">
        <v>323.7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425877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425877</v>
      </c>
      <c r="P18" s="47">
        <f t="shared" si="1"/>
        <v>6.8925519518353076</v>
      </c>
      <c r="Q18" s="9"/>
    </row>
    <row r="19" spans="1:17">
      <c r="A19" s="12"/>
      <c r="B19" s="25">
        <v>324.20999999999998</v>
      </c>
      <c r="C19" s="20" t="s">
        <v>116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1886699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1886699</v>
      </c>
      <c r="P19" s="47">
        <f t="shared" si="1"/>
        <v>30.535039166181136</v>
      </c>
      <c r="Q19" s="9"/>
    </row>
    <row r="20" spans="1:17">
      <c r="A20" s="12"/>
      <c r="B20" s="25">
        <v>324.22000000000003</v>
      </c>
      <c r="C20" s="20" t="s">
        <v>155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471166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471166</v>
      </c>
      <c r="P20" s="47">
        <f t="shared" si="1"/>
        <v>7.625525992102026</v>
      </c>
      <c r="Q20" s="9"/>
    </row>
    <row r="21" spans="1:17">
      <c r="A21" s="12"/>
      <c r="B21" s="25">
        <v>324.31</v>
      </c>
      <c r="C21" s="20" t="s">
        <v>19</v>
      </c>
      <c r="D21" s="46">
        <v>0</v>
      </c>
      <c r="E21" s="46">
        <v>0</v>
      </c>
      <c r="F21" s="46">
        <v>0</v>
      </c>
      <c r="G21" s="46">
        <v>41278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41278</v>
      </c>
      <c r="P21" s="47">
        <f t="shared" si="1"/>
        <v>0.66805852269049004</v>
      </c>
      <c r="Q21" s="9"/>
    </row>
    <row r="22" spans="1:17">
      <c r="A22" s="12"/>
      <c r="B22" s="25">
        <v>324.32</v>
      </c>
      <c r="C22" s="20" t="s">
        <v>20</v>
      </c>
      <c r="D22" s="46">
        <v>0</v>
      </c>
      <c r="E22" s="46">
        <v>0</v>
      </c>
      <c r="F22" s="46">
        <v>0</v>
      </c>
      <c r="G22" s="46">
        <v>72356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72356</v>
      </c>
      <c r="P22" s="47">
        <f t="shared" si="1"/>
        <v>1.1710364472065773</v>
      </c>
      <c r="Q22" s="9"/>
    </row>
    <row r="23" spans="1:17">
      <c r="A23" s="12"/>
      <c r="B23" s="25">
        <v>324.61</v>
      </c>
      <c r="C23" s="20" t="s">
        <v>21</v>
      </c>
      <c r="D23" s="46">
        <v>0</v>
      </c>
      <c r="E23" s="46">
        <v>0</v>
      </c>
      <c r="F23" s="46">
        <v>0</v>
      </c>
      <c r="G23" s="46">
        <v>1098161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1098161</v>
      </c>
      <c r="P23" s="47">
        <f t="shared" si="1"/>
        <v>17.773046546254935</v>
      </c>
      <c r="Q23" s="9"/>
    </row>
    <row r="24" spans="1:17">
      <c r="A24" s="12"/>
      <c r="B24" s="25">
        <v>325.10000000000002</v>
      </c>
      <c r="C24" s="20" t="s">
        <v>23</v>
      </c>
      <c r="D24" s="46">
        <v>0</v>
      </c>
      <c r="E24" s="46">
        <v>0</v>
      </c>
      <c r="F24" s="46">
        <v>272074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272074</v>
      </c>
      <c r="P24" s="47">
        <f t="shared" si="1"/>
        <v>4.4033469282061244</v>
      </c>
      <c r="Q24" s="9"/>
    </row>
    <row r="25" spans="1:17">
      <c r="A25" s="12"/>
      <c r="B25" s="25">
        <v>325.2</v>
      </c>
      <c r="C25" s="20" t="s">
        <v>117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5071801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5071801</v>
      </c>
      <c r="P25" s="47">
        <f t="shared" si="1"/>
        <v>82.083915970738659</v>
      </c>
      <c r="Q25" s="9"/>
    </row>
    <row r="26" spans="1:17">
      <c r="A26" s="12"/>
      <c r="B26" s="25">
        <v>329.2</v>
      </c>
      <c r="C26" s="20" t="s">
        <v>156</v>
      </c>
      <c r="D26" s="46">
        <v>0</v>
      </c>
      <c r="E26" s="46">
        <v>5869543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5869543</v>
      </c>
      <c r="P26" s="47">
        <f t="shared" si="1"/>
        <v>94.994869553958694</v>
      </c>
      <c r="Q26" s="9"/>
    </row>
    <row r="27" spans="1:17">
      <c r="A27" s="12"/>
      <c r="B27" s="25">
        <v>329.5</v>
      </c>
      <c r="C27" s="20" t="s">
        <v>149</v>
      </c>
      <c r="D27" s="46">
        <v>1770951</v>
      </c>
      <c r="E27" s="46">
        <v>579392</v>
      </c>
      <c r="F27" s="46">
        <v>0</v>
      </c>
      <c r="G27" s="46">
        <v>0</v>
      </c>
      <c r="H27" s="46">
        <v>0</v>
      </c>
      <c r="I27" s="46">
        <v>101167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2451510</v>
      </c>
      <c r="P27" s="47">
        <f t="shared" si="1"/>
        <v>39.676150708875511</v>
      </c>
      <c r="Q27" s="9"/>
    </row>
    <row r="28" spans="1:17" ht="15.75">
      <c r="A28" s="29" t="s">
        <v>141</v>
      </c>
      <c r="B28" s="30"/>
      <c r="C28" s="31"/>
      <c r="D28" s="32">
        <f t="shared" ref="D28:N28" si="5">SUM(D29:D38)</f>
        <v>9374149</v>
      </c>
      <c r="E28" s="32">
        <f t="shared" si="5"/>
        <v>1054909</v>
      </c>
      <c r="F28" s="32">
        <f t="shared" si="5"/>
        <v>0</v>
      </c>
      <c r="G28" s="32">
        <f t="shared" si="5"/>
        <v>3436250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13865308</v>
      </c>
      <c r="P28" s="45">
        <f t="shared" si="1"/>
        <v>224.40130769728751</v>
      </c>
      <c r="Q28" s="10"/>
    </row>
    <row r="29" spans="1:17">
      <c r="A29" s="12"/>
      <c r="B29" s="25">
        <v>331.39</v>
      </c>
      <c r="C29" s="20" t="s">
        <v>71</v>
      </c>
      <c r="D29" s="46">
        <v>3750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6" si="6">SUM(D29:N29)</f>
        <v>3750</v>
      </c>
      <c r="P29" s="47">
        <f t="shared" si="1"/>
        <v>6.0691396387648089E-2</v>
      </c>
      <c r="Q29" s="9"/>
    </row>
    <row r="30" spans="1:17">
      <c r="A30" s="12"/>
      <c r="B30" s="25">
        <v>331.5</v>
      </c>
      <c r="C30" s="20" t="s">
        <v>72</v>
      </c>
      <c r="D30" s="46">
        <v>396554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396554</v>
      </c>
      <c r="P30" s="47">
        <f t="shared" si="1"/>
        <v>6.4179776008286398</v>
      </c>
      <c r="Q30" s="9"/>
    </row>
    <row r="31" spans="1:17">
      <c r="A31" s="12"/>
      <c r="B31" s="25">
        <v>331.7</v>
      </c>
      <c r="C31" s="20" t="s">
        <v>27</v>
      </c>
      <c r="D31" s="46">
        <v>890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890</v>
      </c>
      <c r="P31" s="47">
        <f t="shared" si="1"/>
        <v>1.4404091409335146E-2</v>
      </c>
      <c r="Q31" s="9"/>
    </row>
    <row r="32" spans="1:17">
      <c r="A32" s="12"/>
      <c r="B32" s="25">
        <v>334.5</v>
      </c>
      <c r="C32" s="20" t="s">
        <v>151</v>
      </c>
      <c r="D32" s="46">
        <v>0</v>
      </c>
      <c r="E32" s="46">
        <v>483154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483154</v>
      </c>
      <c r="P32" s="47">
        <f t="shared" si="1"/>
        <v>7.8195442480740596</v>
      </c>
      <c r="Q32" s="9"/>
    </row>
    <row r="33" spans="1:17">
      <c r="A33" s="12"/>
      <c r="B33" s="25">
        <v>334.7</v>
      </c>
      <c r="C33" s="20" t="s">
        <v>119</v>
      </c>
      <c r="D33" s="46">
        <v>104004</v>
      </c>
      <c r="E33" s="46">
        <v>0</v>
      </c>
      <c r="F33" s="46">
        <v>0</v>
      </c>
      <c r="G33" s="46">
        <v>3436250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3540254</v>
      </c>
      <c r="P33" s="47">
        <f t="shared" si="1"/>
        <v>57.296789020521786</v>
      </c>
      <c r="Q33" s="9"/>
    </row>
    <row r="34" spans="1:17">
      <c r="A34" s="12"/>
      <c r="B34" s="25">
        <v>335.125</v>
      </c>
      <c r="C34" s="20" t="s">
        <v>143</v>
      </c>
      <c r="D34" s="46">
        <v>2329256</v>
      </c>
      <c r="E34" s="46">
        <v>552588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2881844</v>
      </c>
      <c r="P34" s="47">
        <f t="shared" si="1"/>
        <v>46.640836408364081</v>
      </c>
      <c r="Q34" s="9"/>
    </row>
    <row r="35" spans="1:17">
      <c r="A35" s="12"/>
      <c r="B35" s="25">
        <v>335.15</v>
      </c>
      <c r="C35" s="20" t="s">
        <v>90</v>
      </c>
      <c r="D35" s="46">
        <v>7391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7391</v>
      </c>
      <c r="P35" s="47">
        <f t="shared" si="1"/>
        <v>0.11961869618696187</v>
      </c>
      <c r="Q35" s="9"/>
    </row>
    <row r="36" spans="1:17">
      <c r="A36" s="12"/>
      <c r="B36" s="25">
        <v>335.18</v>
      </c>
      <c r="C36" s="20" t="s">
        <v>144</v>
      </c>
      <c r="D36" s="46">
        <v>6398218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6398218</v>
      </c>
      <c r="P36" s="47">
        <f t="shared" si="1"/>
        <v>103.55114261668932</v>
      </c>
      <c r="Q36" s="9"/>
    </row>
    <row r="37" spans="1:17">
      <c r="A37" s="12"/>
      <c r="B37" s="25">
        <v>335.45</v>
      </c>
      <c r="C37" s="20" t="s">
        <v>145</v>
      </c>
      <c r="D37" s="46">
        <v>0</v>
      </c>
      <c r="E37" s="46">
        <v>19167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7">SUM(D37:N37)</f>
        <v>19167</v>
      </c>
      <c r="P37" s="47">
        <f t="shared" ref="P37:P68" si="8">(O37/P$71)</f>
        <v>0.31020586521654692</v>
      </c>
      <c r="Q37" s="9"/>
    </row>
    <row r="38" spans="1:17">
      <c r="A38" s="12"/>
      <c r="B38" s="25">
        <v>338</v>
      </c>
      <c r="C38" s="20" t="s">
        <v>33</v>
      </c>
      <c r="D38" s="46">
        <v>134086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134086</v>
      </c>
      <c r="P38" s="47">
        <f t="shared" si="8"/>
        <v>2.1700977536091148</v>
      </c>
      <c r="Q38" s="9"/>
    </row>
    <row r="39" spans="1:17" ht="15.75">
      <c r="A39" s="29" t="s">
        <v>38</v>
      </c>
      <c r="B39" s="30"/>
      <c r="C39" s="31"/>
      <c r="D39" s="32">
        <f t="shared" ref="D39:N39" si="9">SUM(D40:D47)</f>
        <v>3648220</v>
      </c>
      <c r="E39" s="32">
        <f t="shared" si="9"/>
        <v>300522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24925988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>SUM(D39:N39)</f>
        <v>28874730</v>
      </c>
      <c r="P39" s="45">
        <f t="shared" si="8"/>
        <v>467.31938240435034</v>
      </c>
      <c r="Q39" s="10"/>
    </row>
    <row r="40" spans="1:17">
      <c r="A40" s="12"/>
      <c r="B40" s="25">
        <v>343.3</v>
      </c>
      <c r="C40" s="20" t="s">
        <v>120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14735347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7" si="10">SUM(D40:N40)</f>
        <v>14735347</v>
      </c>
      <c r="P40" s="47">
        <f t="shared" si="8"/>
        <v>238.4823428497443</v>
      </c>
      <c r="Q40" s="9"/>
    </row>
    <row r="41" spans="1:17">
      <c r="A41" s="12"/>
      <c r="B41" s="25">
        <v>343.4</v>
      </c>
      <c r="C41" s="20" t="s">
        <v>41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1320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1320</v>
      </c>
      <c r="P41" s="47">
        <f t="shared" si="8"/>
        <v>2.1363371528452128E-2</v>
      </c>
      <c r="Q41" s="9"/>
    </row>
    <row r="42" spans="1:17">
      <c r="A42" s="12"/>
      <c r="B42" s="25">
        <v>343.5</v>
      </c>
      <c r="C42" s="20" t="s">
        <v>121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10189321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10189321</v>
      </c>
      <c r="P42" s="47">
        <f t="shared" si="8"/>
        <v>164.90776526186315</v>
      </c>
      <c r="Q42" s="9"/>
    </row>
    <row r="43" spans="1:17">
      <c r="A43" s="12"/>
      <c r="B43" s="25">
        <v>343.7</v>
      </c>
      <c r="C43" s="20" t="s">
        <v>122</v>
      </c>
      <c r="D43" s="46">
        <v>0</v>
      </c>
      <c r="E43" s="46">
        <v>300522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300522</v>
      </c>
      <c r="P43" s="47">
        <f t="shared" si="8"/>
        <v>4.8637599533890077</v>
      </c>
      <c r="Q43" s="9"/>
    </row>
    <row r="44" spans="1:17">
      <c r="A44" s="12"/>
      <c r="B44" s="25">
        <v>343.9</v>
      </c>
      <c r="C44" s="20" t="s">
        <v>110</v>
      </c>
      <c r="D44" s="46">
        <v>6192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6192</v>
      </c>
      <c r="P44" s="47">
        <f t="shared" si="8"/>
        <v>0.10021363371528452</v>
      </c>
      <c r="Q44" s="9"/>
    </row>
    <row r="45" spans="1:17">
      <c r="A45" s="12"/>
      <c r="B45" s="25">
        <v>347.2</v>
      </c>
      <c r="C45" s="20" t="s">
        <v>43</v>
      </c>
      <c r="D45" s="46">
        <v>2908872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2908872</v>
      </c>
      <c r="P45" s="47">
        <f t="shared" si="8"/>
        <v>47.07826762478151</v>
      </c>
      <c r="Q45" s="9"/>
    </row>
    <row r="46" spans="1:17">
      <c r="A46" s="12"/>
      <c r="B46" s="25">
        <v>347.4</v>
      </c>
      <c r="C46" s="20" t="s">
        <v>123</v>
      </c>
      <c r="D46" s="46">
        <v>581230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581230</v>
      </c>
      <c r="P46" s="47">
        <f t="shared" si="8"/>
        <v>9.4068427526380525</v>
      </c>
      <c r="Q46" s="9"/>
    </row>
    <row r="47" spans="1:17">
      <c r="A47" s="12"/>
      <c r="B47" s="25">
        <v>347.9</v>
      </c>
      <c r="C47" s="20" t="s">
        <v>45</v>
      </c>
      <c r="D47" s="46">
        <v>151926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151926</v>
      </c>
      <c r="P47" s="47">
        <f t="shared" si="8"/>
        <v>2.4588269566906193</v>
      </c>
      <c r="Q47" s="9"/>
    </row>
    <row r="48" spans="1:17" ht="15.75">
      <c r="A48" s="29" t="s">
        <v>39</v>
      </c>
      <c r="B48" s="30"/>
      <c r="C48" s="31"/>
      <c r="D48" s="32">
        <f t="shared" ref="D48:N48" si="11">SUM(D49:D51)</f>
        <v>240712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>SUM(D48:N48)</f>
        <v>240712</v>
      </c>
      <c r="P48" s="45">
        <f t="shared" si="8"/>
        <v>3.8957726419369458</v>
      </c>
      <c r="Q48" s="10"/>
    </row>
    <row r="49" spans="1:17">
      <c r="A49" s="13"/>
      <c r="B49" s="39">
        <v>354</v>
      </c>
      <c r="C49" s="21" t="s">
        <v>48</v>
      </c>
      <c r="D49" s="46">
        <v>136155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1" si="12">SUM(D49:N49)</f>
        <v>136155</v>
      </c>
      <c r="P49" s="47">
        <f t="shared" si="8"/>
        <v>2.2035832200427268</v>
      </c>
      <c r="Q49" s="9"/>
    </row>
    <row r="50" spans="1:17">
      <c r="A50" s="13"/>
      <c r="B50" s="39">
        <v>358.2</v>
      </c>
      <c r="C50" s="21" t="s">
        <v>157</v>
      </c>
      <c r="D50" s="46">
        <v>11552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11552</v>
      </c>
      <c r="P50" s="47">
        <f t="shared" si="8"/>
        <v>0.18696186961869618</v>
      </c>
      <c r="Q50" s="9"/>
    </row>
    <row r="51" spans="1:17">
      <c r="A51" s="13"/>
      <c r="B51" s="39">
        <v>359</v>
      </c>
      <c r="C51" s="21" t="s">
        <v>49</v>
      </c>
      <c r="D51" s="46">
        <v>93005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93005</v>
      </c>
      <c r="P51" s="47">
        <f t="shared" si="8"/>
        <v>1.5052275522755227</v>
      </c>
      <c r="Q51" s="9"/>
    </row>
    <row r="52" spans="1:17" ht="15.75">
      <c r="A52" s="29" t="s">
        <v>4</v>
      </c>
      <c r="B52" s="30"/>
      <c r="C52" s="31"/>
      <c r="D52" s="32">
        <f t="shared" ref="D52:N52" si="13">SUM(D53:D61)</f>
        <v>2352162</v>
      </c>
      <c r="E52" s="32">
        <f t="shared" si="13"/>
        <v>671517</v>
      </c>
      <c r="F52" s="32">
        <f t="shared" si="13"/>
        <v>744</v>
      </c>
      <c r="G52" s="32">
        <f t="shared" si="13"/>
        <v>1278174</v>
      </c>
      <c r="H52" s="32">
        <f t="shared" si="13"/>
        <v>0</v>
      </c>
      <c r="I52" s="32">
        <f t="shared" si="13"/>
        <v>813856</v>
      </c>
      <c r="J52" s="32">
        <f t="shared" si="13"/>
        <v>0</v>
      </c>
      <c r="K52" s="32">
        <f t="shared" si="13"/>
        <v>198845</v>
      </c>
      <c r="L52" s="32">
        <f t="shared" si="13"/>
        <v>0</v>
      </c>
      <c r="M52" s="32">
        <f t="shared" si="13"/>
        <v>0</v>
      </c>
      <c r="N52" s="32">
        <f t="shared" si="13"/>
        <v>0</v>
      </c>
      <c r="O52" s="32">
        <f>SUM(D52:N52)</f>
        <v>5315298</v>
      </c>
      <c r="P52" s="45">
        <f t="shared" si="8"/>
        <v>86.024762089726167</v>
      </c>
      <c r="Q52" s="10"/>
    </row>
    <row r="53" spans="1:17">
      <c r="A53" s="12"/>
      <c r="B53" s="25">
        <v>361.1</v>
      </c>
      <c r="C53" s="20" t="s">
        <v>50</v>
      </c>
      <c r="D53" s="46">
        <v>1726868</v>
      </c>
      <c r="E53" s="46">
        <v>494285</v>
      </c>
      <c r="F53" s="46">
        <v>744</v>
      </c>
      <c r="G53" s="46">
        <v>1183760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3405657</v>
      </c>
      <c r="P53" s="47">
        <f t="shared" si="8"/>
        <v>55.118421052631582</v>
      </c>
      <c r="Q53" s="9"/>
    </row>
    <row r="54" spans="1:17">
      <c r="A54" s="12"/>
      <c r="B54" s="25">
        <v>361.3</v>
      </c>
      <c r="C54" s="20" t="s">
        <v>51</v>
      </c>
      <c r="D54" s="46">
        <v>466970</v>
      </c>
      <c r="E54" s="46">
        <v>149073</v>
      </c>
      <c r="F54" s="46">
        <v>0</v>
      </c>
      <c r="G54" s="46">
        <v>253327</v>
      </c>
      <c r="H54" s="46">
        <v>0</v>
      </c>
      <c r="I54" s="46">
        <v>310822</v>
      </c>
      <c r="J54" s="46">
        <v>0</v>
      </c>
      <c r="K54" s="46">
        <v>198845</v>
      </c>
      <c r="L54" s="46">
        <v>0</v>
      </c>
      <c r="M54" s="46">
        <v>0</v>
      </c>
      <c r="N54" s="46">
        <v>0</v>
      </c>
      <c r="O54" s="46">
        <f t="shared" ref="O54:O68" si="14">SUM(D54:N54)</f>
        <v>1379037</v>
      </c>
      <c r="P54" s="47">
        <f t="shared" si="8"/>
        <v>22.318848320062148</v>
      </c>
      <c r="Q54" s="9"/>
    </row>
    <row r="55" spans="1:17">
      <c r="A55" s="12"/>
      <c r="B55" s="25">
        <v>361.4</v>
      </c>
      <c r="C55" s="20" t="s">
        <v>92</v>
      </c>
      <c r="D55" s="46">
        <v>-323273</v>
      </c>
      <c r="E55" s="46">
        <v>-99053</v>
      </c>
      <c r="F55" s="46">
        <v>0</v>
      </c>
      <c r="G55" s="46">
        <v>-158913</v>
      </c>
      <c r="H55" s="46">
        <v>0</v>
      </c>
      <c r="I55" s="46">
        <v>-221132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-802371</v>
      </c>
      <c r="P55" s="47">
        <f t="shared" si="8"/>
        <v>-12.985871042920955</v>
      </c>
      <c r="Q55" s="9"/>
    </row>
    <row r="56" spans="1:17">
      <c r="A56" s="12"/>
      <c r="B56" s="25">
        <v>362</v>
      </c>
      <c r="C56" s="20" t="s">
        <v>53</v>
      </c>
      <c r="D56" s="46">
        <v>82299</v>
      </c>
      <c r="E56" s="46">
        <v>30000</v>
      </c>
      <c r="F56" s="46">
        <v>0</v>
      </c>
      <c r="G56" s="46">
        <v>0</v>
      </c>
      <c r="H56" s="46">
        <v>0</v>
      </c>
      <c r="I56" s="46">
        <v>618066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730365</v>
      </c>
      <c r="P56" s="47">
        <f t="shared" si="8"/>
        <v>11.820499126043892</v>
      </c>
      <c r="Q56" s="9"/>
    </row>
    <row r="57" spans="1:17">
      <c r="A57" s="12"/>
      <c r="B57" s="25">
        <v>364</v>
      </c>
      <c r="C57" s="20" t="s">
        <v>93</v>
      </c>
      <c r="D57" s="46">
        <v>41944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41944</v>
      </c>
      <c r="P57" s="47">
        <f t="shared" si="8"/>
        <v>0.67883731468893638</v>
      </c>
      <c r="Q57" s="9"/>
    </row>
    <row r="58" spans="1:17">
      <c r="A58" s="12"/>
      <c r="B58" s="25">
        <v>366</v>
      </c>
      <c r="C58" s="20" t="s">
        <v>55</v>
      </c>
      <c r="D58" s="46">
        <v>118155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118155</v>
      </c>
      <c r="P58" s="47">
        <f t="shared" si="8"/>
        <v>1.9122645173820159</v>
      </c>
      <c r="Q58" s="9"/>
    </row>
    <row r="59" spans="1:17">
      <c r="A59" s="12"/>
      <c r="B59" s="25">
        <v>369.3</v>
      </c>
      <c r="C59" s="20" t="s">
        <v>158</v>
      </c>
      <c r="D59" s="46">
        <v>9012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9012</v>
      </c>
      <c r="P59" s="47">
        <f t="shared" si="8"/>
        <v>0.14585356379879588</v>
      </c>
      <c r="Q59" s="9"/>
    </row>
    <row r="60" spans="1:17">
      <c r="A60" s="12"/>
      <c r="B60" s="25">
        <v>369.35</v>
      </c>
      <c r="C60" s="20" t="s">
        <v>159</v>
      </c>
      <c r="D60" s="46">
        <v>10710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10710</v>
      </c>
      <c r="P60" s="47">
        <f t="shared" si="8"/>
        <v>0.17333462808312294</v>
      </c>
      <c r="Q60" s="9"/>
    </row>
    <row r="61" spans="1:17">
      <c r="A61" s="12"/>
      <c r="B61" s="25">
        <v>369.9</v>
      </c>
      <c r="C61" s="20" t="s">
        <v>56</v>
      </c>
      <c r="D61" s="46">
        <v>219477</v>
      </c>
      <c r="E61" s="46">
        <v>97212</v>
      </c>
      <c r="F61" s="46">
        <v>0</v>
      </c>
      <c r="G61" s="46">
        <v>0</v>
      </c>
      <c r="H61" s="46">
        <v>0</v>
      </c>
      <c r="I61" s="46">
        <v>106100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422789</v>
      </c>
      <c r="P61" s="47">
        <f t="shared" si="8"/>
        <v>6.8425746099566256</v>
      </c>
      <c r="Q61" s="9"/>
    </row>
    <row r="62" spans="1:17" ht="15.75">
      <c r="A62" s="29" t="s">
        <v>40</v>
      </c>
      <c r="B62" s="30"/>
      <c r="C62" s="31"/>
      <c r="D62" s="32">
        <f t="shared" ref="D62:N62" si="15">SUM(D63:D68)</f>
        <v>1918086</v>
      </c>
      <c r="E62" s="32">
        <f t="shared" si="15"/>
        <v>3585324</v>
      </c>
      <c r="F62" s="32">
        <f t="shared" si="15"/>
        <v>0</v>
      </c>
      <c r="G62" s="32">
        <f t="shared" si="15"/>
        <v>41439996</v>
      </c>
      <c r="H62" s="32">
        <f t="shared" si="15"/>
        <v>0</v>
      </c>
      <c r="I62" s="32">
        <f t="shared" si="15"/>
        <v>1309773</v>
      </c>
      <c r="J62" s="32">
        <f t="shared" si="15"/>
        <v>0</v>
      </c>
      <c r="K62" s="32">
        <f t="shared" si="15"/>
        <v>0</v>
      </c>
      <c r="L62" s="32">
        <f t="shared" si="15"/>
        <v>0</v>
      </c>
      <c r="M62" s="32">
        <f t="shared" si="15"/>
        <v>0</v>
      </c>
      <c r="N62" s="32">
        <f t="shared" si="15"/>
        <v>0</v>
      </c>
      <c r="O62" s="32">
        <f t="shared" si="14"/>
        <v>48253179</v>
      </c>
      <c r="P62" s="45">
        <f t="shared" si="8"/>
        <v>780.94741697416976</v>
      </c>
      <c r="Q62" s="9"/>
    </row>
    <row r="63" spans="1:17">
      <c r="A63" s="12"/>
      <c r="B63" s="25">
        <v>381</v>
      </c>
      <c r="C63" s="20" t="s">
        <v>57</v>
      </c>
      <c r="D63" s="46">
        <v>0</v>
      </c>
      <c r="E63" s="46">
        <v>2612508</v>
      </c>
      <c r="F63" s="46">
        <v>0</v>
      </c>
      <c r="G63" s="46">
        <v>8109996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10722504</v>
      </c>
      <c r="P63" s="47">
        <f t="shared" si="8"/>
        <v>173.53699747523791</v>
      </c>
      <c r="Q63" s="9"/>
    </row>
    <row r="64" spans="1:17">
      <c r="A64" s="12"/>
      <c r="B64" s="25">
        <v>382</v>
      </c>
      <c r="C64" s="20" t="s">
        <v>160</v>
      </c>
      <c r="D64" s="46">
        <v>1000000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1000000</v>
      </c>
      <c r="P64" s="47">
        <f t="shared" si="8"/>
        <v>16.18437237003949</v>
      </c>
      <c r="Q64" s="9"/>
    </row>
    <row r="65" spans="1:120">
      <c r="A65" s="12"/>
      <c r="B65" s="25">
        <v>383.2</v>
      </c>
      <c r="C65" s="20" t="s">
        <v>152</v>
      </c>
      <c r="D65" s="46">
        <v>31273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31273</v>
      </c>
      <c r="P65" s="47">
        <f t="shared" si="8"/>
        <v>0.50613387712824498</v>
      </c>
      <c r="Q65" s="9"/>
    </row>
    <row r="66" spans="1:120">
      <c r="A66" s="12"/>
      <c r="B66" s="25">
        <v>384</v>
      </c>
      <c r="C66" s="20" t="s">
        <v>104</v>
      </c>
      <c r="D66" s="46">
        <v>886813</v>
      </c>
      <c r="E66" s="46">
        <v>972816</v>
      </c>
      <c r="F66" s="46">
        <v>0</v>
      </c>
      <c r="G66" s="46">
        <v>33330000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35189629</v>
      </c>
      <c r="P66" s="47">
        <f t="shared" si="8"/>
        <v>569.52205929954039</v>
      </c>
      <c r="Q66" s="9"/>
    </row>
    <row r="67" spans="1:120">
      <c r="A67" s="12"/>
      <c r="B67" s="25">
        <v>389.1</v>
      </c>
      <c r="C67" s="20" t="s">
        <v>58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1165530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1165530</v>
      </c>
      <c r="P67" s="47">
        <f t="shared" si="8"/>
        <v>18.863371528452127</v>
      </c>
      <c r="Q67" s="9"/>
    </row>
    <row r="68" spans="1:120" ht="15.75" thickBot="1">
      <c r="A68" s="12"/>
      <c r="B68" s="25">
        <v>389.8</v>
      </c>
      <c r="C68" s="20" t="s">
        <v>146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144243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144243</v>
      </c>
      <c r="P68" s="47">
        <f t="shared" si="8"/>
        <v>2.3344824237716062</v>
      </c>
      <c r="Q68" s="9"/>
    </row>
    <row r="69" spans="1:120" ht="16.5" thickBot="1">
      <c r="A69" s="14" t="s">
        <v>46</v>
      </c>
      <c r="B69" s="23"/>
      <c r="C69" s="22"/>
      <c r="D69" s="15">
        <f t="shared" ref="D69:N69" si="16">SUM(D5,D14,D28,D39,D48,D52,D62)</f>
        <v>58075731</v>
      </c>
      <c r="E69" s="15">
        <f t="shared" si="16"/>
        <v>18924702</v>
      </c>
      <c r="F69" s="15">
        <f t="shared" si="16"/>
        <v>272818</v>
      </c>
      <c r="G69" s="15">
        <f t="shared" si="16"/>
        <v>53937197</v>
      </c>
      <c r="H69" s="15">
        <f t="shared" si="16"/>
        <v>0</v>
      </c>
      <c r="I69" s="15">
        <f t="shared" si="16"/>
        <v>35006327</v>
      </c>
      <c r="J69" s="15">
        <f t="shared" si="16"/>
        <v>0</v>
      </c>
      <c r="K69" s="15">
        <f t="shared" si="16"/>
        <v>198845</v>
      </c>
      <c r="L69" s="15">
        <f t="shared" si="16"/>
        <v>0</v>
      </c>
      <c r="M69" s="15">
        <f t="shared" si="16"/>
        <v>0</v>
      </c>
      <c r="N69" s="15">
        <f t="shared" si="16"/>
        <v>0</v>
      </c>
      <c r="O69" s="15">
        <f>SUM(D69:N69)</f>
        <v>166415620</v>
      </c>
      <c r="P69" s="38">
        <f t="shared" ref="P69:P100" si="17">(O69/P$71)</f>
        <v>2693.3323622709913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8" t="s">
        <v>161</v>
      </c>
      <c r="N71" s="48"/>
      <c r="O71" s="48"/>
      <c r="P71" s="43">
        <v>61788</v>
      </c>
    </row>
    <row r="72" spans="1:120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1"/>
    </row>
    <row r="73" spans="1:120" ht="15.75" customHeight="1" thickBot="1">
      <c r="A73" s="52" t="s">
        <v>74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4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21544282</v>
      </c>
      <c r="E5" s="27">
        <f t="shared" si="0"/>
        <v>1014886</v>
      </c>
      <c r="F5" s="27">
        <f t="shared" si="0"/>
        <v>0</v>
      </c>
      <c r="G5" s="27">
        <f t="shared" si="0"/>
        <v>484379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23043547</v>
      </c>
      <c r="O5" s="33">
        <f t="shared" ref="O5:O52" si="2">(N5/O$54)</f>
        <v>389.67036999458873</v>
      </c>
      <c r="P5" s="6"/>
    </row>
    <row r="6" spans="1:133">
      <c r="A6" s="12"/>
      <c r="B6" s="25">
        <v>311</v>
      </c>
      <c r="C6" s="20" t="s">
        <v>3</v>
      </c>
      <c r="D6" s="46">
        <v>13690328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13690328</v>
      </c>
      <c r="O6" s="47">
        <f t="shared" si="2"/>
        <v>231.50581709956711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1014886</v>
      </c>
      <c r="F7" s="46">
        <v>0</v>
      </c>
      <c r="G7" s="46">
        <v>484379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1499265</v>
      </c>
      <c r="O7" s="47">
        <f t="shared" si="2"/>
        <v>25.352830762987011</v>
      </c>
      <c r="P7" s="9"/>
    </row>
    <row r="8" spans="1:133">
      <c r="A8" s="12"/>
      <c r="B8" s="25">
        <v>314.10000000000002</v>
      </c>
      <c r="C8" s="20" t="s">
        <v>12</v>
      </c>
      <c r="D8" s="46">
        <v>4359504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4359504</v>
      </c>
      <c r="O8" s="47">
        <f t="shared" si="2"/>
        <v>73.719967532467535</v>
      </c>
      <c r="P8" s="9"/>
    </row>
    <row r="9" spans="1:133">
      <c r="A9" s="12"/>
      <c r="B9" s="25">
        <v>314.39999999999998</v>
      </c>
      <c r="C9" s="20" t="s">
        <v>13</v>
      </c>
      <c r="D9" s="46">
        <v>165782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165782</v>
      </c>
      <c r="O9" s="47">
        <f t="shared" si="2"/>
        <v>2.8034023268398269</v>
      </c>
      <c r="P9" s="9"/>
    </row>
    <row r="10" spans="1:133">
      <c r="A10" s="12"/>
      <c r="B10" s="25">
        <v>315</v>
      </c>
      <c r="C10" s="20" t="s">
        <v>87</v>
      </c>
      <c r="D10" s="46">
        <v>2582291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2582291</v>
      </c>
      <c r="O10" s="47">
        <f t="shared" si="2"/>
        <v>43.666987959956707</v>
      </c>
      <c r="P10" s="9"/>
    </row>
    <row r="11" spans="1:133">
      <c r="A11" s="12"/>
      <c r="B11" s="25">
        <v>316</v>
      </c>
      <c r="C11" s="20" t="s">
        <v>88</v>
      </c>
      <c r="D11" s="46">
        <v>746377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746377</v>
      </c>
      <c r="O11" s="47">
        <f t="shared" si="2"/>
        <v>12.621364312770563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4599919</v>
      </c>
      <c r="E12" s="32">
        <f t="shared" si="3"/>
        <v>7668541</v>
      </c>
      <c r="F12" s="32">
        <f t="shared" si="3"/>
        <v>0</v>
      </c>
      <c r="G12" s="32">
        <f t="shared" si="3"/>
        <v>879450</v>
      </c>
      <c r="H12" s="32">
        <f t="shared" si="3"/>
        <v>0</v>
      </c>
      <c r="I12" s="32">
        <f t="shared" si="3"/>
        <v>3751285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16899195</v>
      </c>
      <c r="O12" s="45">
        <f t="shared" si="2"/>
        <v>285.76831371753246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2605298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2605298</v>
      </c>
      <c r="O13" s="47">
        <f t="shared" si="2"/>
        <v>44.056040313852812</v>
      </c>
      <c r="P13" s="9"/>
    </row>
    <row r="14" spans="1:133">
      <c r="A14" s="12"/>
      <c r="B14" s="25">
        <v>323.10000000000002</v>
      </c>
      <c r="C14" s="20" t="s">
        <v>17</v>
      </c>
      <c r="D14" s="46">
        <v>3422325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3422325</v>
      </c>
      <c r="O14" s="47">
        <f t="shared" si="2"/>
        <v>57.87210836038961</v>
      </c>
      <c r="P14" s="9"/>
    </row>
    <row r="15" spans="1:133">
      <c r="A15" s="12"/>
      <c r="B15" s="25">
        <v>323.39999999999998</v>
      </c>
      <c r="C15" s="20" t="s">
        <v>98</v>
      </c>
      <c r="D15" s="46">
        <v>59340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59340</v>
      </c>
      <c r="O15" s="47">
        <f t="shared" si="2"/>
        <v>1.0034496753246753</v>
      </c>
      <c r="P15" s="9"/>
    </row>
    <row r="16" spans="1:133">
      <c r="A16" s="12"/>
      <c r="B16" s="25">
        <v>323.7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250056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250056</v>
      </c>
      <c r="O16" s="47">
        <f t="shared" si="2"/>
        <v>4.2284902597402594</v>
      </c>
      <c r="P16" s="9"/>
    </row>
    <row r="17" spans="1:16">
      <c r="A17" s="12"/>
      <c r="B17" s="25">
        <v>324.31</v>
      </c>
      <c r="C17" s="20" t="s">
        <v>19</v>
      </c>
      <c r="D17" s="46">
        <v>0</v>
      </c>
      <c r="E17" s="46">
        <v>0</v>
      </c>
      <c r="F17" s="46">
        <v>0</v>
      </c>
      <c r="G17" s="46">
        <v>282850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282850</v>
      </c>
      <c r="O17" s="47">
        <f t="shared" si="2"/>
        <v>4.7830424783549788</v>
      </c>
      <c r="P17" s="9"/>
    </row>
    <row r="18" spans="1:16">
      <c r="A18" s="12"/>
      <c r="B18" s="25">
        <v>324.61</v>
      </c>
      <c r="C18" s="20" t="s">
        <v>21</v>
      </c>
      <c r="D18" s="46">
        <v>0</v>
      </c>
      <c r="E18" s="46">
        <v>0</v>
      </c>
      <c r="F18" s="46">
        <v>0</v>
      </c>
      <c r="G18" s="46">
        <v>596600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596600</v>
      </c>
      <c r="O18" s="47">
        <f t="shared" si="2"/>
        <v>10.088609307359308</v>
      </c>
      <c r="P18" s="9"/>
    </row>
    <row r="19" spans="1:16">
      <c r="A19" s="12"/>
      <c r="B19" s="25">
        <v>325.10000000000002</v>
      </c>
      <c r="C19" s="20" t="s">
        <v>23</v>
      </c>
      <c r="D19" s="46">
        <v>0</v>
      </c>
      <c r="E19" s="46">
        <v>4939815</v>
      </c>
      <c r="F19" s="46">
        <v>0</v>
      </c>
      <c r="G19" s="46">
        <v>0</v>
      </c>
      <c r="H19" s="46">
        <v>0</v>
      </c>
      <c r="I19" s="46">
        <v>3453282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8393097</v>
      </c>
      <c r="O19" s="47">
        <f t="shared" si="2"/>
        <v>141.92872362012986</v>
      </c>
      <c r="P19" s="9"/>
    </row>
    <row r="20" spans="1:16">
      <c r="A20" s="12"/>
      <c r="B20" s="25">
        <v>329</v>
      </c>
      <c r="C20" s="20" t="s">
        <v>24</v>
      </c>
      <c r="D20" s="46">
        <v>1118254</v>
      </c>
      <c r="E20" s="46">
        <v>123428</v>
      </c>
      <c r="F20" s="46">
        <v>0</v>
      </c>
      <c r="G20" s="46">
        <v>0</v>
      </c>
      <c r="H20" s="46">
        <v>0</v>
      </c>
      <c r="I20" s="46">
        <v>47947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0" si="5">SUM(D20:M20)</f>
        <v>1289629</v>
      </c>
      <c r="O20" s="47">
        <f t="shared" si="2"/>
        <v>21.807849702380953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SUM(D22:D29)</f>
        <v>5542868</v>
      </c>
      <c r="E21" s="32">
        <f t="shared" si="6"/>
        <v>0</v>
      </c>
      <c r="F21" s="32">
        <f t="shared" si="6"/>
        <v>0</v>
      </c>
      <c r="G21" s="32">
        <f t="shared" si="6"/>
        <v>1212235</v>
      </c>
      <c r="H21" s="32">
        <f t="shared" si="6"/>
        <v>0</v>
      </c>
      <c r="I21" s="32">
        <f t="shared" si="6"/>
        <v>58880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6813983</v>
      </c>
      <c r="O21" s="45">
        <f t="shared" si="2"/>
        <v>115.22563244047619</v>
      </c>
      <c r="P21" s="10"/>
    </row>
    <row r="22" spans="1:16">
      <c r="A22" s="12"/>
      <c r="B22" s="25">
        <v>331.1</v>
      </c>
      <c r="C22" s="20" t="s">
        <v>25</v>
      </c>
      <c r="D22" s="46">
        <v>80510</v>
      </c>
      <c r="E22" s="46">
        <v>0</v>
      </c>
      <c r="F22" s="46">
        <v>0</v>
      </c>
      <c r="G22" s="46">
        <v>302361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382871</v>
      </c>
      <c r="O22" s="47">
        <f t="shared" si="2"/>
        <v>6.4744149080086579</v>
      </c>
      <c r="P22" s="9"/>
    </row>
    <row r="23" spans="1:16">
      <c r="A23" s="12"/>
      <c r="B23" s="25">
        <v>331.2</v>
      </c>
      <c r="C23" s="20" t="s">
        <v>70</v>
      </c>
      <c r="D23" s="46">
        <v>14095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14095</v>
      </c>
      <c r="O23" s="47">
        <f t="shared" si="2"/>
        <v>0.2383488906926407</v>
      </c>
      <c r="P23" s="9"/>
    </row>
    <row r="24" spans="1:16">
      <c r="A24" s="12"/>
      <c r="B24" s="25">
        <v>335.12</v>
      </c>
      <c r="C24" s="20" t="s">
        <v>89</v>
      </c>
      <c r="D24" s="46">
        <v>1079329</v>
      </c>
      <c r="E24" s="46">
        <v>0</v>
      </c>
      <c r="F24" s="46">
        <v>0</v>
      </c>
      <c r="G24" s="46">
        <v>369874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1449203</v>
      </c>
      <c r="O24" s="47">
        <f t="shared" si="2"/>
        <v>24.506273674242426</v>
      </c>
      <c r="P24" s="9"/>
    </row>
    <row r="25" spans="1:16">
      <c r="A25" s="12"/>
      <c r="B25" s="25">
        <v>335.15</v>
      </c>
      <c r="C25" s="20" t="s">
        <v>90</v>
      </c>
      <c r="D25" s="46">
        <v>13332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13332</v>
      </c>
      <c r="O25" s="47">
        <f t="shared" si="2"/>
        <v>0.22544642857142858</v>
      </c>
      <c r="P25" s="9"/>
    </row>
    <row r="26" spans="1:16">
      <c r="A26" s="12"/>
      <c r="B26" s="25">
        <v>335.18</v>
      </c>
      <c r="C26" s="20" t="s">
        <v>91</v>
      </c>
      <c r="D26" s="46">
        <v>4235682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4235682</v>
      </c>
      <c r="O26" s="47">
        <f t="shared" si="2"/>
        <v>71.626116071428569</v>
      </c>
      <c r="P26" s="9"/>
    </row>
    <row r="27" spans="1:16">
      <c r="A27" s="12"/>
      <c r="B27" s="25">
        <v>337.1</v>
      </c>
      <c r="C27" s="20" t="s">
        <v>31</v>
      </c>
      <c r="D27" s="46">
        <v>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1500</v>
      </c>
      <c r="O27" s="47">
        <f t="shared" si="2"/>
        <v>2.536525974025974E-2</v>
      </c>
      <c r="P27" s="9"/>
    </row>
    <row r="28" spans="1:16">
      <c r="A28" s="12"/>
      <c r="B28" s="25">
        <v>337.7</v>
      </c>
      <c r="C28" s="20" t="s">
        <v>76</v>
      </c>
      <c r="D28" s="46">
        <v>0</v>
      </c>
      <c r="E28" s="46">
        <v>0</v>
      </c>
      <c r="F28" s="46">
        <v>0</v>
      </c>
      <c r="G28" s="46">
        <v>540000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540000</v>
      </c>
      <c r="O28" s="47">
        <f t="shared" si="2"/>
        <v>9.1314935064935057</v>
      </c>
      <c r="P28" s="9"/>
    </row>
    <row r="29" spans="1:16">
      <c r="A29" s="12"/>
      <c r="B29" s="25">
        <v>338</v>
      </c>
      <c r="C29" s="20" t="s">
        <v>33</v>
      </c>
      <c r="D29" s="46">
        <v>118420</v>
      </c>
      <c r="E29" s="46">
        <v>0</v>
      </c>
      <c r="F29" s="46">
        <v>0</v>
      </c>
      <c r="G29" s="46">
        <v>0</v>
      </c>
      <c r="H29" s="46">
        <v>0</v>
      </c>
      <c r="I29" s="46">
        <v>58880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177300</v>
      </c>
      <c r="O29" s="47">
        <f t="shared" si="2"/>
        <v>2.9981737012987013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SUM(D31:D36)</f>
        <v>1759907</v>
      </c>
      <c r="E30" s="32">
        <f t="shared" si="7"/>
        <v>306638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19003156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5"/>
        <v>21069701</v>
      </c>
      <c r="O30" s="45">
        <f t="shared" si="2"/>
        <v>356.2922923430736</v>
      </c>
      <c r="P30" s="10"/>
    </row>
    <row r="31" spans="1:16">
      <c r="A31" s="12"/>
      <c r="B31" s="25">
        <v>343.4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37228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37228</v>
      </c>
      <c r="O31" s="47">
        <f t="shared" si="2"/>
        <v>0.62953192640692646</v>
      </c>
      <c r="P31" s="9"/>
    </row>
    <row r="32" spans="1:16">
      <c r="A32" s="12"/>
      <c r="B32" s="25">
        <v>343.6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18893051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18893051</v>
      </c>
      <c r="O32" s="47">
        <f t="shared" si="2"/>
        <v>319.48476393398266</v>
      </c>
      <c r="P32" s="9"/>
    </row>
    <row r="33" spans="1:16">
      <c r="A33" s="12"/>
      <c r="B33" s="25">
        <v>347.2</v>
      </c>
      <c r="C33" s="20" t="s">
        <v>43</v>
      </c>
      <c r="D33" s="46">
        <v>1521694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1521694</v>
      </c>
      <c r="O33" s="47">
        <f t="shared" si="2"/>
        <v>25.732109036796537</v>
      </c>
      <c r="P33" s="9"/>
    </row>
    <row r="34" spans="1:16">
      <c r="A34" s="12"/>
      <c r="B34" s="25">
        <v>347.5</v>
      </c>
      <c r="C34" s="20" t="s">
        <v>44</v>
      </c>
      <c r="D34" s="46">
        <v>158731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158731</v>
      </c>
      <c r="O34" s="47">
        <f t="shared" si="2"/>
        <v>2.684168695887446</v>
      </c>
      <c r="P34" s="9"/>
    </row>
    <row r="35" spans="1:16">
      <c r="A35" s="12"/>
      <c r="B35" s="25">
        <v>347.9</v>
      </c>
      <c r="C35" s="20" t="s">
        <v>45</v>
      </c>
      <c r="D35" s="46">
        <v>73374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73374</v>
      </c>
      <c r="O35" s="47">
        <f t="shared" si="2"/>
        <v>1.2407670454545454</v>
      </c>
      <c r="P35" s="9"/>
    </row>
    <row r="36" spans="1:16">
      <c r="A36" s="12"/>
      <c r="B36" s="25">
        <v>349</v>
      </c>
      <c r="C36" s="20" t="s">
        <v>1</v>
      </c>
      <c r="D36" s="46">
        <v>6108</v>
      </c>
      <c r="E36" s="46">
        <v>306638</v>
      </c>
      <c r="F36" s="46">
        <v>0</v>
      </c>
      <c r="G36" s="46">
        <v>0</v>
      </c>
      <c r="H36" s="46">
        <v>0</v>
      </c>
      <c r="I36" s="46">
        <v>72877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385623</v>
      </c>
      <c r="O36" s="47">
        <f t="shared" si="2"/>
        <v>6.5209517045454541</v>
      </c>
      <c r="P36" s="9"/>
    </row>
    <row r="37" spans="1:16" ht="15.75">
      <c r="A37" s="29" t="s">
        <v>39</v>
      </c>
      <c r="B37" s="30"/>
      <c r="C37" s="31"/>
      <c r="D37" s="32">
        <f t="shared" ref="D37:M37" si="9">SUM(D38:D39)</f>
        <v>592896</v>
      </c>
      <c r="E37" s="32">
        <f t="shared" si="9"/>
        <v>1680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>SUM(D37:M37)</f>
        <v>594576</v>
      </c>
      <c r="O37" s="45">
        <f t="shared" si="2"/>
        <v>10.054383116883116</v>
      </c>
      <c r="P37" s="10"/>
    </row>
    <row r="38" spans="1:16">
      <c r="A38" s="13"/>
      <c r="B38" s="39">
        <v>354</v>
      </c>
      <c r="C38" s="21" t="s">
        <v>48</v>
      </c>
      <c r="D38" s="46">
        <v>592896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592896</v>
      </c>
      <c r="O38" s="47">
        <f t="shared" si="2"/>
        <v>10.025974025974026</v>
      </c>
      <c r="P38" s="9"/>
    </row>
    <row r="39" spans="1:16">
      <c r="A39" s="13"/>
      <c r="B39" s="39">
        <v>359</v>
      </c>
      <c r="C39" s="21" t="s">
        <v>49</v>
      </c>
      <c r="D39" s="46">
        <v>0</v>
      </c>
      <c r="E39" s="46">
        <v>1680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1680</v>
      </c>
      <c r="O39" s="47">
        <f t="shared" si="2"/>
        <v>2.8409090909090908E-2</v>
      </c>
      <c r="P39" s="9"/>
    </row>
    <row r="40" spans="1:16" ht="15.75">
      <c r="A40" s="29" t="s">
        <v>4</v>
      </c>
      <c r="B40" s="30"/>
      <c r="C40" s="31"/>
      <c r="D40" s="32">
        <f t="shared" ref="D40:M40" si="10">SUM(D41:D47)</f>
        <v>1650065</v>
      </c>
      <c r="E40" s="32">
        <f t="shared" si="10"/>
        <v>317061</v>
      </c>
      <c r="F40" s="32">
        <f t="shared" si="10"/>
        <v>0</v>
      </c>
      <c r="G40" s="32">
        <f t="shared" si="10"/>
        <v>61242</v>
      </c>
      <c r="H40" s="32">
        <f t="shared" si="10"/>
        <v>0</v>
      </c>
      <c r="I40" s="32">
        <f t="shared" si="10"/>
        <v>565765</v>
      </c>
      <c r="J40" s="32">
        <f t="shared" si="10"/>
        <v>0</v>
      </c>
      <c r="K40" s="32">
        <f t="shared" si="10"/>
        <v>0</v>
      </c>
      <c r="L40" s="32">
        <f t="shared" si="10"/>
        <v>112461</v>
      </c>
      <c r="M40" s="32">
        <f t="shared" si="10"/>
        <v>0</v>
      </c>
      <c r="N40" s="32">
        <f>SUM(D40:M40)</f>
        <v>2706594</v>
      </c>
      <c r="O40" s="45">
        <f t="shared" si="2"/>
        <v>45.768973214285715</v>
      </c>
      <c r="P40" s="10"/>
    </row>
    <row r="41" spans="1:16">
      <c r="A41" s="12"/>
      <c r="B41" s="25">
        <v>361.1</v>
      </c>
      <c r="C41" s="20" t="s">
        <v>50</v>
      </c>
      <c r="D41" s="46">
        <v>186919</v>
      </c>
      <c r="E41" s="46">
        <v>85756</v>
      </c>
      <c r="F41" s="46">
        <v>0</v>
      </c>
      <c r="G41" s="46">
        <v>102175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374850</v>
      </c>
      <c r="O41" s="47">
        <f t="shared" si="2"/>
        <v>6.3387784090909092</v>
      </c>
      <c r="P41" s="9"/>
    </row>
    <row r="42" spans="1:16">
      <c r="A42" s="12"/>
      <c r="B42" s="25">
        <v>361.3</v>
      </c>
      <c r="C42" s="20" t="s">
        <v>51</v>
      </c>
      <c r="D42" s="46">
        <v>-11322</v>
      </c>
      <c r="E42" s="46">
        <v>-8870</v>
      </c>
      <c r="F42" s="46">
        <v>0</v>
      </c>
      <c r="G42" s="46">
        <v>5315</v>
      </c>
      <c r="H42" s="46">
        <v>0</v>
      </c>
      <c r="I42" s="46">
        <v>-3554</v>
      </c>
      <c r="J42" s="46">
        <v>0</v>
      </c>
      <c r="K42" s="46">
        <v>0</v>
      </c>
      <c r="L42" s="46">
        <v>112461</v>
      </c>
      <c r="M42" s="46">
        <v>0</v>
      </c>
      <c r="N42" s="46">
        <f t="shared" ref="N42:N47" si="11">SUM(D42:M42)</f>
        <v>94030</v>
      </c>
      <c r="O42" s="47">
        <f t="shared" si="2"/>
        <v>1.5900635822510822</v>
      </c>
      <c r="P42" s="9"/>
    </row>
    <row r="43" spans="1:16">
      <c r="A43" s="12"/>
      <c r="B43" s="25">
        <v>361.4</v>
      </c>
      <c r="C43" s="20" t="s">
        <v>92</v>
      </c>
      <c r="D43" s="46">
        <v>-60805</v>
      </c>
      <c r="E43" s="46">
        <v>-23275</v>
      </c>
      <c r="F43" s="46">
        <v>0</v>
      </c>
      <c r="G43" s="46">
        <v>-53838</v>
      </c>
      <c r="H43" s="46">
        <v>0</v>
      </c>
      <c r="I43" s="46">
        <v>-102591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-240509</v>
      </c>
      <c r="O43" s="47">
        <f t="shared" si="2"/>
        <v>-4.0670488365800868</v>
      </c>
      <c r="P43" s="9"/>
    </row>
    <row r="44" spans="1:16">
      <c r="A44" s="12"/>
      <c r="B44" s="25">
        <v>362</v>
      </c>
      <c r="C44" s="20" t="s">
        <v>53</v>
      </c>
      <c r="D44" s="46">
        <v>66026</v>
      </c>
      <c r="E44" s="46">
        <v>0</v>
      </c>
      <c r="F44" s="46">
        <v>0</v>
      </c>
      <c r="G44" s="46">
        <v>0</v>
      </c>
      <c r="H44" s="46">
        <v>0</v>
      </c>
      <c r="I44" s="46">
        <v>458180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524206</v>
      </c>
      <c r="O44" s="47">
        <f t="shared" si="2"/>
        <v>8.8644142316017316</v>
      </c>
      <c r="P44" s="9"/>
    </row>
    <row r="45" spans="1:16">
      <c r="A45" s="12"/>
      <c r="B45" s="25">
        <v>364</v>
      </c>
      <c r="C45" s="20" t="s">
        <v>93</v>
      </c>
      <c r="D45" s="46">
        <v>55911</v>
      </c>
      <c r="E45" s="46">
        <v>33945</v>
      </c>
      <c r="F45" s="46">
        <v>0</v>
      </c>
      <c r="G45" s="46">
        <v>0</v>
      </c>
      <c r="H45" s="46">
        <v>0</v>
      </c>
      <c r="I45" s="46">
        <v>71679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161535</v>
      </c>
      <c r="O45" s="47">
        <f t="shared" si="2"/>
        <v>2.7315848214285716</v>
      </c>
      <c r="P45" s="9"/>
    </row>
    <row r="46" spans="1:16">
      <c r="A46" s="12"/>
      <c r="B46" s="25">
        <v>366</v>
      </c>
      <c r="C46" s="20" t="s">
        <v>55</v>
      </c>
      <c r="D46" s="46">
        <v>0</v>
      </c>
      <c r="E46" s="46">
        <v>1800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1800</v>
      </c>
      <c r="O46" s="47">
        <f t="shared" si="2"/>
        <v>3.0438311688311688E-2</v>
      </c>
      <c r="P46" s="9"/>
    </row>
    <row r="47" spans="1:16">
      <c r="A47" s="12"/>
      <c r="B47" s="25">
        <v>369.9</v>
      </c>
      <c r="C47" s="20" t="s">
        <v>56</v>
      </c>
      <c r="D47" s="46">
        <v>1413336</v>
      </c>
      <c r="E47" s="46">
        <v>227705</v>
      </c>
      <c r="F47" s="46">
        <v>0</v>
      </c>
      <c r="G47" s="46">
        <v>7590</v>
      </c>
      <c r="H47" s="46">
        <v>0</v>
      </c>
      <c r="I47" s="46">
        <v>142051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1790682</v>
      </c>
      <c r="O47" s="47">
        <f t="shared" si="2"/>
        <v>30.280742694805195</v>
      </c>
      <c r="P47" s="9"/>
    </row>
    <row r="48" spans="1:16" ht="15.75">
      <c r="A48" s="29" t="s">
        <v>40</v>
      </c>
      <c r="B48" s="30"/>
      <c r="C48" s="31"/>
      <c r="D48" s="32">
        <f t="shared" ref="D48:M48" si="12">SUM(D49:D51)</f>
        <v>6282827</v>
      </c>
      <c r="E48" s="32">
        <f t="shared" si="12"/>
        <v>1185000</v>
      </c>
      <c r="F48" s="32">
        <f t="shared" si="12"/>
        <v>1208720</v>
      </c>
      <c r="G48" s="32">
        <f t="shared" si="12"/>
        <v>17585935</v>
      </c>
      <c r="H48" s="32">
        <f t="shared" si="12"/>
        <v>0</v>
      </c>
      <c r="I48" s="32">
        <f t="shared" si="12"/>
        <v>7664039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>SUM(D48:M48)</f>
        <v>33926521</v>
      </c>
      <c r="O48" s="45">
        <f t="shared" si="2"/>
        <v>573.7033448322511</v>
      </c>
      <c r="P48" s="9"/>
    </row>
    <row r="49" spans="1:119">
      <c r="A49" s="12"/>
      <c r="B49" s="25">
        <v>381</v>
      </c>
      <c r="C49" s="20" t="s">
        <v>57</v>
      </c>
      <c r="D49" s="46">
        <v>6282827</v>
      </c>
      <c r="E49" s="46">
        <v>1185000</v>
      </c>
      <c r="F49" s="46">
        <v>1208720</v>
      </c>
      <c r="G49" s="46">
        <v>17585935</v>
      </c>
      <c r="H49" s="46">
        <v>0</v>
      </c>
      <c r="I49" s="46">
        <v>5025676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31288158</v>
      </c>
      <c r="O49" s="47">
        <f t="shared" si="2"/>
        <v>529.08816964285711</v>
      </c>
      <c r="P49" s="9"/>
    </row>
    <row r="50" spans="1:119">
      <c r="A50" s="12"/>
      <c r="B50" s="25">
        <v>389.1</v>
      </c>
      <c r="C50" s="20" t="s">
        <v>94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239301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239301</v>
      </c>
      <c r="O50" s="47">
        <f t="shared" si="2"/>
        <v>4.0466213474025974</v>
      </c>
      <c r="P50" s="9"/>
    </row>
    <row r="51" spans="1:119" ht="15.75" thickBot="1">
      <c r="A51" s="12"/>
      <c r="B51" s="25">
        <v>389.4</v>
      </c>
      <c r="C51" s="20" t="s">
        <v>95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2399062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2399062</v>
      </c>
      <c r="O51" s="47">
        <f t="shared" si="2"/>
        <v>40.568553841991339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3">SUM(D5,D12,D21,D30,D37,D40,D48)</f>
        <v>41972764</v>
      </c>
      <c r="E52" s="15">
        <f t="shared" si="13"/>
        <v>10493806</v>
      </c>
      <c r="F52" s="15">
        <f t="shared" si="13"/>
        <v>1208720</v>
      </c>
      <c r="G52" s="15">
        <f t="shared" si="13"/>
        <v>20223241</v>
      </c>
      <c r="H52" s="15">
        <f t="shared" si="13"/>
        <v>0</v>
      </c>
      <c r="I52" s="15">
        <f t="shared" si="13"/>
        <v>31043125</v>
      </c>
      <c r="J52" s="15">
        <f t="shared" si="13"/>
        <v>0</v>
      </c>
      <c r="K52" s="15">
        <f t="shared" si="13"/>
        <v>0</v>
      </c>
      <c r="L52" s="15">
        <f t="shared" si="13"/>
        <v>112461</v>
      </c>
      <c r="M52" s="15">
        <f t="shared" si="13"/>
        <v>0</v>
      </c>
      <c r="N52" s="15">
        <f>SUM(D52:M52)</f>
        <v>105054117</v>
      </c>
      <c r="O52" s="38">
        <f t="shared" si="2"/>
        <v>1776.483309659091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99</v>
      </c>
      <c r="M54" s="48"/>
      <c r="N54" s="48"/>
      <c r="O54" s="43">
        <v>59136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74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19620565</v>
      </c>
      <c r="E5" s="27">
        <f t="shared" si="0"/>
        <v>1769870</v>
      </c>
      <c r="F5" s="27">
        <f t="shared" si="0"/>
        <v>0</v>
      </c>
      <c r="G5" s="27">
        <f t="shared" si="0"/>
        <v>469935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21860370</v>
      </c>
      <c r="O5" s="33">
        <f t="shared" ref="O5:O47" si="2">(N5/O$49)</f>
        <v>376.20241619054173</v>
      </c>
      <c r="P5" s="6"/>
    </row>
    <row r="6" spans="1:133">
      <c r="A6" s="12"/>
      <c r="B6" s="25">
        <v>311</v>
      </c>
      <c r="C6" s="20" t="s">
        <v>3</v>
      </c>
      <c r="D6" s="46">
        <v>12816288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12816288</v>
      </c>
      <c r="O6" s="47">
        <f t="shared" si="2"/>
        <v>220.5597852275074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1007365</v>
      </c>
      <c r="F7" s="46">
        <v>0</v>
      </c>
      <c r="G7" s="46">
        <v>469935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1477300</v>
      </c>
      <c r="O7" s="47">
        <f t="shared" si="2"/>
        <v>25.423349624836511</v>
      </c>
      <c r="P7" s="9"/>
    </row>
    <row r="8" spans="1:133">
      <c r="A8" s="12"/>
      <c r="B8" s="25">
        <v>314.10000000000002</v>
      </c>
      <c r="C8" s="20" t="s">
        <v>12</v>
      </c>
      <c r="D8" s="46">
        <v>3938138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3938138</v>
      </c>
      <c r="O8" s="47">
        <f t="shared" si="2"/>
        <v>67.77273353066704</v>
      </c>
      <c r="P8" s="9"/>
    </row>
    <row r="9" spans="1:133">
      <c r="A9" s="12"/>
      <c r="B9" s="25">
        <v>314.39999999999998</v>
      </c>
      <c r="C9" s="20" t="s">
        <v>13</v>
      </c>
      <c r="D9" s="46">
        <v>131863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131863</v>
      </c>
      <c r="O9" s="47">
        <f t="shared" si="2"/>
        <v>2.2692744544641013</v>
      </c>
      <c r="P9" s="9"/>
    </row>
    <row r="10" spans="1:133">
      <c r="A10" s="12"/>
      <c r="B10" s="25">
        <v>315</v>
      </c>
      <c r="C10" s="20" t="s">
        <v>87</v>
      </c>
      <c r="D10" s="46">
        <v>2734276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2734276</v>
      </c>
      <c r="O10" s="47">
        <f t="shared" si="2"/>
        <v>47.05506986989743</v>
      </c>
      <c r="P10" s="9"/>
    </row>
    <row r="11" spans="1:133">
      <c r="A11" s="12"/>
      <c r="B11" s="25">
        <v>316</v>
      </c>
      <c r="C11" s="20" t="s">
        <v>88</v>
      </c>
      <c r="D11" s="46">
        <v>0</v>
      </c>
      <c r="E11" s="46">
        <v>762505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762505</v>
      </c>
      <c r="O11" s="47">
        <f t="shared" si="2"/>
        <v>13.122203483169271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3965363</v>
      </c>
      <c r="E12" s="32">
        <f t="shared" si="3"/>
        <v>7972067</v>
      </c>
      <c r="F12" s="32">
        <f t="shared" si="3"/>
        <v>0</v>
      </c>
      <c r="G12" s="32">
        <f t="shared" si="3"/>
        <v>786353</v>
      </c>
      <c r="H12" s="32">
        <f t="shared" si="3"/>
        <v>0</v>
      </c>
      <c r="I12" s="32">
        <f t="shared" si="3"/>
        <v>3719531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16443314</v>
      </c>
      <c r="O12" s="45">
        <f t="shared" si="2"/>
        <v>282.97848833207132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2635543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2635543</v>
      </c>
      <c r="O13" s="47">
        <f t="shared" si="2"/>
        <v>45.355940662215183</v>
      </c>
      <c r="P13" s="9"/>
    </row>
    <row r="14" spans="1:133">
      <c r="A14" s="12"/>
      <c r="B14" s="25">
        <v>323.10000000000002</v>
      </c>
      <c r="C14" s="20" t="s">
        <v>17</v>
      </c>
      <c r="D14" s="46">
        <v>3205140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3205140</v>
      </c>
      <c r="O14" s="47">
        <f t="shared" si="2"/>
        <v>55.158325875955121</v>
      </c>
      <c r="P14" s="9"/>
    </row>
    <row r="15" spans="1:133">
      <c r="A15" s="12"/>
      <c r="B15" s="25">
        <v>323.7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228086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228086</v>
      </c>
      <c r="O15" s="47">
        <f t="shared" si="2"/>
        <v>3.9252082329455495</v>
      </c>
      <c r="P15" s="9"/>
    </row>
    <row r="16" spans="1:133">
      <c r="A16" s="12"/>
      <c r="B16" s="25">
        <v>324.31</v>
      </c>
      <c r="C16" s="20" t="s">
        <v>19</v>
      </c>
      <c r="D16" s="46">
        <v>0</v>
      </c>
      <c r="E16" s="46">
        <v>0</v>
      </c>
      <c r="F16" s="46">
        <v>0</v>
      </c>
      <c r="G16" s="46">
        <v>421328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421328</v>
      </c>
      <c r="O16" s="47">
        <f t="shared" si="2"/>
        <v>7.2507744200454329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0</v>
      </c>
      <c r="F17" s="46">
        <v>0</v>
      </c>
      <c r="G17" s="46">
        <v>365025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365025</v>
      </c>
      <c r="O17" s="47">
        <f t="shared" si="2"/>
        <v>6.2818372685344528</v>
      </c>
      <c r="P17" s="9"/>
    </row>
    <row r="18" spans="1:16">
      <c r="A18" s="12"/>
      <c r="B18" s="25">
        <v>325.10000000000002</v>
      </c>
      <c r="C18" s="20" t="s">
        <v>23</v>
      </c>
      <c r="D18" s="46">
        <v>0</v>
      </c>
      <c r="E18" s="46">
        <v>5009053</v>
      </c>
      <c r="F18" s="46">
        <v>0</v>
      </c>
      <c r="G18" s="46">
        <v>0</v>
      </c>
      <c r="H18" s="46">
        <v>0</v>
      </c>
      <c r="I18" s="46">
        <v>3440656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8449709</v>
      </c>
      <c r="O18" s="47">
        <f t="shared" si="2"/>
        <v>145.41386728161353</v>
      </c>
      <c r="P18" s="9"/>
    </row>
    <row r="19" spans="1:16">
      <c r="A19" s="12"/>
      <c r="B19" s="25">
        <v>329</v>
      </c>
      <c r="C19" s="20" t="s">
        <v>24</v>
      </c>
      <c r="D19" s="46">
        <v>760223</v>
      </c>
      <c r="E19" s="46">
        <v>327471</v>
      </c>
      <c r="F19" s="46">
        <v>0</v>
      </c>
      <c r="G19" s="46">
        <v>0</v>
      </c>
      <c r="H19" s="46">
        <v>0</v>
      </c>
      <c r="I19" s="46">
        <v>50789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1138483</v>
      </c>
      <c r="O19" s="47">
        <f t="shared" si="2"/>
        <v>19.592534590762028</v>
      </c>
      <c r="P19" s="9"/>
    </row>
    <row r="20" spans="1:16" ht="15.75">
      <c r="A20" s="29" t="s">
        <v>26</v>
      </c>
      <c r="B20" s="30"/>
      <c r="C20" s="31"/>
      <c r="D20" s="32">
        <f t="shared" ref="D20:M20" si="4">SUM(D21:D27)</f>
        <v>5288714</v>
      </c>
      <c r="E20" s="32">
        <f t="shared" si="4"/>
        <v>120935</v>
      </c>
      <c r="F20" s="32">
        <f t="shared" si="4"/>
        <v>0</v>
      </c>
      <c r="G20" s="32">
        <f t="shared" si="4"/>
        <v>342424</v>
      </c>
      <c r="H20" s="32">
        <f t="shared" si="4"/>
        <v>0</v>
      </c>
      <c r="I20" s="32">
        <f t="shared" si="4"/>
        <v>66333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4">
        <f t="shared" si="1"/>
        <v>5818406</v>
      </c>
      <c r="O20" s="45">
        <f t="shared" si="2"/>
        <v>100.13089419701247</v>
      </c>
      <c r="P20" s="10"/>
    </row>
    <row r="21" spans="1:16">
      <c r="A21" s="12"/>
      <c r="B21" s="25">
        <v>331.1</v>
      </c>
      <c r="C21" s="20" t="s">
        <v>25</v>
      </c>
      <c r="D21" s="46">
        <v>60262</v>
      </c>
      <c r="E21" s="46">
        <v>0</v>
      </c>
      <c r="F21" s="46">
        <v>0</v>
      </c>
      <c r="G21" s="46">
        <v>2307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62569</v>
      </c>
      <c r="O21" s="47">
        <f t="shared" si="2"/>
        <v>1.0767708405038894</v>
      </c>
      <c r="P21" s="9"/>
    </row>
    <row r="22" spans="1:16">
      <c r="A22" s="12"/>
      <c r="B22" s="25">
        <v>331.2</v>
      </c>
      <c r="C22" s="20" t="s">
        <v>70</v>
      </c>
      <c r="D22" s="46">
        <v>8517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8517</v>
      </c>
      <c r="O22" s="47">
        <f t="shared" si="2"/>
        <v>0.14657190059888484</v>
      </c>
      <c r="P22" s="9"/>
    </row>
    <row r="23" spans="1:16">
      <c r="A23" s="12"/>
      <c r="B23" s="25">
        <v>331.39</v>
      </c>
      <c r="C23" s="20" t="s">
        <v>71</v>
      </c>
      <c r="D23" s="46">
        <v>329879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329879</v>
      </c>
      <c r="O23" s="47">
        <f t="shared" si="2"/>
        <v>5.6769980037172161</v>
      </c>
      <c r="P23" s="9"/>
    </row>
    <row r="24" spans="1:16">
      <c r="A24" s="12"/>
      <c r="B24" s="25">
        <v>335.12</v>
      </c>
      <c r="C24" s="20" t="s">
        <v>89</v>
      </c>
      <c r="D24" s="46">
        <v>949442</v>
      </c>
      <c r="E24" s="46">
        <v>0</v>
      </c>
      <c r="F24" s="46">
        <v>0</v>
      </c>
      <c r="G24" s="46">
        <v>340117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1289559</v>
      </c>
      <c r="O24" s="47">
        <f t="shared" si="2"/>
        <v>22.192451985957184</v>
      </c>
      <c r="P24" s="9"/>
    </row>
    <row r="25" spans="1:16">
      <c r="A25" s="12"/>
      <c r="B25" s="25">
        <v>335.15</v>
      </c>
      <c r="C25" s="20" t="s">
        <v>90</v>
      </c>
      <c r="D25" s="46">
        <v>13276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13276</v>
      </c>
      <c r="O25" s="47">
        <f t="shared" si="2"/>
        <v>0.22847112273697254</v>
      </c>
      <c r="P25" s="9"/>
    </row>
    <row r="26" spans="1:16">
      <c r="A26" s="12"/>
      <c r="B26" s="25">
        <v>335.18</v>
      </c>
      <c r="C26" s="20" t="s">
        <v>91</v>
      </c>
      <c r="D26" s="46">
        <v>3927338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3927338</v>
      </c>
      <c r="O26" s="47">
        <f t="shared" si="2"/>
        <v>67.586872719763193</v>
      </c>
      <c r="P26" s="9"/>
    </row>
    <row r="27" spans="1:16">
      <c r="A27" s="12"/>
      <c r="B27" s="25">
        <v>338</v>
      </c>
      <c r="C27" s="20" t="s">
        <v>33</v>
      </c>
      <c r="D27" s="46">
        <v>0</v>
      </c>
      <c r="E27" s="46">
        <v>120935</v>
      </c>
      <c r="F27" s="46">
        <v>0</v>
      </c>
      <c r="G27" s="46">
        <v>0</v>
      </c>
      <c r="H27" s="46">
        <v>0</v>
      </c>
      <c r="I27" s="46">
        <v>66333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187268</v>
      </c>
      <c r="O27" s="47">
        <f t="shared" si="2"/>
        <v>3.2227576237351139</v>
      </c>
      <c r="P27" s="9"/>
    </row>
    <row r="28" spans="1:16" ht="15.75">
      <c r="A28" s="29" t="s">
        <v>38</v>
      </c>
      <c r="B28" s="30"/>
      <c r="C28" s="31"/>
      <c r="D28" s="32">
        <f t="shared" ref="D28:M28" si="5">SUM(D29:D31)</f>
        <v>1770249</v>
      </c>
      <c r="E28" s="32">
        <f t="shared" si="5"/>
        <v>355313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17915177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1"/>
        <v>20040739</v>
      </c>
      <c r="O28" s="45">
        <f t="shared" si="2"/>
        <v>344.88777793074962</v>
      </c>
      <c r="P28" s="10"/>
    </row>
    <row r="29" spans="1:16">
      <c r="A29" s="12"/>
      <c r="B29" s="25">
        <v>343.4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83641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83641</v>
      </c>
      <c r="O29" s="47">
        <f t="shared" si="2"/>
        <v>1.4394059337784815</v>
      </c>
      <c r="P29" s="9"/>
    </row>
    <row r="30" spans="1:16">
      <c r="A30" s="12"/>
      <c r="B30" s="25">
        <v>343.6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17831536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17831536</v>
      </c>
      <c r="O30" s="47">
        <f t="shared" si="2"/>
        <v>306.86886487230674</v>
      </c>
      <c r="P30" s="9"/>
    </row>
    <row r="31" spans="1:16">
      <c r="A31" s="12"/>
      <c r="B31" s="25">
        <v>349</v>
      </c>
      <c r="C31" s="20" t="s">
        <v>1</v>
      </c>
      <c r="D31" s="46">
        <v>1770249</v>
      </c>
      <c r="E31" s="46">
        <v>355313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2125562</v>
      </c>
      <c r="O31" s="47">
        <f t="shared" si="2"/>
        <v>36.579507124664417</v>
      </c>
      <c r="P31" s="9"/>
    </row>
    <row r="32" spans="1:16" ht="15.75">
      <c r="A32" s="29" t="s">
        <v>39</v>
      </c>
      <c r="B32" s="30"/>
      <c r="C32" s="31"/>
      <c r="D32" s="32">
        <f t="shared" ref="D32:M32" si="6">SUM(D33:D34)</f>
        <v>273572</v>
      </c>
      <c r="E32" s="32">
        <f t="shared" si="6"/>
        <v>386009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1"/>
        <v>659581</v>
      </c>
      <c r="O32" s="45">
        <f t="shared" si="2"/>
        <v>11.35094995525573</v>
      </c>
      <c r="P32" s="10"/>
    </row>
    <row r="33" spans="1:119">
      <c r="A33" s="13"/>
      <c r="B33" s="39">
        <v>354</v>
      </c>
      <c r="C33" s="21" t="s">
        <v>48</v>
      </c>
      <c r="D33" s="46">
        <v>273572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273572</v>
      </c>
      <c r="O33" s="47">
        <f t="shared" si="2"/>
        <v>4.7079920148688652</v>
      </c>
      <c r="P33" s="9"/>
    </row>
    <row r="34" spans="1:119">
      <c r="A34" s="13"/>
      <c r="B34" s="39">
        <v>359</v>
      </c>
      <c r="C34" s="21" t="s">
        <v>49</v>
      </c>
      <c r="D34" s="46">
        <v>0</v>
      </c>
      <c r="E34" s="46">
        <v>386009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386009</v>
      </c>
      <c r="O34" s="47">
        <f t="shared" si="2"/>
        <v>6.6429579403868662</v>
      </c>
      <c r="P34" s="9"/>
    </row>
    <row r="35" spans="1:119" ht="15.75">
      <c r="A35" s="29" t="s">
        <v>4</v>
      </c>
      <c r="B35" s="30"/>
      <c r="C35" s="31"/>
      <c r="D35" s="32">
        <f t="shared" ref="D35:M35" si="7">SUM(D36:D42)</f>
        <v>1410578</v>
      </c>
      <c r="E35" s="32">
        <f t="shared" si="7"/>
        <v>249412</v>
      </c>
      <c r="F35" s="32">
        <f t="shared" si="7"/>
        <v>0</v>
      </c>
      <c r="G35" s="32">
        <f t="shared" si="7"/>
        <v>25547</v>
      </c>
      <c r="H35" s="32">
        <f t="shared" si="7"/>
        <v>0</v>
      </c>
      <c r="I35" s="32">
        <f t="shared" si="7"/>
        <v>-87084</v>
      </c>
      <c r="J35" s="32">
        <f t="shared" si="7"/>
        <v>0</v>
      </c>
      <c r="K35" s="32">
        <f t="shared" si="7"/>
        <v>0</v>
      </c>
      <c r="L35" s="32">
        <f t="shared" si="7"/>
        <v>141420</v>
      </c>
      <c r="M35" s="32">
        <f t="shared" si="7"/>
        <v>0</v>
      </c>
      <c r="N35" s="32">
        <f t="shared" si="1"/>
        <v>1739873</v>
      </c>
      <c r="O35" s="45">
        <f t="shared" si="2"/>
        <v>29.942056171267296</v>
      </c>
      <c r="P35" s="10"/>
    </row>
    <row r="36" spans="1:119">
      <c r="A36" s="12"/>
      <c r="B36" s="25">
        <v>361.1</v>
      </c>
      <c r="C36" s="20" t="s">
        <v>50</v>
      </c>
      <c r="D36" s="46">
        <v>218236</v>
      </c>
      <c r="E36" s="46">
        <v>108537</v>
      </c>
      <c r="F36" s="46">
        <v>0</v>
      </c>
      <c r="G36" s="46">
        <v>97183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423956</v>
      </c>
      <c r="O36" s="47">
        <f t="shared" si="2"/>
        <v>7.2960005506986993</v>
      </c>
      <c r="P36" s="9"/>
    </row>
    <row r="37" spans="1:119">
      <c r="A37" s="12"/>
      <c r="B37" s="25">
        <v>361.3</v>
      </c>
      <c r="C37" s="20" t="s">
        <v>51</v>
      </c>
      <c r="D37" s="46">
        <v>-121741</v>
      </c>
      <c r="E37" s="46">
        <v>-60601</v>
      </c>
      <c r="F37" s="46">
        <v>0</v>
      </c>
      <c r="G37" s="46">
        <v>-59294</v>
      </c>
      <c r="H37" s="46">
        <v>0</v>
      </c>
      <c r="I37" s="46">
        <v>-128099</v>
      </c>
      <c r="J37" s="46">
        <v>0</v>
      </c>
      <c r="K37" s="46">
        <v>0</v>
      </c>
      <c r="L37" s="46">
        <v>141420</v>
      </c>
      <c r="M37" s="46">
        <v>0</v>
      </c>
      <c r="N37" s="46">
        <f t="shared" ref="N37:N42" si="8">SUM(D37:M37)</f>
        <v>-228315</v>
      </c>
      <c r="O37" s="47">
        <f t="shared" si="2"/>
        <v>-3.9291491705100845</v>
      </c>
      <c r="P37" s="9"/>
    </row>
    <row r="38" spans="1:119">
      <c r="A38" s="12"/>
      <c r="B38" s="25">
        <v>361.4</v>
      </c>
      <c r="C38" s="20" t="s">
        <v>92</v>
      </c>
      <c r="D38" s="46">
        <v>-6919</v>
      </c>
      <c r="E38" s="46">
        <v>-2988</v>
      </c>
      <c r="F38" s="46">
        <v>0</v>
      </c>
      <c r="G38" s="46">
        <v>-1674</v>
      </c>
      <c r="H38" s="46">
        <v>0</v>
      </c>
      <c r="I38" s="46">
        <v>-7303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-18884</v>
      </c>
      <c r="O38" s="47">
        <f t="shared" si="2"/>
        <v>-0.32498106973222274</v>
      </c>
      <c r="P38" s="9"/>
    </row>
    <row r="39" spans="1:119">
      <c r="A39" s="12"/>
      <c r="B39" s="25">
        <v>362</v>
      </c>
      <c r="C39" s="20" t="s">
        <v>53</v>
      </c>
      <c r="D39" s="46">
        <v>63636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63636</v>
      </c>
      <c r="O39" s="47">
        <f t="shared" si="2"/>
        <v>1.0951332002478145</v>
      </c>
      <c r="P39" s="9"/>
    </row>
    <row r="40" spans="1:119">
      <c r="A40" s="12"/>
      <c r="B40" s="25">
        <v>364</v>
      </c>
      <c r="C40" s="20" t="s">
        <v>93</v>
      </c>
      <c r="D40" s="46">
        <v>0</v>
      </c>
      <c r="E40" s="46">
        <v>0</v>
      </c>
      <c r="F40" s="46">
        <v>0</v>
      </c>
      <c r="G40" s="46">
        <v>-485058</v>
      </c>
      <c r="H40" s="46">
        <v>0</v>
      </c>
      <c r="I40" s="46">
        <v>-49569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-534627</v>
      </c>
      <c r="O40" s="47">
        <f t="shared" si="2"/>
        <v>-9.2005747917670551</v>
      </c>
      <c r="P40" s="9"/>
    </row>
    <row r="41" spans="1:119">
      <c r="A41" s="12"/>
      <c r="B41" s="25">
        <v>366</v>
      </c>
      <c r="C41" s="20" t="s">
        <v>55</v>
      </c>
      <c r="D41" s="46">
        <v>0</v>
      </c>
      <c r="E41" s="46">
        <v>1250</v>
      </c>
      <c r="F41" s="46">
        <v>0</v>
      </c>
      <c r="G41" s="46">
        <v>474262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475512</v>
      </c>
      <c r="O41" s="47">
        <f t="shared" si="2"/>
        <v>8.183244992083706</v>
      </c>
      <c r="P41" s="9"/>
    </row>
    <row r="42" spans="1:119">
      <c r="A42" s="12"/>
      <c r="B42" s="25">
        <v>369.9</v>
      </c>
      <c r="C42" s="20" t="s">
        <v>56</v>
      </c>
      <c r="D42" s="46">
        <v>1257366</v>
      </c>
      <c r="E42" s="46">
        <v>203214</v>
      </c>
      <c r="F42" s="46">
        <v>0</v>
      </c>
      <c r="G42" s="46">
        <v>128</v>
      </c>
      <c r="H42" s="46">
        <v>0</v>
      </c>
      <c r="I42" s="46">
        <v>97887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1558595</v>
      </c>
      <c r="O42" s="47">
        <f t="shared" si="2"/>
        <v>26.822382460246438</v>
      </c>
      <c r="P42" s="9"/>
    </row>
    <row r="43" spans="1:119" ht="15.75">
      <c r="A43" s="29" t="s">
        <v>40</v>
      </c>
      <c r="B43" s="30"/>
      <c r="C43" s="31"/>
      <c r="D43" s="32">
        <f t="shared" ref="D43:M43" si="9">SUM(D44:D46)</f>
        <v>4567003</v>
      </c>
      <c r="E43" s="32">
        <f t="shared" si="9"/>
        <v>1970000</v>
      </c>
      <c r="F43" s="32">
        <f t="shared" si="9"/>
        <v>1213782</v>
      </c>
      <c r="G43" s="32">
        <f t="shared" si="9"/>
        <v>4142250</v>
      </c>
      <c r="H43" s="32">
        <f t="shared" si="9"/>
        <v>0</v>
      </c>
      <c r="I43" s="32">
        <f t="shared" si="9"/>
        <v>3268280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15161315</v>
      </c>
      <c r="O43" s="45">
        <f t="shared" si="2"/>
        <v>260.91613891374681</v>
      </c>
      <c r="P43" s="9"/>
    </row>
    <row r="44" spans="1:119">
      <c r="A44" s="12"/>
      <c r="B44" s="25">
        <v>381</v>
      </c>
      <c r="C44" s="20" t="s">
        <v>57</v>
      </c>
      <c r="D44" s="46">
        <v>4567003</v>
      </c>
      <c r="E44" s="46">
        <v>1970000</v>
      </c>
      <c r="F44" s="46">
        <v>1213782</v>
      </c>
      <c r="G44" s="46">
        <v>4142250</v>
      </c>
      <c r="H44" s="46">
        <v>0</v>
      </c>
      <c r="I44" s="46">
        <v>291198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12184233</v>
      </c>
      <c r="O44" s="47">
        <f t="shared" si="2"/>
        <v>209.68253940937564</v>
      </c>
      <c r="P44" s="9"/>
    </row>
    <row r="45" spans="1:119">
      <c r="A45" s="12"/>
      <c r="B45" s="25">
        <v>389.1</v>
      </c>
      <c r="C45" s="20" t="s">
        <v>94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218930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218930</v>
      </c>
      <c r="O45" s="47">
        <f t="shared" si="2"/>
        <v>3.7676395677015213</v>
      </c>
      <c r="P45" s="9"/>
    </row>
    <row r="46" spans="1:119" ht="15.75" thickBot="1">
      <c r="A46" s="12"/>
      <c r="B46" s="25">
        <v>389.4</v>
      </c>
      <c r="C46" s="20" t="s">
        <v>95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2758152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2758152</v>
      </c>
      <c r="O46" s="47">
        <f t="shared" si="2"/>
        <v>47.465959936669648</v>
      </c>
      <c r="P46" s="9"/>
    </row>
    <row r="47" spans="1:119" ht="16.5" thickBot="1">
      <c r="A47" s="14" t="s">
        <v>46</v>
      </c>
      <c r="B47" s="23"/>
      <c r="C47" s="22"/>
      <c r="D47" s="15">
        <f t="shared" ref="D47:M47" si="10">SUM(D5,D12,D20,D28,D32,D35,D43)</f>
        <v>36896044</v>
      </c>
      <c r="E47" s="15">
        <f t="shared" si="10"/>
        <v>12823606</v>
      </c>
      <c r="F47" s="15">
        <f t="shared" si="10"/>
        <v>1213782</v>
      </c>
      <c r="G47" s="15">
        <f t="shared" si="10"/>
        <v>5766509</v>
      </c>
      <c r="H47" s="15">
        <f t="shared" si="10"/>
        <v>0</v>
      </c>
      <c r="I47" s="15">
        <f t="shared" si="10"/>
        <v>24882237</v>
      </c>
      <c r="J47" s="15">
        <f t="shared" si="10"/>
        <v>0</v>
      </c>
      <c r="K47" s="15">
        <f t="shared" si="10"/>
        <v>0</v>
      </c>
      <c r="L47" s="15">
        <f t="shared" si="10"/>
        <v>141420</v>
      </c>
      <c r="M47" s="15">
        <f t="shared" si="10"/>
        <v>0</v>
      </c>
      <c r="N47" s="15">
        <f>SUM(D47:M47)</f>
        <v>81723598</v>
      </c>
      <c r="O47" s="38">
        <f t="shared" si="2"/>
        <v>1406.4087216906451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96</v>
      </c>
      <c r="M49" s="48"/>
      <c r="N49" s="48"/>
      <c r="O49" s="43">
        <v>58108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74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19976127</v>
      </c>
      <c r="E5" s="27">
        <f t="shared" si="0"/>
        <v>1711694</v>
      </c>
      <c r="F5" s="27">
        <f t="shared" si="0"/>
        <v>0</v>
      </c>
      <c r="G5" s="27">
        <f t="shared" si="0"/>
        <v>470746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22158567</v>
      </c>
      <c r="O5" s="33">
        <f t="shared" ref="O5:O47" si="2">(N5/O$49)</f>
        <v>385.27257711165976</v>
      </c>
      <c r="P5" s="6"/>
    </row>
    <row r="6" spans="1:133">
      <c r="A6" s="12"/>
      <c r="B6" s="25">
        <v>311</v>
      </c>
      <c r="C6" s="20" t="s">
        <v>3</v>
      </c>
      <c r="D6" s="46">
        <v>13340895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13340895</v>
      </c>
      <c r="O6" s="47">
        <f t="shared" si="2"/>
        <v>231.95908822199812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1001304</v>
      </c>
      <c r="F7" s="46">
        <v>0</v>
      </c>
      <c r="G7" s="46">
        <v>470746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1472050</v>
      </c>
      <c r="O7" s="47">
        <f t="shared" si="2"/>
        <v>25.594637827311612</v>
      </c>
      <c r="P7" s="9"/>
    </row>
    <row r="8" spans="1:133">
      <c r="A8" s="12"/>
      <c r="B8" s="25">
        <v>314.10000000000002</v>
      </c>
      <c r="C8" s="20" t="s">
        <v>12</v>
      </c>
      <c r="D8" s="46">
        <v>3644412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3644412</v>
      </c>
      <c r="O8" s="47">
        <f t="shared" si="2"/>
        <v>63.365650102583722</v>
      </c>
      <c r="P8" s="9"/>
    </row>
    <row r="9" spans="1:133">
      <c r="A9" s="12"/>
      <c r="B9" s="25">
        <v>314.39999999999998</v>
      </c>
      <c r="C9" s="20" t="s">
        <v>13</v>
      </c>
      <c r="D9" s="46">
        <v>215124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215124</v>
      </c>
      <c r="O9" s="47">
        <f t="shared" si="2"/>
        <v>3.7403762562158778</v>
      </c>
      <c r="P9" s="9"/>
    </row>
    <row r="10" spans="1:133">
      <c r="A10" s="12"/>
      <c r="B10" s="25">
        <v>315</v>
      </c>
      <c r="C10" s="20" t="s">
        <v>14</v>
      </c>
      <c r="D10" s="46">
        <v>2775696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2775696</v>
      </c>
      <c r="O10" s="47">
        <f t="shared" si="2"/>
        <v>48.261223354313735</v>
      </c>
      <c r="P10" s="9"/>
    </row>
    <row r="11" spans="1:133">
      <c r="A11" s="12"/>
      <c r="B11" s="25">
        <v>316</v>
      </c>
      <c r="C11" s="20" t="s">
        <v>15</v>
      </c>
      <c r="D11" s="46">
        <v>0</v>
      </c>
      <c r="E11" s="46">
        <v>710390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710390</v>
      </c>
      <c r="O11" s="47">
        <f t="shared" si="2"/>
        <v>12.351601349236708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3368952</v>
      </c>
      <c r="E12" s="32">
        <f t="shared" si="3"/>
        <v>8888259</v>
      </c>
      <c r="F12" s="32">
        <f t="shared" si="3"/>
        <v>0</v>
      </c>
      <c r="G12" s="32">
        <f t="shared" si="3"/>
        <v>841752</v>
      </c>
      <c r="H12" s="32">
        <f t="shared" si="3"/>
        <v>0</v>
      </c>
      <c r="I12" s="32">
        <f t="shared" si="3"/>
        <v>3693284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16792247</v>
      </c>
      <c r="O12" s="45">
        <f t="shared" si="2"/>
        <v>291.9679904023368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3314386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3314386</v>
      </c>
      <c r="O13" s="47">
        <f t="shared" si="2"/>
        <v>57.627464617310565</v>
      </c>
      <c r="P13" s="9"/>
    </row>
    <row r="14" spans="1:133">
      <c r="A14" s="12"/>
      <c r="B14" s="25">
        <v>323.10000000000002</v>
      </c>
      <c r="C14" s="20" t="s">
        <v>17</v>
      </c>
      <c r="D14" s="46">
        <v>3157328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3157328</v>
      </c>
      <c r="O14" s="47">
        <f t="shared" si="2"/>
        <v>54.896686024272348</v>
      </c>
      <c r="P14" s="9"/>
    </row>
    <row r="15" spans="1:133">
      <c r="A15" s="12"/>
      <c r="B15" s="25">
        <v>323.7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219534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219534</v>
      </c>
      <c r="O15" s="47">
        <f t="shared" si="2"/>
        <v>3.8170532392113223</v>
      </c>
      <c r="P15" s="9"/>
    </row>
    <row r="16" spans="1:133">
      <c r="A16" s="12"/>
      <c r="B16" s="25">
        <v>324.31</v>
      </c>
      <c r="C16" s="20" t="s">
        <v>19</v>
      </c>
      <c r="D16" s="46">
        <v>0</v>
      </c>
      <c r="E16" s="46">
        <v>0</v>
      </c>
      <c r="F16" s="46">
        <v>0</v>
      </c>
      <c r="G16" s="46">
        <v>374677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374677</v>
      </c>
      <c r="O16" s="47">
        <f t="shared" si="2"/>
        <v>6.5145355913342842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0</v>
      </c>
      <c r="F17" s="46">
        <v>0</v>
      </c>
      <c r="G17" s="46">
        <v>467075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467075</v>
      </c>
      <c r="O17" s="47">
        <f t="shared" si="2"/>
        <v>8.1210661751921265</v>
      </c>
      <c r="P17" s="9"/>
    </row>
    <row r="18" spans="1:16">
      <c r="A18" s="12"/>
      <c r="B18" s="25">
        <v>325.10000000000002</v>
      </c>
      <c r="C18" s="20" t="s">
        <v>23</v>
      </c>
      <c r="D18" s="46">
        <v>0</v>
      </c>
      <c r="E18" s="46">
        <v>5242755</v>
      </c>
      <c r="F18" s="46">
        <v>0</v>
      </c>
      <c r="G18" s="46">
        <v>0</v>
      </c>
      <c r="H18" s="46">
        <v>0</v>
      </c>
      <c r="I18" s="46">
        <v>3413753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8656508</v>
      </c>
      <c r="O18" s="47">
        <f t="shared" si="2"/>
        <v>150.51131898320409</v>
      </c>
      <c r="P18" s="9"/>
    </row>
    <row r="19" spans="1:16">
      <c r="A19" s="12"/>
      <c r="B19" s="25">
        <v>329</v>
      </c>
      <c r="C19" s="20" t="s">
        <v>24</v>
      </c>
      <c r="D19" s="46">
        <v>211624</v>
      </c>
      <c r="E19" s="46">
        <v>331118</v>
      </c>
      <c r="F19" s="46">
        <v>0</v>
      </c>
      <c r="G19" s="46">
        <v>0</v>
      </c>
      <c r="H19" s="46">
        <v>0</v>
      </c>
      <c r="I19" s="46">
        <v>59997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602739</v>
      </c>
      <c r="O19" s="47">
        <f t="shared" si="2"/>
        <v>10.479865771812081</v>
      </c>
      <c r="P19" s="9"/>
    </row>
    <row r="20" spans="1:16" ht="15.75">
      <c r="A20" s="29" t="s">
        <v>26</v>
      </c>
      <c r="B20" s="30"/>
      <c r="C20" s="31"/>
      <c r="D20" s="32">
        <f t="shared" ref="D20:M20" si="4">SUM(D21:D27)</f>
        <v>4526465</v>
      </c>
      <c r="E20" s="32">
        <f t="shared" si="4"/>
        <v>121068</v>
      </c>
      <c r="F20" s="32">
        <f t="shared" si="4"/>
        <v>0</v>
      </c>
      <c r="G20" s="32">
        <f t="shared" si="4"/>
        <v>332684</v>
      </c>
      <c r="H20" s="32">
        <f t="shared" si="4"/>
        <v>0</v>
      </c>
      <c r="I20" s="32">
        <f t="shared" si="4"/>
        <v>105973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4">
        <f t="shared" si="1"/>
        <v>5086190</v>
      </c>
      <c r="O20" s="45">
        <f t="shared" si="2"/>
        <v>88.433946517369691</v>
      </c>
      <c r="P20" s="10"/>
    </row>
    <row r="21" spans="1:16">
      <c r="A21" s="12"/>
      <c r="B21" s="25">
        <v>331.2</v>
      </c>
      <c r="C21" s="20" t="s">
        <v>70</v>
      </c>
      <c r="D21" s="46">
        <v>2964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2964</v>
      </c>
      <c r="O21" s="47">
        <f t="shared" si="2"/>
        <v>5.1535278367006297E-2</v>
      </c>
      <c r="P21" s="9"/>
    </row>
    <row r="22" spans="1:16">
      <c r="A22" s="12"/>
      <c r="B22" s="25">
        <v>331.5</v>
      </c>
      <c r="C22" s="20" t="s">
        <v>72</v>
      </c>
      <c r="D22" s="46">
        <v>0</v>
      </c>
      <c r="E22" s="46">
        <v>0</v>
      </c>
      <c r="F22" s="46">
        <v>0</v>
      </c>
      <c r="G22" s="46">
        <v>33692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33692</v>
      </c>
      <c r="O22" s="47">
        <f t="shared" si="2"/>
        <v>0.58580519525680708</v>
      </c>
      <c r="P22" s="9"/>
    </row>
    <row r="23" spans="1:16">
      <c r="A23" s="12"/>
      <c r="B23" s="25">
        <v>335.12</v>
      </c>
      <c r="C23" s="20" t="s">
        <v>28</v>
      </c>
      <c r="D23" s="46">
        <v>780984</v>
      </c>
      <c r="E23" s="46">
        <v>0</v>
      </c>
      <c r="F23" s="46">
        <v>0</v>
      </c>
      <c r="G23" s="46">
        <v>298992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1079976</v>
      </c>
      <c r="O23" s="47">
        <f t="shared" si="2"/>
        <v>18.777619362242238</v>
      </c>
      <c r="P23" s="9"/>
    </row>
    <row r="24" spans="1:16">
      <c r="A24" s="12"/>
      <c r="B24" s="25">
        <v>335.15</v>
      </c>
      <c r="C24" s="20" t="s">
        <v>29</v>
      </c>
      <c r="D24" s="46">
        <v>15244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15244</v>
      </c>
      <c r="O24" s="47">
        <f t="shared" si="2"/>
        <v>0.26504850992801754</v>
      </c>
      <c r="P24" s="9"/>
    </row>
    <row r="25" spans="1:16">
      <c r="A25" s="12"/>
      <c r="B25" s="25">
        <v>335.18</v>
      </c>
      <c r="C25" s="20" t="s">
        <v>30</v>
      </c>
      <c r="D25" s="46">
        <v>3705576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3705576</v>
      </c>
      <c r="O25" s="47">
        <f t="shared" si="2"/>
        <v>64.42911291163891</v>
      </c>
      <c r="P25" s="9"/>
    </row>
    <row r="26" spans="1:16">
      <c r="A26" s="12"/>
      <c r="B26" s="25">
        <v>337.1</v>
      </c>
      <c r="C26" s="20" t="s">
        <v>31</v>
      </c>
      <c r="D26" s="46">
        <v>21697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21697</v>
      </c>
      <c r="O26" s="47">
        <f t="shared" si="2"/>
        <v>0.37724727892339255</v>
      </c>
      <c r="P26" s="9"/>
    </row>
    <row r="27" spans="1:16">
      <c r="A27" s="12"/>
      <c r="B27" s="25">
        <v>338</v>
      </c>
      <c r="C27" s="20" t="s">
        <v>33</v>
      </c>
      <c r="D27" s="46">
        <v>0</v>
      </c>
      <c r="E27" s="46">
        <v>121068</v>
      </c>
      <c r="F27" s="46">
        <v>0</v>
      </c>
      <c r="G27" s="46">
        <v>0</v>
      </c>
      <c r="H27" s="46">
        <v>0</v>
      </c>
      <c r="I27" s="46">
        <v>105973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227041</v>
      </c>
      <c r="O27" s="47">
        <f t="shared" si="2"/>
        <v>3.9475779810133185</v>
      </c>
      <c r="P27" s="9"/>
    </row>
    <row r="28" spans="1:16" ht="15.75">
      <c r="A28" s="29" t="s">
        <v>38</v>
      </c>
      <c r="B28" s="30"/>
      <c r="C28" s="31"/>
      <c r="D28" s="32">
        <f t="shared" ref="D28:M28" si="5">SUM(D29:D31)</f>
        <v>1602942</v>
      </c>
      <c r="E28" s="32">
        <f t="shared" si="5"/>
        <v>354543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17749158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1"/>
        <v>19706643</v>
      </c>
      <c r="O28" s="45">
        <f t="shared" si="2"/>
        <v>342.64080050074762</v>
      </c>
      <c r="P28" s="10"/>
    </row>
    <row r="29" spans="1:16">
      <c r="A29" s="12"/>
      <c r="B29" s="25">
        <v>343.4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33266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33266</v>
      </c>
      <c r="O29" s="47">
        <f t="shared" si="2"/>
        <v>0.57839830302187289</v>
      </c>
      <c r="P29" s="9"/>
    </row>
    <row r="30" spans="1:16">
      <c r="A30" s="12"/>
      <c r="B30" s="25">
        <v>343.6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17715892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17715892</v>
      </c>
      <c r="O30" s="47">
        <f t="shared" si="2"/>
        <v>308.02747157213895</v>
      </c>
      <c r="P30" s="9"/>
    </row>
    <row r="31" spans="1:16">
      <c r="A31" s="12"/>
      <c r="B31" s="25">
        <v>349</v>
      </c>
      <c r="C31" s="20" t="s">
        <v>1</v>
      </c>
      <c r="D31" s="46">
        <v>1602942</v>
      </c>
      <c r="E31" s="46">
        <v>354543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1957485</v>
      </c>
      <c r="O31" s="47">
        <f t="shared" si="2"/>
        <v>34.034930625586817</v>
      </c>
      <c r="P31" s="9"/>
    </row>
    <row r="32" spans="1:16" ht="15.75">
      <c r="A32" s="29" t="s">
        <v>39</v>
      </c>
      <c r="B32" s="30"/>
      <c r="C32" s="31"/>
      <c r="D32" s="32">
        <f t="shared" ref="D32:M32" si="6">SUM(D33:D34)</f>
        <v>163892</v>
      </c>
      <c r="E32" s="32">
        <f t="shared" si="6"/>
        <v>382458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1"/>
        <v>546350</v>
      </c>
      <c r="O32" s="45">
        <f t="shared" si="2"/>
        <v>9.4994262266578566</v>
      </c>
      <c r="P32" s="10"/>
    </row>
    <row r="33" spans="1:119">
      <c r="A33" s="13"/>
      <c r="B33" s="39">
        <v>354</v>
      </c>
      <c r="C33" s="21" t="s">
        <v>48</v>
      </c>
      <c r="D33" s="46">
        <v>163892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163892</v>
      </c>
      <c r="O33" s="47">
        <f t="shared" si="2"/>
        <v>2.8496018360746946</v>
      </c>
      <c r="P33" s="9"/>
    </row>
    <row r="34" spans="1:119">
      <c r="A34" s="13"/>
      <c r="B34" s="39">
        <v>359</v>
      </c>
      <c r="C34" s="21" t="s">
        <v>49</v>
      </c>
      <c r="D34" s="46">
        <v>0</v>
      </c>
      <c r="E34" s="46">
        <v>382458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382458</v>
      </c>
      <c r="O34" s="47">
        <f t="shared" si="2"/>
        <v>6.649824390583162</v>
      </c>
      <c r="P34" s="9"/>
    </row>
    <row r="35" spans="1:119" ht="15.75">
      <c r="A35" s="29" t="s">
        <v>4</v>
      </c>
      <c r="B35" s="30"/>
      <c r="C35" s="31"/>
      <c r="D35" s="32">
        <f t="shared" ref="D35:M35" si="7">SUM(D36:D42)</f>
        <v>530085</v>
      </c>
      <c r="E35" s="32">
        <f t="shared" si="7"/>
        <v>590588</v>
      </c>
      <c r="F35" s="32">
        <f t="shared" si="7"/>
        <v>0</v>
      </c>
      <c r="G35" s="32">
        <f t="shared" si="7"/>
        <v>110286</v>
      </c>
      <c r="H35" s="32">
        <f t="shared" si="7"/>
        <v>0</v>
      </c>
      <c r="I35" s="32">
        <f t="shared" si="7"/>
        <v>-38881</v>
      </c>
      <c r="J35" s="32">
        <f t="shared" si="7"/>
        <v>0</v>
      </c>
      <c r="K35" s="32">
        <f t="shared" si="7"/>
        <v>0</v>
      </c>
      <c r="L35" s="32">
        <f t="shared" si="7"/>
        <v>156896</v>
      </c>
      <c r="M35" s="32">
        <f t="shared" si="7"/>
        <v>0</v>
      </c>
      <c r="N35" s="32">
        <f t="shared" si="1"/>
        <v>1348974</v>
      </c>
      <c r="O35" s="45">
        <f t="shared" si="2"/>
        <v>23.454706680112668</v>
      </c>
      <c r="P35" s="10"/>
    </row>
    <row r="36" spans="1:119">
      <c r="A36" s="12"/>
      <c r="B36" s="25">
        <v>361.1</v>
      </c>
      <c r="C36" s="20" t="s">
        <v>50</v>
      </c>
      <c r="D36" s="46">
        <v>375066</v>
      </c>
      <c r="E36" s="46">
        <v>173715</v>
      </c>
      <c r="F36" s="46">
        <v>0</v>
      </c>
      <c r="G36" s="46">
        <v>148303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697084</v>
      </c>
      <c r="O36" s="47">
        <f t="shared" si="2"/>
        <v>12.120248982856348</v>
      </c>
      <c r="P36" s="9"/>
    </row>
    <row r="37" spans="1:119">
      <c r="A37" s="12"/>
      <c r="B37" s="25">
        <v>361.3</v>
      </c>
      <c r="C37" s="20" t="s">
        <v>51</v>
      </c>
      <c r="D37" s="46">
        <v>-70112</v>
      </c>
      <c r="E37" s="46">
        <v>-30407</v>
      </c>
      <c r="F37" s="46">
        <v>0</v>
      </c>
      <c r="G37" s="46">
        <v>-40670</v>
      </c>
      <c r="H37" s="46">
        <v>0</v>
      </c>
      <c r="I37" s="46">
        <v>-64879</v>
      </c>
      <c r="J37" s="46">
        <v>0</v>
      </c>
      <c r="K37" s="46">
        <v>0</v>
      </c>
      <c r="L37" s="46">
        <v>156896</v>
      </c>
      <c r="M37" s="46">
        <v>0</v>
      </c>
      <c r="N37" s="46">
        <f t="shared" ref="N37:N42" si="8">SUM(D37:M37)</f>
        <v>-49172</v>
      </c>
      <c r="O37" s="47">
        <f t="shared" si="2"/>
        <v>-0.85495705393469412</v>
      </c>
      <c r="P37" s="9"/>
    </row>
    <row r="38" spans="1:119">
      <c r="A38" s="12"/>
      <c r="B38" s="25">
        <v>361.4</v>
      </c>
      <c r="C38" s="20" t="s">
        <v>52</v>
      </c>
      <c r="D38" s="46">
        <v>-15422</v>
      </c>
      <c r="E38" s="46">
        <v>-7740</v>
      </c>
      <c r="F38" s="46">
        <v>0</v>
      </c>
      <c r="G38" s="46">
        <v>-9196</v>
      </c>
      <c r="H38" s="46">
        <v>0</v>
      </c>
      <c r="I38" s="46">
        <v>-15692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-48050</v>
      </c>
      <c r="O38" s="47">
        <f t="shared" si="2"/>
        <v>-0.83544876030183957</v>
      </c>
      <c r="P38" s="9"/>
    </row>
    <row r="39" spans="1:119">
      <c r="A39" s="12"/>
      <c r="B39" s="25">
        <v>362</v>
      </c>
      <c r="C39" s="20" t="s">
        <v>53</v>
      </c>
      <c r="D39" s="46">
        <v>104173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104173</v>
      </c>
      <c r="O39" s="47">
        <f t="shared" si="2"/>
        <v>1.8112633445769726</v>
      </c>
      <c r="P39" s="9"/>
    </row>
    <row r="40" spans="1:119">
      <c r="A40" s="12"/>
      <c r="B40" s="25">
        <v>364</v>
      </c>
      <c r="C40" s="20" t="s">
        <v>54</v>
      </c>
      <c r="D40" s="46">
        <v>67945</v>
      </c>
      <c r="E40" s="46">
        <v>94111</v>
      </c>
      <c r="F40" s="46">
        <v>0</v>
      </c>
      <c r="G40" s="46">
        <v>0</v>
      </c>
      <c r="H40" s="46">
        <v>0</v>
      </c>
      <c r="I40" s="46">
        <v>10692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172748</v>
      </c>
      <c r="O40" s="47">
        <f t="shared" si="2"/>
        <v>3.003581736620649</v>
      </c>
      <c r="P40" s="9"/>
    </row>
    <row r="41" spans="1:119">
      <c r="A41" s="12"/>
      <c r="B41" s="25">
        <v>366</v>
      </c>
      <c r="C41" s="20" t="s">
        <v>55</v>
      </c>
      <c r="D41" s="46">
        <v>0</v>
      </c>
      <c r="E41" s="46">
        <v>56195</v>
      </c>
      <c r="F41" s="46">
        <v>0</v>
      </c>
      <c r="G41" s="46">
        <v>10000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66195</v>
      </c>
      <c r="O41" s="47">
        <f t="shared" si="2"/>
        <v>1.1509371631254999</v>
      </c>
      <c r="P41" s="9"/>
    </row>
    <row r="42" spans="1:119">
      <c r="A42" s="12"/>
      <c r="B42" s="25">
        <v>369.9</v>
      </c>
      <c r="C42" s="20" t="s">
        <v>56</v>
      </c>
      <c r="D42" s="46">
        <v>68435</v>
      </c>
      <c r="E42" s="46">
        <v>304714</v>
      </c>
      <c r="F42" s="46">
        <v>0</v>
      </c>
      <c r="G42" s="46">
        <v>1849</v>
      </c>
      <c r="H42" s="46">
        <v>0</v>
      </c>
      <c r="I42" s="46">
        <v>30998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405996</v>
      </c>
      <c r="O42" s="47">
        <f t="shared" si="2"/>
        <v>7.0590812671697325</v>
      </c>
      <c r="P42" s="9"/>
    </row>
    <row r="43" spans="1:119" ht="15.75">
      <c r="A43" s="29" t="s">
        <v>40</v>
      </c>
      <c r="B43" s="30"/>
      <c r="C43" s="31"/>
      <c r="D43" s="32">
        <f t="shared" ref="D43:M43" si="9">SUM(D44:D46)</f>
        <v>3677860</v>
      </c>
      <c r="E43" s="32">
        <f t="shared" si="9"/>
        <v>2050000</v>
      </c>
      <c r="F43" s="32">
        <f t="shared" si="9"/>
        <v>1958700</v>
      </c>
      <c r="G43" s="32">
        <f t="shared" si="9"/>
        <v>7388750</v>
      </c>
      <c r="H43" s="32">
        <f t="shared" si="9"/>
        <v>0</v>
      </c>
      <c r="I43" s="32">
        <f t="shared" si="9"/>
        <v>2578296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17653606</v>
      </c>
      <c r="O43" s="45">
        <f t="shared" si="2"/>
        <v>306.94450046945093</v>
      </c>
      <c r="P43" s="9"/>
    </row>
    <row r="44" spans="1:119">
      <c r="A44" s="12"/>
      <c r="B44" s="25">
        <v>381</v>
      </c>
      <c r="C44" s="20" t="s">
        <v>57</v>
      </c>
      <c r="D44" s="46">
        <v>3677860</v>
      </c>
      <c r="E44" s="46">
        <v>2050000</v>
      </c>
      <c r="F44" s="46">
        <v>1958700</v>
      </c>
      <c r="G44" s="46">
        <v>7388750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15075310</v>
      </c>
      <c r="O44" s="47">
        <f t="shared" si="2"/>
        <v>262.11548492540948</v>
      </c>
      <c r="P44" s="9"/>
    </row>
    <row r="45" spans="1:119">
      <c r="A45" s="12"/>
      <c r="B45" s="25">
        <v>389.1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225174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225174</v>
      </c>
      <c r="O45" s="47">
        <f t="shared" si="2"/>
        <v>3.9151163195048162</v>
      </c>
      <c r="P45" s="9"/>
    </row>
    <row r="46" spans="1:119" ht="15.75" thickBot="1">
      <c r="A46" s="12"/>
      <c r="B46" s="25">
        <v>389.4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2353122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2353122</v>
      </c>
      <c r="O46" s="47">
        <f t="shared" si="2"/>
        <v>40.913899224536635</v>
      </c>
      <c r="P46" s="9"/>
    </row>
    <row r="47" spans="1:119" ht="16.5" thickBot="1">
      <c r="A47" s="14" t="s">
        <v>46</v>
      </c>
      <c r="B47" s="23"/>
      <c r="C47" s="22"/>
      <c r="D47" s="15">
        <f t="shared" ref="D47:M47" si="10">SUM(D5,D12,D20,D28,D32,D35,D43)</f>
        <v>33846323</v>
      </c>
      <c r="E47" s="15">
        <f t="shared" si="10"/>
        <v>14098610</v>
      </c>
      <c r="F47" s="15">
        <f t="shared" si="10"/>
        <v>1958700</v>
      </c>
      <c r="G47" s="15">
        <f t="shared" si="10"/>
        <v>9144218</v>
      </c>
      <c r="H47" s="15">
        <f t="shared" si="10"/>
        <v>0</v>
      </c>
      <c r="I47" s="15">
        <f t="shared" si="10"/>
        <v>24087830</v>
      </c>
      <c r="J47" s="15">
        <f t="shared" si="10"/>
        <v>0</v>
      </c>
      <c r="K47" s="15">
        <f t="shared" si="10"/>
        <v>0</v>
      </c>
      <c r="L47" s="15">
        <f t="shared" si="10"/>
        <v>156896</v>
      </c>
      <c r="M47" s="15">
        <f t="shared" si="10"/>
        <v>0</v>
      </c>
      <c r="N47" s="15">
        <f>SUM(D47:M47)</f>
        <v>83292577</v>
      </c>
      <c r="O47" s="38">
        <f t="shared" si="2"/>
        <v>1448.2139479083353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79</v>
      </c>
      <c r="M49" s="48"/>
      <c r="N49" s="48"/>
      <c r="O49" s="43">
        <v>57514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74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19532332</v>
      </c>
      <c r="E5" s="27">
        <f t="shared" si="0"/>
        <v>1747348</v>
      </c>
      <c r="F5" s="27">
        <f t="shared" si="0"/>
        <v>0</v>
      </c>
      <c r="G5" s="27">
        <f t="shared" si="0"/>
        <v>474858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21754538</v>
      </c>
      <c r="O5" s="33">
        <f t="shared" ref="O5:O49" si="2">(N5/O$51)</f>
        <v>383.32636735269244</v>
      </c>
      <c r="P5" s="6"/>
    </row>
    <row r="6" spans="1:133">
      <c r="A6" s="12"/>
      <c r="B6" s="25">
        <v>311</v>
      </c>
      <c r="C6" s="20" t="s">
        <v>3</v>
      </c>
      <c r="D6" s="46">
        <v>12876240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12876240</v>
      </c>
      <c r="O6" s="47">
        <f t="shared" si="2"/>
        <v>226.88610093036368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1015643</v>
      </c>
      <c r="F7" s="46">
        <v>0</v>
      </c>
      <c r="G7" s="46">
        <v>474858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1490501</v>
      </c>
      <c r="O7" s="47">
        <f t="shared" si="2"/>
        <v>26.26340921905836</v>
      </c>
      <c r="P7" s="9"/>
    </row>
    <row r="8" spans="1:133">
      <c r="A8" s="12"/>
      <c r="B8" s="25">
        <v>314.10000000000002</v>
      </c>
      <c r="C8" s="20" t="s">
        <v>12</v>
      </c>
      <c r="D8" s="46">
        <v>3700672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3700672</v>
      </c>
      <c r="O8" s="47">
        <f t="shared" si="2"/>
        <v>65.207781223569214</v>
      </c>
      <c r="P8" s="9"/>
    </row>
    <row r="9" spans="1:133">
      <c r="A9" s="12"/>
      <c r="B9" s="25">
        <v>314.39999999999998</v>
      </c>
      <c r="C9" s="20" t="s">
        <v>13</v>
      </c>
      <c r="D9" s="46">
        <v>163320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163320</v>
      </c>
      <c r="O9" s="47">
        <f t="shared" si="2"/>
        <v>2.8777840428531154</v>
      </c>
      <c r="P9" s="9"/>
    </row>
    <row r="10" spans="1:133">
      <c r="A10" s="12"/>
      <c r="B10" s="25">
        <v>315</v>
      </c>
      <c r="C10" s="20" t="s">
        <v>14</v>
      </c>
      <c r="D10" s="46">
        <v>2792100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2792100</v>
      </c>
      <c r="O10" s="47">
        <f t="shared" si="2"/>
        <v>49.198266140400335</v>
      </c>
      <c r="P10" s="9"/>
    </row>
    <row r="11" spans="1:133">
      <c r="A11" s="12"/>
      <c r="B11" s="25">
        <v>316</v>
      </c>
      <c r="C11" s="20" t="s">
        <v>15</v>
      </c>
      <c r="D11" s="46">
        <v>0</v>
      </c>
      <c r="E11" s="46">
        <v>731705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731705</v>
      </c>
      <c r="O11" s="47">
        <f t="shared" si="2"/>
        <v>12.893025796447702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3588622</v>
      </c>
      <c r="E12" s="32">
        <f t="shared" si="3"/>
        <v>7431881</v>
      </c>
      <c r="F12" s="32">
        <f t="shared" si="3"/>
        <v>0</v>
      </c>
      <c r="G12" s="32">
        <f t="shared" si="3"/>
        <v>1057618</v>
      </c>
      <c r="H12" s="32">
        <f t="shared" si="3"/>
        <v>0</v>
      </c>
      <c r="I12" s="32">
        <f t="shared" si="3"/>
        <v>3646353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15724474</v>
      </c>
      <c r="O12" s="45">
        <f t="shared" si="2"/>
        <v>277.073477586693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2377701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2377701</v>
      </c>
      <c r="O13" s="47">
        <f t="shared" si="2"/>
        <v>41.896338455032421</v>
      </c>
      <c r="P13" s="9"/>
    </row>
    <row r="14" spans="1:133">
      <c r="A14" s="12"/>
      <c r="B14" s="25">
        <v>323.10000000000002</v>
      </c>
      <c r="C14" s="20" t="s">
        <v>17</v>
      </c>
      <c r="D14" s="46">
        <v>3266018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3266018</v>
      </c>
      <c r="O14" s="47">
        <f t="shared" si="2"/>
        <v>57.54894981674655</v>
      </c>
      <c r="P14" s="9"/>
    </row>
    <row r="15" spans="1:133">
      <c r="A15" s="12"/>
      <c r="B15" s="25">
        <v>323.7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212119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212119</v>
      </c>
      <c r="O15" s="47">
        <f t="shared" si="2"/>
        <v>3.7376480124048492</v>
      </c>
      <c r="P15" s="9"/>
    </row>
    <row r="16" spans="1:133">
      <c r="A16" s="12"/>
      <c r="B16" s="25">
        <v>324.31</v>
      </c>
      <c r="C16" s="20" t="s">
        <v>19</v>
      </c>
      <c r="D16" s="46">
        <v>0</v>
      </c>
      <c r="E16" s="46">
        <v>0</v>
      </c>
      <c r="F16" s="46">
        <v>0</v>
      </c>
      <c r="G16" s="46">
        <v>391867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391867</v>
      </c>
      <c r="O16" s="47">
        <f t="shared" si="2"/>
        <v>6.9049020298844095</v>
      </c>
      <c r="P16" s="9"/>
    </row>
    <row r="17" spans="1:16">
      <c r="A17" s="12"/>
      <c r="B17" s="25">
        <v>324.32</v>
      </c>
      <c r="C17" s="20" t="s">
        <v>20</v>
      </c>
      <c r="D17" s="46">
        <v>0</v>
      </c>
      <c r="E17" s="46">
        <v>0</v>
      </c>
      <c r="F17" s="46">
        <v>0</v>
      </c>
      <c r="G17" s="46">
        <v>18126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18126</v>
      </c>
      <c r="O17" s="47">
        <f t="shared" si="2"/>
        <v>0.31938962503524104</v>
      </c>
      <c r="P17" s="9"/>
    </row>
    <row r="18" spans="1:16">
      <c r="A18" s="12"/>
      <c r="B18" s="25">
        <v>324.61</v>
      </c>
      <c r="C18" s="20" t="s">
        <v>21</v>
      </c>
      <c r="D18" s="46">
        <v>0</v>
      </c>
      <c r="E18" s="46">
        <v>0</v>
      </c>
      <c r="F18" s="46">
        <v>0</v>
      </c>
      <c r="G18" s="46">
        <v>647625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647625</v>
      </c>
      <c r="O18" s="47">
        <f t="shared" si="2"/>
        <v>11.411492106005074</v>
      </c>
      <c r="P18" s="9"/>
    </row>
    <row r="19" spans="1:16">
      <c r="A19" s="12"/>
      <c r="B19" s="25">
        <v>325.10000000000002</v>
      </c>
      <c r="C19" s="20" t="s">
        <v>23</v>
      </c>
      <c r="D19" s="46">
        <v>0</v>
      </c>
      <c r="E19" s="46">
        <v>4787957</v>
      </c>
      <c r="F19" s="46">
        <v>0</v>
      </c>
      <c r="G19" s="46">
        <v>0</v>
      </c>
      <c r="H19" s="46">
        <v>0</v>
      </c>
      <c r="I19" s="46">
        <v>3391105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8179062</v>
      </c>
      <c r="O19" s="47">
        <f t="shared" si="2"/>
        <v>144.11936143219623</v>
      </c>
      <c r="P19" s="9"/>
    </row>
    <row r="20" spans="1:16">
      <c r="A20" s="12"/>
      <c r="B20" s="25">
        <v>329</v>
      </c>
      <c r="C20" s="20" t="s">
        <v>24</v>
      </c>
      <c r="D20" s="46">
        <v>322604</v>
      </c>
      <c r="E20" s="46">
        <v>266223</v>
      </c>
      <c r="F20" s="46">
        <v>0</v>
      </c>
      <c r="G20" s="46">
        <v>0</v>
      </c>
      <c r="H20" s="46">
        <v>0</v>
      </c>
      <c r="I20" s="46">
        <v>43129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8" si="5">SUM(D20:M20)</f>
        <v>631956</v>
      </c>
      <c r="O20" s="47">
        <f t="shared" si="2"/>
        <v>11.135396109388216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SUM(D22:D29)</f>
        <v>4304872</v>
      </c>
      <c r="E21" s="32">
        <f t="shared" si="6"/>
        <v>120000</v>
      </c>
      <c r="F21" s="32">
        <f t="shared" si="6"/>
        <v>0</v>
      </c>
      <c r="G21" s="32">
        <f t="shared" si="6"/>
        <v>4184541</v>
      </c>
      <c r="H21" s="32">
        <f t="shared" si="6"/>
        <v>0</v>
      </c>
      <c r="I21" s="32">
        <f t="shared" si="6"/>
        <v>186415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8795828</v>
      </c>
      <c r="O21" s="45">
        <f t="shared" si="2"/>
        <v>154.98710177614885</v>
      </c>
      <c r="P21" s="10"/>
    </row>
    <row r="22" spans="1:16">
      <c r="A22" s="12"/>
      <c r="B22" s="25">
        <v>331.1</v>
      </c>
      <c r="C22" s="20" t="s">
        <v>25</v>
      </c>
      <c r="D22" s="46">
        <v>23569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23569</v>
      </c>
      <c r="O22" s="47">
        <f t="shared" si="2"/>
        <v>0.41529813927262477</v>
      </c>
      <c r="P22" s="9"/>
    </row>
    <row r="23" spans="1:16">
      <c r="A23" s="12"/>
      <c r="B23" s="25">
        <v>331.2</v>
      </c>
      <c r="C23" s="20" t="s">
        <v>70</v>
      </c>
      <c r="D23" s="46">
        <v>14892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14892</v>
      </c>
      <c r="O23" s="47">
        <f t="shared" si="2"/>
        <v>0.26240484916831125</v>
      </c>
      <c r="P23" s="9"/>
    </row>
    <row r="24" spans="1:16">
      <c r="A24" s="12"/>
      <c r="B24" s="25">
        <v>331.5</v>
      </c>
      <c r="C24" s="20" t="s">
        <v>72</v>
      </c>
      <c r="D24" s="46">
        <v>0</v>
      </c>
      <c r="E24" s="46">
        <v>0</v>
      </c>
      <c r="F24" s="46">
        <v>0</v>
      </c>
      <c r="G24" s="46">
        <v>3735102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3735102</v>
      </c>
      <c r="O24" s="47">
        <f t="shared" si="2"/>
        <v>65.814455878206942</v>
      </c>
      <c r="P24" s="9"/>
    </row>
    <row r="25" spans="1:16">
      <c r="A25" s="12"/>
      <c r="B25" s="25">
        <v>335.12</v>
      </c>
      <c r="C25" s="20" t="s">
        <v>28</v>
      </c>
      <c r="D25" s="46">
        <v>714673</v>
      </c>
      <c r="E25" s="46">
        <v>0</v>
      </c>
      <c r="F25" s="46">
        <v>0</v>
      </c>
      <c r="G25" s="46">
        <v>288059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1002732</v>
      </c>
      <c r="O25" s="47">
        <f t="shared" si="2"/>
        <v>17.668663659430504</v>
      </c>
      <c r="P25" s="9"/>
    </row>
    <row r="26" spans="1:16">
      <c r="A26" s="12"/>
      <c r="B26" s="25">
        <v>335.15</v>
      </c>
      <c r="C26" s="20" t="s">
        <v>29</v>
      </c>
      <c r="D26" s="46">
        <v>13064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13064</v>
      </c>
      <c r="O26" s="47">
        <f t="shared" si="2"/>
        <v>0.23019453058923034</v>
      </c>
      <c r="P26" s="9"/>
    </row>
    <row r="27" spans="1:16">
      <c r="A27" s="12"/>
      <c r="B27" s="25">
        <v>335.18</v>
      </c>
      <c r="C27" s="20" t="s">
        <v>30</v>
      </c>
      <c r="D27" s="46">
        <v>3538674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3538674</v>
      </c>
      <c r="O27" s="47">
        <f t="shared" si="2"/>
        <v>62.353291513955455</v>
      </c>
      <c r="P27" s="9"/>
    </row>
    <row r="28" spans="1:16">
      <c r="A28" s="12"/>
      <c r="B28" s="25">
        <v>337.1</v>
      </c>
      <c r="C28" s="20" t="s">
        <v>31</v>
      </c>
      <c r="D28" s="46">
        <v>0</v>
      </c>
      <c r="E28" s="46">
        <v>120000</v>
      </c>
      <c r="F28" s="46">
        <v>0</v>
      </c>
      <c r="G28" s="46">
        <v>161380</v>
      </c>
      <c r="H28" s="46">
        <v>0</v>
      </c>
      <c r="I28" s="46">
        <v>20000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301380</v>
      </c>
      <c r="O28" s="47">
        <f t="shared" si="2"/>
        <v>5.310473639695517</v>
      </c>
      <c r="P28" s="9"/>
    </row>
    <row r="29" spans="1:16">
      <c r="A29" s="12"/>
      <c r="B29" s="25">
        <v>337.7</v>
      </c>
      <c r="C29" s="20" t="s">
        <v>76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166415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166415</v>
      </c>
      <c r="O29" s="47">
        <f t="shared" si="2"/>
        <v>2.9323195658302792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SUM(D31:D33)</f>
        <v>1576122</v>
      </c>
      <c r="E30" s="32">
        <f t="shared" si="7"/>
        <v>366789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16649431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5"/>
        <v>18592342</v>
      </c>
      <c r="O30" s="45">
        <f t="shared" si="2"/>
        <v>327.6068156188328</v>
      </c>
      <c r="P30" s="10"/>
    </row>
    <row r="31" spans="1:16">
      <c r="A31" s="12"/>
      <c r="B31" s="25">
        <v>343.4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19676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19676</v>
      </c>
      <c r="O31" s="47">
        <f t="shared" si="2"/>
        <v>0.34670143783478996</v>
      </c>
      <c r="P31" s="9"/>
    </row>
    <row r="32" spans="1:16">
      <c r="A32" s="12"/>
      <c r="B32" s="25">
        <v>343.6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16629755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16629755</v>
      </c>
      <c r="O32" s="47">
        <f t="shared" si="2"/>
        <v>293.02500352410487</v>
      </c>
      <c r="P32" s="9"/>
    </row>
    <row r="33" spans="1:16">
      <c r="A33" s="12"/>
      <c r="B33" s="25">
        <v>349</v>
      </c>
      <c r="C33" s="20" t="s">
        <v>1</v>
      </c>
      <c r="D33" s="46">
        <v>1576122</v>
      </c>
      <c r="E33" s="46">
        <v>366789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1942911</v>
      </c>
      <c r="O33" s="47">
        <f t="shared" si="2"/>
        <v>34.235110656893148</v>
      </c>
      <c r="P33" s="9"/>
    </row>
    <row r="34" spans="1:16" ht="15.75">
      <c r="A34" s="29" t="s">
        <v>39</v>
      </c>
      <c r="B34" s="30"/>
      <c r="C34" s="31"/>
      <c r="D34" s="32">
        <f t="shared" ref="D34:M34" si="8">SUM(D35:D36)</f>
        <v>102907</v>
      </c>
      <c r="E34" s="32">
        <f t="shared" si="8"/>
        <v>623322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5"/>
        <v>726229</v>
      </c>
      <c r="O34" s="45">
        <f t="shared" si="2"/>
        <v>12.796535804905554</v>
      </c>
      <c r="P34" s="10"/>
    </row>
    <row r="35" spans="1:16">
      <c r="A35" s="13"/>
      <c r="B35" s="39">
        <v>354</v>
      </c>
      <c r="C35" s="21" t="s">
        <v>48</v>
      </c>
      <c r="D35" s="46">
        <v>102907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102907</v>
      </c>
      <c r="O35" s="47">
        <f t="shared" si="2"/>
        <v>1.8132753030730195</v>
      </c>
      <c r="P35" s="9"/>
    </row>
    <row r="36" spans="1:16">
      <c r="A36" s="13"/>
      <c r="B36" s="39">
        <v>359</v>
      </c>
      <c r="C36" s="21" t="s">
        <v>49</v>
      </c>
      <c r="D36" s="46">
        <v>0</v>
      </c>
      <c r="E36" s="46">
        <v>623322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623322</v>
      </c>
      <c r="O36" s="47">
        <f t="shared" si="2"/>
        <v>10.983260501832534</v>
      </c>
      <c r="P36" s="9"/>
    </row>
    <row r="37" spans="1:16" ht="15.75">
      <c r="A37" s="29" t="s">
        <v>4</v>
      </c>
      <c r="B37" s="30"/>
      <c r="C37" s="31"/>
      <c r="D37" s="32">
        <f t="shared" ref="D37:M37" si="9">SUM(D38:D44)</f>
        <v>732242</v>
      </c>
      <c r="E37" s="32">
        <f t="shared" si="9"/>
        <v>428282</v>
      </c>
      <c r="F37" s="32">
        <f t="shared" si="9"/>
        <v>0</v>
      </c>
      <c r="G37" s="32">
        <f t="shared" si="9"/>
        <v>389098</v>
      </c>
      <c r="H37" s="32">
        <f t="shared" si="9"/>
        <v>0</v>
      </c>
      <c r="I37" s="32">
        <f t="shared" si="9"/>
        <v>93598</v>
      </c>
      <c r="J37" s="32">
        <f t="shared" si="9"/>
        <v>0</v>
      </c>
      <c r="K37" s="32">
        <f t="shared" si="9"/>
        <v>0</v>
      </c>
      <c r="L37" s="32">
        <f t="shared" si="9"/>
        <v>950</v>
      </c>
      <c r="M37" s="32">
        <f t="shared" si="9"/>
        <v>0</v>
      </c>
      <c r="N37" s="32">
        <f t="shared" si="5"/>
        <v>1644170</v>
      </c>
      <c r="O37" s="45">
        <f t="shared" si="2"/>
        <v>28.971137581054411</v>
      </c>
      <c r="P37" s="10"/>
    </row>
    <row r="38" spans="1:16">
      <c r="A38" s="12"/>
      <c r="B38" s="25">
        <v>361.1</v>
      </c>
      <c r="C38" s="20" t="s">
        <v>50</v>
      </c>
      <c r="D38" s="46">
        <v>295584</v>
      </c>
      <c r="E38" s="46">
        <v>101601</v>
      </c>
      <c r="F38" s="46">
        <v>0</v>
      </c>
      <c r="G38" s="46">
        <v>260146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657331</v>
      </c>
      <c r="O38" s="47">
        <f t="shared" si="2"/>
        <v>11.582516915703412</v>
      </c>
      <c r="P38" s="9"/>
    </row>
    <row r="39" spans="1:16">
      <c r="A39" s="12"/>
      <c r="B39" s="25">
        <v>361.3</v>
      </c>
      <c r="C39" s="20" t="s">
        <v>51</v>
      </c>
      <c r="D39" s="46">
        <v>400657</v>
      </c>
      <c r="E39" s="46">
        <v>123609</v>
      </c>
      <c r="F39" s="46">
        <v>0</v>
      </c>
      <c r="G39" s="46">
        <v>166864</v>
      </c>
      <c r="H39" s="46">
        <v>0</v>
      </c>
      <c r="I39" s="46">
        <v>299753</v>
      </c>
      <c r="J39" s="46">
        <v>0</v>
      </c>
      <c r="K39" s="46">
        <v>0</v>
      </c>
      <c r="L39" s="46">
        <v>950</v>
      </c>
      <c r="M39" s="46">
        <v>0</v>
      </c>
      <c r="N39" s="46">
        <f t="shared" ref="N39:N44" si="10">SUM(D39:M39)</f>
        <v>991833</v>
      </c>
      <c r="O39" s="47">
        <f t="shared" si="2"/>
        <v>17.47661756413871</v>
      </c>
      <c r="P39" s="9"/>
    </row>
    <row r="40" spans="1:16">
      <c r="A40" s="12"/>
      <c r="B40" s="25">
        <v>361.4</v>
      </c>
      <c r="C40" s="20" t="s">
        <v>52</v>
      </c>
      <c r="D40" s="46">
        <v>-241948</v>
      </c>
      <c r="E40" s="46">
        <v>-84095</v>
      </c>
      <c r="F40" s="46">
        <v>0</v>
      </c>
      <c r="G40" s="46">
        <v>-187602</v>
      </c>
      <c r="H40" s="46">
        <v>0</v>
      </c>
      <c r="I40" s="46">
        <v>-235023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-748668</v>
      </c>
      <c r="O40" s="47">
        <f t="shared" si="2"/>
        <v>-13.191922751621089</v>
      </c>
      <c r="P40" s="9"/>
    </row>
    <row r="41" spans="1:16">
      <c r="A41" s="12"/>
      <c r="B41" s="25">
        <v>362</v>
      </c>
      <c r="C41" s="20" t="s">
        <v>53</v>
      </c>
      <c r="D41" s="46">
        <v>98196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98196</v>
      </c>
      <c r="O41" s="47">
        <f t="shared" si="2"/>
        <v>1.7302650126867776</v>
      </c>
      <c r="P41" s="9"/>
    </row>
    <row r="42" spans="1:16">
      <c r="A42" s="12"/>
      <c r="B42" s="25">
        <v>364</v>
      </c>
      <c r="C42" s="20" t="s">
        <v>54</v>
      </c>
      <c r="D42" s="46">
        <v>30635</v>
      </c>
      <c r="E42" s="46">
        <v>0</v>
      </c>
      <c r="F42" s="46">
        <v>0</v>
      </c>
      <c r="G42" s="46">
        <v>0</v>
      </c>
      <c r="H42" s="46">
        <v>0</v>
      </c>
      <c r="I42" s="46">
        <v>8304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38939</v>
      </c>
      <c r="O42" s="47">
        <f t="shared" si="2"/>
        <v>0.68612559909782911</v>
      </c>
      <c r="P42" s="9"/>
    </row>
    <row r="43" spans="1:16">
      <c r="A43" s="12"/>
      <c r="B43" s="25">
        <v>366</v>
      </c>
      <c r="C43" s="20" t="s">
        <v>55</v>
      </c>
      <c r="D43" s="46">
        <v>0</v>
      </c>
      <c r="E43" s="46">
        <v>58417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58417</v>
      </c>
      <c r="O43" s="47">
        <f t="shared" si="2"/>
        <v>1.0293381731040316</v>
      </c>
      <c r="P43" s="9"/>
    </row>
    <row r="44" spans="1:16">
      <c r="A44" s="12"/>
      <c r="B44" s="25">
        <v>369.9</v>
      </c>
      <c r="C44" s="20" t="s">
        <v>56</v>
      </c>
      <c r="D44" s="46">
        <v>149118</v>
      </c>
      <c r="E44" s="46">
        <v>228750</v>
      </c>
      <c r="F44" s="46">
        <v>0</v>
      </c>
      <c r="G44" s="46">
        <v>149690</v>
      </c>
      <c r="H44" s="46">
        <v>0</v>
      </c>
      <c r="I44" s="46">
        <v>20564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548122</v>
      </c>
      <c r="O44" s="47">
        <f t="shared" si="2"/>
        <v>9.6581970679447426</v>
      </c>
      <c r="P44" s="9"/>
    </row>
    <row r="45" spans="1:16" ht="15.75">
      <c r="A45" s="29" t="s">
        <v>40</v>
      </c>
      <c r="B45" s="30"/>
      <c r="C45" s="31"/>
      <c r="D45" s="32">
        <f t="shared" ref="D45:M45" si="11">SUM(D46:D48)</f>
        <v>11370945</v>
      </c>
      <c r="E45" s="32">
        <f t="shared" si="11"/>
        <v>2200961</v>
      </c>
      <c r="F45" s="32">
        <f t="shared" si="11"/>
        <v>2150200</v>
      </c>
      <c r="G45" s="32">
        <f t="shared" si="11"/>
        <v>2256942</v>
      </c>
      <c r="H45" s="32">
        <f t="shared" si="11"/>
        <v>0</v>
      </c>
      <c r="I45" s="32">
        <f t="shared" si="11"/>
        <v>651933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>SUM(D45:M45)</f>
        <v>18630981</v>
      </c>
      <c r="O45" s="45">
        <f t="shared" si="2"/>
        <v>328.28765506061461</v>
      </c>
      <c r="P45" s="9"/>
    </row>
    <row r="46" spans="1:16">
      <c r="A46" s="12"/>
      <c r="B46" s="25">
        <v>381</v>
      </c>
      <c r="C46" s="20" t="s">
        <v>57</v>
      </c>
      <c r="D46" s="46">
        <v>11370945</v>
      </c>
      <c r="E46" s="46">
        <v>2200961</v>
      </c>
      <c r="F46" s="46">
        <v>2150200</v>
      </c>
      <c r="G46" s="46">
        <v>2256942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17979048</v>
      </c>
      <c r="O46" s="47">
        <f t="shared" si="2"/>
        <v>316.80025373555117</v>
      </c>
      <c r="P46" s="9"/>
    </row>
    <row r="47" spans="1:16">
      <c r="A47" s="12"/>
      <c r="B47" s="25">
        <v>389.1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300991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300991</v>
      </c>
      <c r="O47" s="47">
        <f t="shared" si="2"/>
        <v>5.3036192557090498</v>
      </c>
      <c r="P47" s="9"/>
    </row>
    <row r="48" spans="1:16" ht="15.75" thickBot="1">
      <c r="A48" s="12"/>
      <c r="B48" s="25">
        <v>389.4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350942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350942</v>
      </c>
      <c r="O48" s="47">
        <f t="shared" si="2"/>
        <v>6.1837820693543843</v>
      </c>
      <c r="P48" s="9"/>
    </row>
    <row r="49" spans="1:119" ht="16.5" thickBot="1">
      <c r="A49" s="14" t="s">
        <v>46</v>
      </c>
      <c r="B49" s="23"/>
      <c r="C49" s="22"/>
      <c r="D49" s="15">
        <f t="shared" ref="D49:M49" si="12">SUM(D5,D12,D21,D30,D34,D37,D45)</f>
        <v>41208042</v>
      </c>
      <c r="E49" s="15">
        <f t="shared" si="12"/>
        <v>12918583</v>
      </c>
      <c r="F49" s="15">
        <f t="shared" si="12"/>
        <v>2150200</v>
      </c>
      <c r="G49" s="15">
        <f t="shared" si="12"/>
        <v>8363057</v>
      </c>
      <c r="H49" s="15">
        <f t="shared" si="12"/>
        <v>0</v>
      </c>
      <c r="I49" s="15">
        <f t="shared" si="12"/>
        <v>21227730</v>
      </c>
      <c r="J49" s="15">
        <f t="shared" si="12"/>
        <v>0</v>
      </c>
      <c r="K49" s="15">
        <f t="shared" si="12"/>
        <v>0</v>
      </c>
      <c r="L49" s="15">
        <f t="shared" si="12"/>
        <v>950</v>
      </c>
      <c r="M49" s="15">
        <f t="shared" si="12"/>
        <v>0</v>
      </c>
      <c r="N49" s="15">
        <f>SUM(D49:M49)</f>
        <v>85868562</v>
      </c>
      <c r="O49" s="38">
        <f t="shared" si="2"/>
        <v>1513.0490907809417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77</v>
      </c>
      <c r="M51" s="48"/>
      <c r="N51" s="48"/>
      <c r="O51" s="43">
        <v>56752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74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21230796</v>
      </c>
      <c r="E5" s="27">
        <f t="shared" si="0"/>
        <v>1686592</v>
      </c>
      <c r="F5" s="27">
        <f t="shared" si="0"/>
        <v>0</v>
      </c>
      <c r="G5" s="27">
        <f t="shared" si="0"/>
        <v>469388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23386776</v>
      </c>
      <c r="O5" s="33">
        <f t="shared" ref="O5:O36" si="2">(N5/O$56)</f>
        <v>413.86663835209174</v>
      </c>
      <c r="P5" s="6"/>
    </row>
    <row r="6" spans="1:133">
      <c r="A6" s="12"/>
      <c r="B6" s="25">
        <v>311</v>
      </c>
      <c r="C6" s="20" t="s">
        <v>3</v>
      </c>
      <c r="D6" s="46">
        <v>14459669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14459669</v>
      </c>
      <c r="O6" s="47">
        <f t="shared" si="2"/>
        <v>255.88711332908613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1007802</v>
      </c>
      <c r="F7" s="46">
        <v>0</v>
      </c>
      <c r="G7" s="46">
        <v>469388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1477190</v>
      </c>
      <c r="O7" s="47">
        <f t="shared" si="2"/>
        <v>26.141254335669284</v>
      </c>
      <c r="P7" s="9"/>
    </row>
    <row r="8" spans="1:133">
      <c r="A8" s="12"/>
      <c r="B8" s="25">
        <v>314.10000000000002</v>
      </c>
      <c r="C8" s="20" t="s">
        <v>12</v>
      </c>
      <c r="D8" s="46">
        <v>3612989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3612989</v>
      </c>
      <c r="O8" s="47">
        <f t="shared" si="2"/>
        <v>63.937654845331636</v>
      </c>
      <c r="P8" s="9"/>
    </row>
    <row r="9" spans="1:133">
      <c r="A9" s="12"/>
      <c r="B9" s="25">
        <v>314.39999999999998</v>
      </c>
      <c r="C9" s="20" t="s">
        <v>13</v>
      </c>
      <c r="D9" s="46">
        <v>179090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179090</v>
      </c>
      <c r="O9" s="47">
        <f t="shared" si="2"/>
        <v>3.1692857648474551</v>
      </c>
      <c r="P9" s="9"/>
    </row>
    <row r="10" spans="1:133">
      <c r="A10" s="12"/>
      <c r="B10" s="25">
        <v>315</v>
      </c>
      <c r="C10" s="20" t="s">
        <v>14</v>
      </c>
      <c r="D10" s="46">
        <v>2979048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2979048</v>
      </c>
      <c r="O10" s="47">
        <f t="shared" si="2"/>
        <v>52.719048630282437</v>
      </c>
      <c r="P10" s="9"/>
    </row>
    <row r="11" spans="1:133">
      <c r="A11" s="12"/>
      <c r="B11" s="25">
        <v>316</v>
      </c>
      <c r="C11" s="20" t="s">
        <v>15</v>
      </c>
      <c r="D11" s="46">
        <v>0</v>
      </c>
      <c r="E11" s="46">
        <v>678790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678790</v>
      </c>
      <c r="O11" s="47">
        <f t="shared" si="2"/>
        <v>12.012281446874779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3571857</v>
      </c>
      <c r="E12" s="32">
        <f t="shared" si="3"/>
        <v>6432246</v>
      </c>
      <c r="F12" s="32">
        <f t="shared" si="3"/>
        <v>0</v>
      </c>
      <c r="G12" s="32">
        <f t="shared" si="3"/>
        <v>479118</v>
      </c>
      <c r="H12" s="32">
        <f t="shared" si="3"/>
        <v>0</v>
      </c>
      <c r="I12" s="32">
        <f t="shared" si="3"/>
        <v>3648985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14132206</v>
      </c>
      <c r="O12" s="45">
        <f t="shared" si="2"/>
        <v>250.09212854817017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1900430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1900430</v>
      </c>
      <c r="O13" s="47">
        <f t="shared" si="2"/>
        <v>33.631167268351383</v>
      </c>
      <c r="P13" s="9"/>
    </row>
    <row r="14" spans="1:133">
      <c r="A14" s="12"/>
      <c r="B14" s="25">
        <v>323.10000000000002</v>
      </c>
      <c r="C14" s="20" t="s">
        <v>17</v>
      </c>
      <c r="D14" s="46">
        <v>3298051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3298051</v>
      </c>
      <c r="O14" s="47">
        <f t="shared" si="2"/>
        <v>58.364320096269552</v>
      </c>
      <c r="P14" s="9"/>
    </row>
    <row r="15" spans="1:133">
      <c r="A15" s="12"/>
      <c r="B15" s="25">
        <v>323.7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210537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210537</v>
      </c>
      <c r="O15" s="47">
        <f t="shared" si="2"/>
        <v>3.7257910384370354</v>
      </c>
      <c r="P15" s="9"/>
    </row>
    <row r="16" spans="1:133">
      <c r="A16" s="12"/>
      <c r="B16" s="25">
        <v>324.31</v>
      </c>
      <c r="C16" s="20" t="s">
        <v>19</v>
      </c>
      <c r="D16" s="46">
        <v>0</v>
      </c>
      <c r="E16" s="46">
        <v>0</v>
      </c>
      <c r="F16" s="46">
        <v>0</v>
      </c>
      <c r="G16" s="46">
        <v>103817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103817</v>
      </c>
      <c r="O16" s="47">
        <f t="shared" si="2"/>
        <v>1.8372088907765272</v>
      </c>
      <c r="P16" s="9"/>
    </row>
    <row r="17" spans="1:16">
      <c r="A17" s="12"/>
      <c r="B17" s="25">
        <v>324.32</v>
      </c>
      <c r="C17" s="20" t="s">
        <v>20</v>
      </c>
      <c r="D17" s="46">
        <v>0</v>
      </c>
      <c r="E17" s="46">
        <v>0</v>
      </c>
      <c r="F17" s="46">
        <v>0</v>
      </c>
      <c r="G17" s="46">
        <v>18126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18126</v>
      </c>
      <c r="O17" s="47">
        <f t="shared" si="2"/>
        <v>0.32076874070928008</v>
      </c>
      <c r="P17" s="9"/>
    </row>
    <row r="18" spans="1:16">
      <c r="A18" s="12"/>
      <c r="B18" s="25">
        <v>324.61</v>
      </c>
      <c r="C18" s="20" t="s">
        <v>21</v>
      </c>
      <c r="D18" s="46">
        <v>0</v>
      </c>
      <c r="E18" s="46">
        <v>0</v>
      </c>
      <c r="F18" s="46">
        <v>0</v>
      </c>
      <c r="G18" s="46">
        <v>357175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357175</v>
      </c>
      <c r="O18" s="47">
        <f t="shared" si="2"/>
        <v>6.3207864373186098</v>
      </c>
      <c r="P18" s="9"/>
    </row>
    <row r="19" spans="1:16">
      <c r="A19" s="12"/>
      <c r="B19" s="25">
        <v>325.10000000000002</v>
      </c>
      <c r="C19" s="20" t="s">
        <v>23</v>
      </c>
      <c r="D19" s="46">
        <v>0</v>
      </c>
      <c r="E19" s="46">
        <v>4193890</v>
      </c>
      <c r="F19" s="46">
        <v>0</v>
      </c>
      <c r="G19" s="46">
        <v>0</v>
      </c>
      <c r="H19" s="46">
        <v>0</v>
      </c>
      <c r="I19" s="46">
        <v>3393712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7587602</v>
      </c>
      <c r="O19" s="47">
        <f t="shared" si="2"/>
        <v>134.27482834288949</v>
      </c>
      <c r="P19" s="9"/>
    </row>
    <row r="20" spans="1:16">
      <c r="A20" s="12"/>
      <c r="B20" s="25">
        <v>329</v>
      </c>
      <c r="C20" s="20" t="s">
        <v>24</v>
      </c>
      <c r="D20" s="46">
        <v>273806</v>
      </c>
      <c r="E20" s="46">
        <v>337926</v>
      </c>
      <c r="F20" s="46">
        <v>0</v>
      </c>
      <c r="G20" s="46">
        <v>0</v>
      </c>
      <c r="H20" s="46">
        <v>0</v>
      </c>
      <c r="I20" s="46">
        <v>44736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2" si="5">SUM(D20:M20)</f>
        <v>656468</v>
      </c>
      <c r="O20" s="47">
        <f t="shared" si="2"/>
        <v>11.617257733418278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SUM(D22:D31)</f>
        <v>4178479</v>
      </c>
      <c r="E21" s="32">
        <f t="shared" si="6"/>
        <v>262906</v>
      </c>
      <c r="F21" s="32">
        <f t="shared" si="6"/>
        <v>0</v>
      </c>
      <c r="G21" s="32">
        <f t="shared" si="6"/>
        <v>12452866</v>
      </c>
      <c r="H21" s="32">
        <f t="shared" si="6"/>
        <v>0</v>
      </c>
      <c r="I21" s="32">
        <f t="shared" si="6"/>
        <v>1503794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18398045</v>
      </c>
      <c r="O21" s="45">
        <f t="shared" si="2"/>
        <v>325.5830147943654</v>
      </c>
      <c r="P21" s="10"/>
    </row>
    <row r="22" spans="1:16">
      <c r="A22" s="12"/>
      <c r="B22" s="25">
        <v>331.2</v>
      </c>
      <c r="C22" s="20" t="s">
        <v>70</v>
      </c>
      <c r="D22" s="46">
        <v>78090</v>
      </c>
      <c r="E22" s="46">
        <v>0</v>
      </c>
      <c r="F22" s="46">
        <v>0</v>
      </c>
      <c r="G22" s="46">
        <v>16061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94151</v>
      </c>
      <c r="O22" s="47">
        <f t="shared" si="2"/>
        <v>1.6661534649961067</v>
      </c>
      <c r="P22" s="9"/>
    </row>
    <row r="23" spans="1:16">
      <c r="A23" s="12"/>
      <c r="B23" s="25">
        <v>331.34</v>
      </c>
      <c r="C23" s="20" t="s">
        <v>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1396028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1396028</v>
      </c>
      <c r="O23" s="47">
        <f t="shared" si="2"/>
        <v>24.704962129256035</v>
      </c>
      <c r="P23" s="9"/>
    </row>
    <row r="24" spans="1:16">
      <c r="A24" s="12"/>
      <c r="B24" s="25">
        <v>331.39</v>
      </c>
      <c r="C24" s="20" t="s">
        <v>71</v>
      </c>
      <c r="D24" s="46">
        <v>18222</v>
      </c>
      <c r="E24" s="46">
        <v>0</v>
      </c>
      <c r="F24" s="46">
        <v>0</v>
      </c>
      <c r="G24" s="46">
        <v>490200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508422</v>
      </c>
      <c r="O24" s="47">
        <f t="shared" si="2"/>
        <v>8.9973455086005529</v>
      </c>
      <c r="P24" s="9"/>
    </row>
    <row r="25" spans="1:16">
      <c r="A25" s="12"/>
      <c r="B25" s="25">
        <v>331.5</v>
      </c>
      <c r="C25" s="20" t="s">
        <v>72</v>
      </c>
      <c r="D25" s="46">
        <v>0</v>
      </c>
      <c r="E25" s="46">
        <v>0</v>
      </c>
      <c r="F25" s="46">
        <v>0</v>
      </c>
      <c r="G25" s="46">
        <v>1531336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1531336</v>
      </c>
      <c r="O25" s="47">
        <f t="shared" si="2"/>
        <v>27.099454944432647</v>
      </c>
      <c r="P25" s="9"/>
    </row>
    <row r="26" spans="1:16">
      <c r="A26" s="12"/>
      <c r="B26" s="25">
        <v>335.12</v>
      </c>
      <c r="C26" s="20" t="s">
        <v>28</v>
      </c>
      <c r="D26" s="46">
        <v>666052</v>
      </c>
      <c r="E26" s="46">
        <v>0</v>
      </c>
      <c r="F26" s="46">
        <v>0</v>
      </c>
      <c r="G26" s="46">
        <v>272789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938841</v>
      </c>
      <c r="O26" s="47">
        <f t="shared" si="2"/>
        <v>16.614302399660225</v>
      </c>
      <c r="P26" s="9"/>
    </row>
    <row r="27" spans="1:16">
      <c r="A27" s="12"/>
      <c r="B27" s="25">
        <v>335.15</v>
      </c>
      <c r="C27" s="20" t="s">
        <v>29</v>
      </c>
      <c r="D27" s="46">
        <v>11916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11916</v>
      </c>
      <c r="O27" s="47">
        <f t="shared" si="2"/>
        <v>0.21087279677213847</v>
      </c>
      <c r="P27" s="9"/>
    </row>
    <row r="28" spans="1:16">
      <c r="A28" s="12"/>
      <c r="B28" s="25">
        <v>335.18</v>
      </c>
      <c r="C28" s="20" t="s">
        <v>30</v>
      </c>
      <c r="D28" s="46">
        <v>3400224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3400224</v>
      </c>
      <c r="O28" s="47">
        <f t="shared" si="2"/>
        <v>60.172435761308137</v>
      </c>
      <c r="P28" s="9"/>
    </row>
    <row r="29" spans="1:16">
      <c r="A29" s="12"/>
      <c r="B29" s="25">
        <v>337.1</v>
      </c>
      <c r="C29" s="20" t="s">
        <v>31</v>
      </c>
      <c r="D29" s="46">
        <v>3975</v>
      </c>
      <c r="E29" s="46">
        <v>139215</v>
      </c>
      <c r="F29" s="46">
        <v>0</v>
      </c>
      <c r="G29" s="46">
        <v>10142480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10285670</v>
      </c>
      <c r="O29" s="47">
        <f t="shared" si="2"/>
        <v>182.02148368372619</v>
      </c>
      <c r="P29" s="9"/>
    </row>
    <row r="30" spans="1:16">
      <c r="A30" s="12"/>
      <c r="B30" s="25">
        <v>337.3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107766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107766</v>
      </c>
      <c r="O30" s="47">
        <f t="shared" si="2"/>
        <v>1.9070928010193247</v>
      </c>
      <c r="P30" s="9"/>
    </row>
    <row r="31" spans="1:16">
      <c r="A31" s="12"/>
      <c r="B31" s="25">
        <v>338</v>
      </c>
      <c r="C31" s="20" t="s">
        <v>33</v>
      </c>
      <c r="D31" s="46">
        <v>0</v>
      </c>
      <c r="E31" s="46">
        <v>123691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123691</v>
      </c>
      <c r="O31" s="47">
        <f t="shared" si="2"/>
        <v>2.1889113045940398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SUM(D33:D38)</f>
        <v>5664</v>
      </c>
      <c r="E32" s="32">
        <f t="shared" si="7"/>
        <v>1695700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15113124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16814488</v>
      </c>
      <c r="O32" s="45">
        <f t="shared" si="2"/>
        <v>297.55942521412896</v>
      </c>
      <c r="P32" s="10"/>
    </row>
    <row r="33" spans="1:16">
      <c r="A33" s="12"/>
      <c r="B33" s="25">
        <v>343.4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19110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19110</v>
      </c>
      <c r="O33" s="47">
        <f t="shared" si="2"/>
        <v>0.33818220428965812</v>
      </c>
      <c r="P33" s="9"/>
    </row>
    <row r="34" spans="1:16">
      <c r="A34" s="12"/>
      <c r="B34" s="25">
        <v>343.6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15094014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15094014</v>
      </c>
      <c r="O34" s="47">
        <f t="shared" si="2"/>
        <v>267.11286897430455</v>
      </c>
      <c r="P34" s="9"/>
    </row>
    <row r="35" spans="1:16">
      <c r="A35" s="12"/>
      <c r="B35" s="25">
        <v>347.2</v>
      </c>
      <c r="C35" s="20" t="s">
        <v>43</v>
      </c>
      <c r="D35" s="46">
        <v>0</v>
      </c>
      <c r="E35" s="46">
        <v>1183013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1183013</v>
      </c>
      <c r="O35" s="47">
        <f t="shared" si="2"/>
        <v>20.935318892900121</v>
      </c>
      <c r="P35" s="9"/>
    </row>
    <row r="36" spans="1:16">
      <c r="A36" s="12"/>
      <c r="B36" s="25">
        <v>347.5</v>
      </c>
      <c r="C36" s="20" t="s">
        <v>44</v>
      </c>
      <c r="D36" s="46">
        <v>0</v>
      </c>
      <c r="E36" s="46">
        <v>135736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135736</v>
      </c>
      <c r="O36" s="47">
        <f t="shared" si="2"/>
        <v>2.4020669639697032</v>
      </c>
      <c r="P36" s="9"/>
    </row>
    <row r="37" spans="1:16">
      <c r="A37" s="12"/>
      <c r="B37" s="25">
        <v>347.9</v>
      </c>
      <c r="C37" s="20" t="s">
        <v>45</v>
      </c>
      <c r="D37" s="46">
        <v>0</v>
      </c>
      <c r="E37" s="46">
        <v>34166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34166</v>
      </c>
      <c r="O37" s="47">
        <f t="shared" ref="O37:O54" si="9">(N37/O$56)</f>
        <v>0.60462235435690526</v>
      </c>
      <c r="P37" s="9"/>
    </row>
    <row r="38" spans="1:16">
      <c r="A38" s="12"/>
      <c r="B38" s="25">
        <v>349</v>
      </c>
      <c r="C38" s="20" t="s">
        <v>1</v>
      </c>
      <c r="D38" s="46">
        <v>5664</v>
      </c>
      <c r="E38" s="46">
        <v>342785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348449</v>
      </c>
      <c r="O38" s="47">
        <f t="shared" si="9"/>
        <v>6.1663658243080626</v>
      </c>
      <c r="P38" s="9"/>
    </row>
    <row r="39" spans="1:16" ht="15.75">
      <c r="A39" s="29" t="s">
        <v>39</v>
      </c>
      <c r="B39" s="30"/>
      <c r="C39" s="31"/>
      <c r="D39" s="32">
        <f t="shared" ref="D39:M39" si="10">SUM(D40:D41)</f>
        <v>446362</v>
      </c>
      <c r="E39" s="32">
        <f t="shared" si="10"/>
        <v>1077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>SUM(D39:M39)</f>
        <v>447439</v>
      </c>
      <c r="O39" s="45">
        <f t="shared" si="9"/>
        <v>7.9181531818503572</v>
      </c>
      <c r="P39" s="10"/>
    </row>
    <row r="40" spans="1:16">
      <c r="A40" s="13"/>
      <c r="B40" s="39">
        <v>354</v>
      </c>
      <c r="C40" s="21" t="s">
        <v>48</v>
      </c>
      <c r="D40" s="46">
        <v>332550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332550</v>
      </c>
      <c r="O40" s="47">
        <f t="shared" si="9"/>
        <v>5.8850074325759181</v>
      </c>
      <c r="P40" s="9"/>
    </row>
    <row r="41" spans="1:16">
      <c r="A41" s="13"/>
      <c r="B41" s="39">
        <v>359</v>
      </c>
      <c r="C41" s="21" t="s">
        <v>49</v>
      </c>
      <c r="D41" s="46">
        <v>113812</v>
      </c>
      <c r="E41" s="46">
        <v>1077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114889</v>
      </c>
      <c r="O41" s="47">
        <f t="shared" si="9"/>
        <v>2.0331457492744391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SUM(D43:D49)</f>
        <v>1700921</v>
      </c>
      <c r="E42" s="32">
        <f t="shared" si="11"/>
        <v>768073</v>
      </c>
      <c r="F42" s="32">
        <f t="shared" si="11"/>
        <v>0</v>
      </c>
      <c r="G42" s="32">
        <f t="shared" si="11"/>
        <v>906779</v>
      </c>
      <c r="H42" s="32">
        <f t="shared" si="11"/>
        <v>0</v>
      </c>
      <c r="I42" s="32">
        <f t="shared" si="11"/>
        <v>-236004</v>
      </c>
      <c r="J42" s="32">
        <f t="shared" si="11"/>
        <v>0</v>
      </c>
      <c r="K42" s="32">
        <f t="shared" si="11"/>
        <v>0</v>
      </c>
      <c r="L42" s="32">
        <f t="shared" si="11"/>
        <v>71120</v>
      </c>
      <c r="M42" s="32">
        <f t="shared" si="11"/>
        <v>0</v>
      </c>
      <c r="N42" s="32">
        <f>SUM(D42:M42)</f>
        <v>3210889</v>
      </c>
      <c r="O42" s="45">
        <f t="shared" si="9"/>
        <v>56.821848233878391</v>
      </c>
      <c r="P42" s="10"/>
    </row>
    <row r="43" spans="1:16">
      <c r="A43" s="12"/>
      <c r="B43" s="25">
        <v>361.1</v>
      </c>
      <c r="C43" s="20" t="s">
        <v>50</v>
      </c>
      <c r="D43" s="46">
        <v>721845</v>
      </c>
      <c r="E43" s="46">
        <v>347567</v>
      </c>
      <c r="F43" s="46">
        <v>0</v>
      </c>
      <c r="G43" s="46">
        <v>800471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1869883</v>
      </c>
      <c r="O43" s="47">
        <f t="shared" si="9"/>
        <v>33.090588943158494</v>
      </c>
      <c r="P43" s="9"/>
    </row>
    <row r="44" spans="1:16">
      <c r="A44" s="12"/>
      <c r="B44" s="25">
        <v>361.3</v>
      </c>
      <c r="C44" s="20" t="s">
        <v>51</v>
      </c>
      <c r="D44" s="46">
        <v>-140913</v>
      </c>
      <c r="E44" s="46">
        <v>-70033</v>
      </c>
      <c r="F44" s="46">
        <v>0</v>
      </c>
      <c r="G44" s="46">
        <v>-165904</v>
      </c>
      <c r="H44" s="46">
        <v>0</v>
      </c>
      <c r="I44" s="46">
        <v>-181867</v>
      </c>
      <c r="J44" s="46">
        <v>0</v>
      </c>
      <c r="K44" s="46">
        <v>0</v>
      </c>
      <c r="L44" s="46">
        <v>71120</v>
      </c>
      <c r="M44" s="46">
        <v>0</v>
      </c>
      <c r="N44" s="46">
        <f t="shared" ref="N44:N49" si="12">SUM(D44:M44)</f>
        <v>-487597</v>
      </c>
      <c r="O44" s="47">
        <f t="shared" si="9"/>
        <v>-8.6288136193105398</v>
      </c>
      <c r="P44" s="9"/>
    </row>
    <row r="45" spans="1:16">
      <c r="A45" s="12"/>
      <c r="B45" s="25">
        <v>361.4</v>
      </c>
      <c r="C45" s="20" t="s">
        <v>52</v>
      </c>
      <c r="D45" s="46">
        <v>-58804</v>
      </c>
      <c r="E45" s="46">
        <v>-29226</v>
      </c>
      <c r="F45" s="46">
        <v>0</v>
      </c>
      <c r="G45" s="46">
        <v>-69232</v>
      </c>
      <c r="H45" s="46">
        <v>0</v>
      </c>
      <c r="I45" s="46">
        <v>-75894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-233156</v>
      </c>
      <c r="O45" s="47">
        <f t="shared" si="9"/>
        <v>-4.126070644864444</v>
      </c>
      <c r="P45" s="9"/>
    </row>
    <row r="46" spans="1:16">
      <c r="A46" s="12"/>
      <c r="B46" s="25">
        <v>362</v>
      </c>
      <c r="C46" s="20" t="s">
        <v>53</v>
      </c>
      <c r="D46" s="46">
        <v>94519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94519</v>
      </c>
      <c r="O46" s="47">
        <f t="shared" si="9"/>
        <v>1.6726658172294189</v>
      </c>
      <c r="P46" s="9"/>
    </row>
    <row r="47" spans="1:16">
      <c r="A47" s="12"/>
      <c r="B47" s="25">
        <v>364</v>
      </c>
      <c r="C47" s="20" t="s">
        <v>54</v>
      </c>
      <c r="D47" s="46">
        <v>871362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871362</v>
      </c>
      <c r="O47" s="47">
        <f t="shared" si="9"/>
        <v>15.420152898704607</v>
      </c>
      <c r="P47" s="9"/>
    </row>
    <row r="48" spans="1:16">
      <c r="A48" s="12"/>
      <c r="B48" s="25">
        <v>366</v>
      </c>
      <c r="C48" s="20" t="s">
        <v>55</v>
      </c>
      <c r="D48" s="46">
        <v>0</v>
      </c>
      <c r="E48" s="46">
        <v>265884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265884</v>
      </c>
      <c r="O48" s="47">
        <f t="shared" si="9"/>
        <v>4.7052452750053089</v>
      </c>
      <c r="P48" s="9"/>
    </row>
    <row r="49" spans="1:119">
      <c r="A49" s="12"/>
      <c r="B49" s="25">
        <v>369.9</v>
      </c>
      <c r="C49" s="20" t="s">
        <v>56</v>
      </c>
      <c r="D49" s="46">
        <v>212912</v>
      </c>
      <c r="E49" s="46">
        <v>253881</v>
      </c>
      <c r="F49" s="46">
        <v>0</v>
      </c>
      <c r="G49" s="46">
        <v>341444</v>
      </c>
      <c r="H49" s="46">
        <v>0</v>
      </c>
      <c r="I49" s="46">
        <v>21757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829994</v>
      </c>
      <c r="O49" s="47">
        <f t="shared" si="9"/>
        <v>14.688079563955545</v>
      </c>
      <c r="P49" s="9"/>
    </row>
    <row r="50" spans="1:119" ht="15.75">
      <c r="A50" s="29" t="s">
        <v>40</v>
      </c>
      <c r="B50" s="30"/>
      <c r="C50" s="31"/>
      <c r="D50" s="32">
        <f t="shared" ref="D50:M50" si="13">SUM(D51:D53)</f>
        <v>4929904</v>
      </c>
      <c r="E50" s="32">
        <f t="shared" si="13"/>
        <v>3319942</v>
      </c>
      <c r="F50" s="32">
        <f t="shared" si="13"/>
        <v>2149483</v>
      </c>
      <c r="G50" s="32">
        <f t="shared" si="13"/>
        <v>9694038</v>
      </c>
      <c r="H50" s="32">
        <f t="shared" si="13"/>
        <v>0</v>
      </c>
      <c r="I50" s="32">
        <f t="shared" si="13"/>
        <v>2221591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>SUM(D50:M50)</f>
        <v>22314958</v>
      </c>
      <c r="O50" s="45">
        <f t="shared" si="9"/>
        <v>394.89909393360233</v>
      </c>
      <c r="P50" s="9"/>
    </row>
    <row r="51" spans="1:119">
      <c r="A51" s="12"/>
      <c r="B51" s="25">
        <v>381</v>
      </c>
      <c r="C51" s="20" t="s">
        <v>57</v>
      </c>
      <c r="D51" s="46">
        <v>4929904</v>
      </c>
      <c r="E51" s="46">
        <v>3319942</v>
      </c>
      <c r="F51" s="46">
        <v>2149483</v>
      </c>
      <c r="G51" s="46">
        <v>9694038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20093367</v>
      </c>
      <c r="O51" s="47">
        <f t="shared" si="9"/>
        <v>355.58446591633043</v>
      </c>
      <c r="P51" s="9"/>
    </row>
    <row r="52" spans="1:119">
      <c r="A52" s="12"/>
      <c r="B52" s="25">
        <v>389.1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873936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873936</v>
      </c>
      <c r="O52" s="47">
        <f t="shared" si="9"/>
        <v>15.465703971119133</v>
      </c>
      <c r="P52" s="9"/>
    </row>
    <row r="53" spans="1:119" ht="15.75" thickBot="1">
      <c r="A53" s="12"/>
      <c r="B53" s="25">
        <v>389.4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1347655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1347655</v>
      </c>
      <c r="O53" s="47">
        <f t="shared" si="9"/>
        <v>23.848924046152757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4">SUM(D5,D12,D21,D32,D39,D42,D50)</f>
        <v>36063983</v>
      </c>
      <c r="E54" s="15">
        <f t="shared" si="14"/>
        <v>14166536</v>
      </c>
      <c r="F54" s="15">
        <f t="shared" si="14"/>
        <v>2149483</v>
      </c>
      <c r="G54" s="15">
        <f t="shared" si="14"/>
        <v>24002189</v>
      </c>
      <c r="H54" s="15">
        <f t="shared" si="14"/>
        <v>0</v>
      </c>
      <c r="I54" s="15">
        <f t="shared" si="14"/>
        <v>22251490</v>
      </c>
      <c r="J54" s="15">
        <f t="shared" si="14"/>
        <v>0</v>
      </c>
      <c r="K54" s="15">
        <f t="shared" si="14"/>
        <v>0</v>
      </c>
      <c r="L54" s="15">
        <f t="shared" si="14"/>
        <v>71120</v>
      </c>
      <c r="M54" s="15">
        <f t="shared" si="14"/>
        <v>0</v>
      </c>
      <c r="N54" s="15">
        <f>SUM(D54:M54)</f>
        <v>98704801</v>
      </c>
      <c r="O54" s="38">
        <f t="shared" si="9"/>
        <v>1746.7403022580872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73</v>
      </c>
      <c r="M56" s="48"/>
      <c r="N56" s="48"/>
      <c r="O56" s="43">
        <v>56508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22683818</v>
      </c>
      <c r="E5" s="27">
        <f t="shared" si="0"/>
        <v>1656465</v>
      </c>
      <c r="F5" s="27">
        <f t="shared" si="0"/>
        <v>0</v>
      </c>
      <c r="G5" s="27">
        <f t="shared" si="0"/>
        <v>476542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24816825</v>
      </c>
      <c r="O5" s="33">
        <f t="shared" ref="O5:O36" si="2">(N5/O$56)</f>
        <v>451.13297582257769</v>
      </c>
      <c r="P5" s="6"/>
    </row>
    <row r="6" spans="1:133">
      <c r="A6" s="12"/>
      <c r="B6" s="25">
        <v>311</v>
      </c>
      <c r="C6" s="20" t="s">
        <v>3</v>
      </c>
      <c r="D6" s="46">
        <v>16049186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16049186</v>
      </c>
      <c r="O6" s="47">
        <f t="shared" si="2"/>
        <v>291.75033630249044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1004180</v>
      </c>
      <c r="F7" s="46">
        <v>0</v>
      </c>
      <c r="G7" s="46">
        <v>476542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1480722</v>
      </c>
      <c r="O7" s="47">
        <f t="shared" si="2"/>
        <v>26.917324122886747</v>
      </c>
      <c r="P7" s="9"/>
    </row>
    <row r="8" spans="1:133">
      <c r="A8" s="12"/>
      <c r="B8" s="25">
        <v>314.10000000000002</v>
      </c>
      <c r="C8" s="20" t="s">
        <v>12</v>
      </c>
      <c r="D8" s="46">
        <v>3277599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3277599</v>
      </c>
      <c r="O8" s="47">
        <f t="shared" si="2"/>
        <v>59.581876022541358</v>
      </c>
      <c r="P8" s="9"/>
    </row>
    <row r="9" spans="1:133">
      <c r="A9" s="12"/>
      <c r="B9" s="25">
        <v>314.39999999999998</v>
      </c>
      <c r="C9" s="20" t="s">
        <v>13</v>
      </c>
      <c r="D9" s="46">
        <v>173552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173552</v>
      </c>
      <c r="O9" s="47">
        <f t="shared" si="2"/>
        <v>3.1549172877658607</v>
      </c>
      <c r="P9" s="9"/>
    </row>
    <row r="10" spans="1:133">
      <c r="A10" s="12"/>
      <c r="B10" s="25">
        <v>315</v>
      </c>
      <c r="C10" s="20" t="s">
        <v>14</v>
      </c>
      <c r="D10" s="46">
        <v>3183481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3183481</v>
      </c>
      <c r="O10" s="47">
        <f t="shared" si="2"/>
        <v>57.87095073622978</v>
      </c>
      <c r="P10" s="9"/>
    </row>
    <row r="11" spans="1:133">
      <c r="A11" s="12"/>
      <c r="B11" s="25">
        <v>316</v>
      </c>
      <c r="C11" s="20" t="s">
        <v>15</v>
      </c>
      <c r="D11" s="46">
        <v>0</v>
      </c>
      <c r="E11" s="46">
        <v>652285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652285</v>
      </c>
      <c r="O11" s="47">
        <f t="shared" si="2"/>
        <v>11.857571350663516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SUM(D13:D21)</f>
        <v>3879788</v>
      </c>
      <c r="E12" s="32">
        <f t="shared" si="3"/>
        <v>5450733</v>
      </c>
      <c r="F12" s="32">
        <f t="shared" si="3"/>
        <v>0</v>
      </c>
      <c r="G12" s="32">
        <f t="shared" si="3"/>
        <v>356648</v>
      </c>
      <c r="H12" s="32">
        <f t="shared" si="3"/>
        <v>0</v>
      </c>
      <c r="I12" s="32">
        <f t="shared" si="3"/>
        <v>3653247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13340416</v>
      </c>
      <c r="O12" s="45">
        <f t="shared" si="2"/>
        <v>242.50892564988183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1474648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1474648</v>
      </c>
      <c r="O13" s="47">
        <f t="shared" si="2"/>
        <v>26.806907834939103</v>
      </c>
      <c r="P13" s="9"/>
    </row>
    <row r="14" spans="1:133">
      <c r="A14" s="12"/>
      <c r="B14" s="25">
        <v>323.10000000000002</v>
      </c>
      <c r="C14" s="20" t="s">
        <v>17</v>
      </c>
      <c r="D14" s="46">
        <v>3594701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3594701</v>
      </c>
      <c r="O14" s="47">
        <f t="shared" si="2"/>
        <v>65.346318851117985</v>
      </c>
      <c r="P14" s="9"/>
    </row>
    <row r="15" spans="1:133">
      <c r="A15" s="12"/>
      <c r="B15" s="25">
        <v>323.7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214445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214445</v>
      </c>
      <c r="O15" s="47">
        <f t="shared" si="2"/>
        <v>3.8982912197782222</v>
      </c>
      <c r="P15" s="9"/>
    </row>
    <row r="16" spans="1:133">
      <c r="A16" s="12"/>
      <c r="B16" s="25">
        <v>324.31</v>
      </c>
      <c r="C16" s="20" t="s">
        <v>19</v>
      </c>
      <c r="D16" s="46">
        <v>0</v>
      </c>
      <c r="E16" s="46">
        <v>0</v>
      </c>
      <c r="F16" s="46">
        <v>0</v>
      </c>
      <c r="G16" s="46">
        <v>73212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73212</v>
      </c>
      <c r="O16" s="47">
        <f t="shared" si="2"/>
        <v>1.3308852935829849</v>
      </c>
      <c r="P16" s="9"/>
    </row>
    <row r="17" spans="1:16">
      <c r="A17" s="12"/>
      <c r="B17" s="25">
        <v>324.32</v>
      </c>
      <c r="C17" s="20" t="s">
        <v>20</v>
      </c>
      <c r="D17" s="46">
        <v>0</v>
      </c>
      <c r="E17" s="46">
        <v>0</v>
      </c>
      <c r="F17" s="46">
        <v>0</v>
      </c>
      <c r="G17" s="46">
        <v>18115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18115</v>
      </c>
      <c r="O17" s="47">
        <f t="shared" si="2"/>
        <v>0.32930376295219049</v>
      </c>
      <c r="P17" s="9"/>
    </row>
    <row r="18" spans="1:16">
      <c r="A18" s="12"/>
      <c r="B18" s="25">
        <v>324.61</v>
      </c>
      <c r="C18" s="20" t="s">
        <v>21</v>
      </c>
      <c r="D18" s="46">
        <v>0</v>
      </c>
      <c r="E18" s="46">
        <v>0</v>
      </c>
      <c r="F18" s="46">
        <v>0</v>
      </c>
      <c r="G18" s="46">
        <v>231575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231575</v>
      </c>
      <c r="O18" s="47">
        <f t="shared" si="2"/>
        <v>4.2096891474277403</v>
      </c>
      <c r="P18" s="9"/>
    </row>
    <row r="19" spans="1:16">
      <c r="A19" s="12"/>
      <c r="B19" s="25">
        <v>324.62</v>
      </c>
      <c r="C19" s="20" t="s">
        <v>22</v>
      </c>
      <c r="D19" s="46">
        <v>0</v>
      </c>
      <c r="E19" s="46">
        <v>0</v>
      </c>
      <c r="F19" s="46">
        <v>0</v>
      </c>
      <c r="G19" s="46">
        <v>33746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33746</v>
      </c>
      <c r="O19" s="47">
        <f t="shared" si="2"/>
        <v>0.6134520996182512</v>
      </c>
      <c r="P19" s="9"/>
    </row>
    <row r="20" spans="1:16">
      <c r="A20" s="12"/>
      <c r="B20" s="25">
        <v>325.10000000000002</v>
      </c>
      <c r="C20" s="20" t="s">
        <v>23</v>
      </c>
      <c r="D20" s="46">
        <v>0</v>
      </c>
      <c r="E20" s="46">
        <v>3549190</v>
      </c>
      <c r="F20" s="46">
        <v>0</v>
      </c>
      <c r="G20" s="46">
        <v>0</v>
      </c>
      <c r="H20" s="46">
        <v>0</v>
      </c>
      <c r="I20" s="46">
        <v>3408788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6957978</v>
      </c>
      <c r="O20" s="47">
        <f t="shared" si="2"/>
        <v>126.48569351027086</v>
      </c>
      <c r="P20" s="9"/>
    </row>
    <row r="21" spans="1:16">
      <c r="A21" s="12"/>
      <c r="B21" s="25">
        <v>329</v>
      </c>
      <c r="C21" s="20" t="s">
        <v>24</v>
      </c>
      <c r="D21" s="46">
        <v>285087</v>
      </c>
      <c r="E21" s="46">
        <v>426895</v>
      </c>
      <c r="F21" s="46">
        <v>0</v>
      </c>
      <c r="G21" s="46">
        <v>0</v>
      </c>
      <c r="H21" s="46">
        <v>0</v>
      </c>
      <c r="I21" s="46">
        <v>30014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741996</v>
      </c>
      <c r="O21" s="47">
        <f t="shared" si="2"/>
        <v>13.488383930194511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SUM(D23:D31)</f>
        <v>4415603</v>
      </c>
      <c r="E22" s="32">
        <f t="shared" si="5"/>
        <v>1649261</v>
      </c>
      <c r="F22" s="32">
        <f t="shared" si="5"/>
        <v>0</v>
      </c>
      <c r="G22" s="32">
        <f t="shared" si="5"/>
        <v>6086444</v>
      </c>
      <c r="H22" s="32">
        <f t="shared" si="5"/>
        <v>0</v>
      </c>
      <c r="I22" s="32">
        <f t="shared" si="5"/>
        <v>-6453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ref="N22:N43" si="6">SUM(D22:M22)</f>
        <v>12144855</v>
      </c>
      <c r="O22" s="45">
        <f t="shared" si="2"/>
        <v>220.77540447191419</v>
      </c>
      <c r="P22" s="10"/>
    </row>
    <row r="23" spans="1:16">
      <c r="A23" s="12"/>
      <c r="B23" s="25">
        <v>331.1</v>
      </c>
      <c r="C23" s="20" t="s">
        <v>25</v>
      </c>
      <c r="D23" s="46">
        <v>321293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321293</v>
      </c>
      <c r="O23" s="47">
        <f t="shared" si="2"/>
        <v>5.8406289765497181</v>
      </c>
      <c r="P23" s="9"/>
    </row>
    <row r="24" spans="1:16">
      <c r="A24" s="12"/>
      <c r="B24" s="25">
        <v>331.34</v>
      </c>
      <c r="C24" s="20" t="s">
        <v>67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-6453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-6453</v>
      </c>
      <c r="O24" s="47">
        <f t="shared" si="2"/>
        <v>-0.11730594437375022</v>
      </c>
      <c r="P24" s="9"/>
    </row>
    <row r="25" spans="1:16">
      <c r="A25" s="12"/>
      <c r="B25" s="25">
        <v>331.7</v>
      </c>
      <c r="C25" s="20" t="s">
        <v>27</v>
      </c>
      <c r="D25" s="46">
        <v>0</v>
      </c>
      <c r="E25" s="46">
        <v>1196098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1196098</v>
      </c>
      <c r="O25" s="47">
        <f t="shared" si="2"/>
        <v>21.743283039447373</v>
      </c>
      <c r="P25" s="9"/>
    </row>
    <row r="26" spans="1:16">
      <c r="A26" s="12"/>
      <c r="B26" s="25">
        <v>335.12</v>
      </c>
      <c r="C26" s="20" t="s">
        <v>28</v>
      </c>
      <c r="D26" s="46">
        <v>678474</v>
      </c>
      <c r="E26" s="46">
        <v>0</v>
      </c>
      <c r="F26" s="46">
        <v>0</v>
      </c>
      <c r="G26" s="46">
        <v>271762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950236</v>
      </c>
      <c r="O26" s="47">
        <f t="shared" si="2"/>
        <v>17.273877476822395</v>
      </c>
      <c r="P26" s="9"/>
    </row>
    <row r="27" spans="1:16">
      <c r="A27" s="12"/>
      <c r="B27" s="25">
        <v>335.15</v>
      </c>
      <c r="C27" s="20" t="s">
        <v>29</v>
      </c>
      <c r="D27" s="46">
        <v>13518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13518</v>
      </c>
      <c r="O27" s="47">
        <f t="shared" si="2"/>
        <v>0.24573713870205416</v>
      </c>
      <c r="P27" s="9"/>
    </row>
    <row r="28" spans="1:16">
      <c r="A28" s="12"/>
      <c r="B28" s="25">
        <v>335.18</v>
      </c>
      <c r="C28" s="20" t="s">
        <v>30</v>
      </c>
      <c r="D28" s="46">
        <v>3382610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3382610</v>
      </c>
      <c r="O28" s="47">
        <f t="shared" si="2"/>
        <v>61.490819850936191</v>
      </c>
      <c r="P28" s="9"/>
    </row>
    <row r="29" spans="1:16">
      <c r="A29" s="12"/>
      <c r="B29" s="25">
        <v>337.1</v>
      </c>
      <c r="C29" s="20" t="s">
        <v>31</v>
      </c>
      <c r="D29" s="46">
        <v>19708</v>
      </c>
      <c r="E29" s="46">
        <v>120000</v>
      </c>
      <c r="F29" s="46">
        <v>0</v>
      </c>
      <c r="G29" s="46">
        <v>5814682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5954390</v>
      </c>
      <c r="O29" s="47">
        <f t="shared" si="2"/>
        <v>108.24195600799854</v>
      </c>
      <c r="P29" s="9"/>
    </row>
    <row r="30" spans="1:16">
      <c r="A30" s="12"/>
      <c r="B30" s="25">
        <v>337.3</v>
      </c>
      <c r="C30" s="20" t="s">
        <v>32</v>
      </c>
      <c r="D30" s="46">
        <v>0</v>
      </c>
      <c r="E30" s="46">
        <v>208809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208809</v>
      </c>
      <c r="O30" s="47">
        <f t="shared" si="2"/>
        <v>3.7958371205235411</v>
      </c>
      <c r="P30" s="9"/>
    </row>
    <row r="31" spans="1:16">
      <c r="A31" s="12"/>
      <c r="B31" s="25">
        <v>338</v>
      </c>
      <c r="C31" s="20" t="s">
        <v>33</v>
      </c>
      <c r="D31" s="46">
        <v>0</v>
      </c>
      <c r="E31" s="46">
        <v>124354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124354</v>
      </c>
      <c r="O31" s="47">
        <f t="shared" si="2"/>
        <v>2.2605708053081259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SUM(D33:D38)</f>
        <v>16728</v>
      </c>
      <c r="E32" s="32">
        <f t="shared" si="7"/>
        <v>1768225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14519275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16304228</v>
      </c>
      <c r="O32" s="45">
        <f t="shared" si="2"/>
        <v>296.38662061443375</v>
      </c>
      <c r="P32" s="10"/>
    </row>
    <row r="33" spans="1:16">
      <c r="A33" s="12"/>
      <c r="B33" s="25">
        <v>343.4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16697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16697</v>
      </c>
      <c r="O33" s="47">
        <f t="shared" si="2"/>
        <v>0.30352663152154152</v>
      </c>
      <c r="P33" s="9"/>
    </row>
    <row r="34" spans="1:16">
      <c r="A34" s="12"/>
      <c r="B34" s="25">
        <v>343.6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14502578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14502578</v>
      </c>
      <c r="O34" s="47">
        <f t="shared" si="2"/>
        <v>263.63530267224144</v>
      </c>
      <c r="P34" s="9"/>
    </row>
    <row r="35" spans="1:16">
      <c r="A35" s="12"/>
      <c r="B35" s="25">
        <v>347.2</v>
      </c>
      <c r="C35" s="20" t="s">
        <v>43</v>
      </c>
      <c r="D35" s="46">
        <v>0</v>
      </c>
      <c r="E35" s="46">
        <v>1272060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1272060</v>
      </c>
      <c r="O35" s="47">
        <f t="shared" si="2"/>
        <v>23.12415924377386</v>
      </c>
      <c r="P35" s="9"/>
    </row>
    <row r="36" spans="1:16">
      <c r="A36" s="12"/>
      <c r="B36" s="25">
        <v>347.5</v>
      </c>
      <c r="C36" s="20" t="s">
        <v>44</v>
      </c>
      <c r="D36" s="46">
        <v>0</v>
      </c>
      <c r="E36" s="46">
        <v>172904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172904</v>
      </c>
      <c r="O36" s="47">
        <f t="shared" si="2"/>
        <v>3.1431376113433922</v>
      </c>
      <c r="P36" s="9"/>
    </row>
    <row r="37" spans="1:16">
      <c r="A37" s="12"/>
      <c r="B37" s="25">
        <v>347.9</v>
      </c>
      <c r="C37" s="20" t="s">
        <v>45</v>
      </c>
      <c r="D37" s="46">
        <v>0</v>
      </c>
      <c r="E37" s="46">
        <v>40646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40646</v>
      </c>
      <c r="O37" s="47">
        <f t="shared" ref="O37:O54" si="8">(N37/O$56)</f>
        <v>0.73888383930194512</v>
      </c>
      <c r="P37" s="9"/>
    </row>
    <row r="38" spans="1:16">
      <c r="A38" s="12"/>
      <c r="B38" s="25">
        <v>349</v>
      </c>
      <c r="C38" s="20" t="s">
        <v>1</v>
      </c>
      <c r="D38" s="46">
        <v>16728</v>
      </c>
      <c r="E38" s="46">
        <v>282615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299343</v>
      </c>
      <c r="O38" s="47">
        <f t="shared" si="8"/>
        <v>5.4416106162515909</v>
      </c>
      <c r="P38" s="9"/>
    </row>
    <row r="39" spans="1:16" ht="15.75">
      <c r="A39" s="29" t="s">
        <v>39</v>
      </c>
      <c r="B39" s="30"/>
      <c r="C39" s="31"/>
      <c r="D39" s="32">
        <f t="shared" ref="D39:M39" si="9">SUM(D40:D41)</f>
        <v>131134</v>
      </c>
      <c r="E39" s="32">
        <f t="shared" si="9"/>
        <v>409833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6"/>
        <v>540967</v>
      </c>
      <c r="O39" s="45">
        <f t="shared" si="8"/>
        <v>9.833975640792584</v>
      </c>
      <c r="P39" s="10"/>
    </row>
    <row r="40" spans="1:16">
      <c r="A40" s="13"/>
      <c r="B40" s="39">
        <v>354</v>
      </c>
      <c r="C40" s="21" t="s">
        <v>48</v>
      </c>
      <c r="D40" s="46">
        <v>0</v>
      </c>
      <c r="E40" s="46">
        <v>409833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409833</v>
      </c>
      <c r="O40" s="47">
        <f t="shared" si="8"/>
        <v>7.4501545173604802</v>
      </c>
      <c r="P40" s="9"/>
    </row>
    <row r="41" spans="1:16">
      <c r="A41" s="13"/>
      <c r="B41" s="39">
        <v>359</v>
      </c>
      <c r="C41" s="21" t="s">
        <v>49</v>
      </c>
      <c r="D41" s="46">
        <v>131134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131134</v>
      </c>
      <c r="O41" s="47">
        <f t="shared" si="8"/>
        <v>2.3838211234321034</v>
      </c>
      <c r="P41" s="9"/>
    </row>
    <row r="42" spans="1:16" ht="15.75">
      <c r="A42" s="29" t="s">
        <v>4</v>
      </c>
      <c r="B42" s="30"/>
      <c r="C42" s="31"/>
      <c r="D42" s="32">
        <f t="shared" ref="D42:M42" si="10">SUM(D43:D49)</f>
        <v>1382724</v>
      </c>
      <c r="E42" s="32">
        <f t="shared" si="10"/>
        <v>784366</v>
      </c>
      <c r="F42" s="32">
        <f t="shared" si="10"/>
        <v>0</v>
      </c>
      <c r="G42" s="32">
        <f t="shared" si="10"/>
        <v>2009167</v>
      </c>
      <c r="H42" s="32">
        <f t="shared" si="10"/>
        <v>0</v>
      </c>
      <c r="I42" s="32">
        <f t="shared" si="10"/>
        <v>-2182755</v>
      </c>
      <c r="J42" s="32">
        <f t="shared" si="10"/>
        <v>0</v>
      </c>
      <c r="K42" s="32">
        <f t="shared" si="10"/>
        <v>0</v>
      </c>
      <c r="L42" s="32">
        <f t="shared" si="10"/>
        <v>7065</v>
      </c>
      <c r="M42" s="32">
        <f t="shared" si="10"/>
        <v>0</v>
      </c>
      <c r="N42" s="32">
        <f t="shared" si="6"/>
        <v>2000567</v>
      </c>
      <c r="O42" s="45">
        <f t="shared" si="8"/>
        <v>36.367333212143244</v>
      </c>
      <c r="P42" s="10"/>
    </row>
    <row r="43" spans="1:16">
      <c r="A43" s="12"/>
      <c r="B43" s="25">
        <v>361.1</v>
      </c>
      <c r="C43" s="20" t="s">
        <v>50</v>
      </c>
      <c r="D43" s="46">
        <v>1059225</v>
      </c>
      <c r="E43" s="46">
        <v>461976</v>
      </c>
      <c r="F43" s="46">
        <v>0</v>
      </c>
      <c r="G43" s="46">
        <v>1695323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3216524</v>
      </c>
      <c r="O43" s="47">
        <f t="shared" si="8"/>
        <v>58.471623341210687</v>
      </c>
      <c r="P43" s="9"/>
    </row>
    <row r="44" spans="1:16">
      <c r="A44" s="12"/>
      <c r="B44" s="25">
        <v>361.3</v>
      </c>
      <c r="C44" s="20" t="s">
        <v>51</v>
      </c>
      <c r="D44" s="46">
        <v>136263</v>
      </c>
      <c r="E44" s="46">
        <v>61513</v>
      </c>
      <c r="F44" s="46">
        <v>0</v>
      </c>
      <c r="G44" s="46">
        <v>229632</v>
      </c>
      <c r="H44" s="46">
        <v>0</v>
      </c>
      <c r="I44" s="46">
        <v>218165</v>
      </c>
      <c r="J44" s="46">
        <v>0</v>
      </c>
      <c r="K44" s="46">
        <v>0</v>
      </c>
      <c r="L44" s="46">
        <v>7065</v>
      </c>
      <c r="M44" s="46">
        <v>0</v>
      </c>
      <c r="N44" s="46">
        <f t="shared" ref="N44:N49" si="11">SUM(D44:M44)</f>
        <v>652638</v>
      </c>
      <c r="O44" s="47">
        <f t="shared" si="8"/>
        <v>11.863988365751682</v>
      </c>
      <c r="P44" s="9"/>
    </row>
    <row r="45" spans="1:16">
      <c r="A45" s="12"/>
      <c r="B45" s="25">
        <v>361.4</v>
      </c>
      <c r="C45" s="20" t="s">
        <v>52</v>
      </c>
      <c r="D45" s="46">
        <v>-77356</v>
      </c>
      <c r="E45" s="46">
        <v>-34921</v>
      </c>
      <c r="F45" s="46">
        <v>0</v>
      </c>
      <c r="G45" s="46">
        <v>-130362</v>
      </c>
      <c r="H45" s="46">
        <v>0</v>
      </c>
      <c r="I45" s="46">
        <v>-123853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-366492</v>
      </c>
      <c r="O45" s="47">
        <f t="shared" si="8"/>
        <v>-6.6622795855299035</v>
      </c>
      <c r="P45" s="9"/>
    </row>
    <row r="46" spans="1:16">
      <c r="A46" s="12"/>
      <c r="B46" s="25">
        <v>362</v>
      </c>
      <c r="C46" s="20" t="s">
        <v>53</v>
      </c>
      <c r="D46" s="46">
        <v>93803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93803</v>
      </c>
      <c r="O46" s="47">
        <f t="shared" si="8"/>
        <v>1.7051990547173241</v>
      </c>
      <c r="P46" s="9"/>
    </row>
    <row r="47" spans="1:16">
      <c r="A47" s="12"/>
      <c r="B47" s="25">
        <v>364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-2303629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-2303629</v>
      </c>
      <c r="O47" s="47">
        <f t="shared" si="8"/>
        <v>-41.876549718233051</v>
      </c>
      <c r="P47" s="9"/>
    </row>
    <row r="48" spans="1:16">
      <c r="A48" s="12"/>
      <c r="B48" s="25">
        <v>366</v>
      </c>
      <c r="C48" s="20" t="s">
        <v>55</v>
      </c>
      <c r="D48" s="46">
        <v>0</v>
      </c>
      <c r="E48" s="46">
        <v>0</v>
      </c>
      <c r="F48" s="46">
        <v>0</v>
      </c>
      <c r="G48" s="46">
        <v>204375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204375</v>
      </c>
      <c r="O48" s="47">
        <f t="shared" si="8"/>
        <v>3.7152335938920196</v>
      </c>
      <c r="P48" s="9"/>
    </row>
    <row r="49" spans="1:119">
      <c r="A49" s="12"/>
      <c r="B49" s="25">
        <v>369.9</v>
      </c>
      <c r="C49" s="20" t="s">
        <v>56</v>
      </c>
      <c r="D49" s="46">
        <v>170789</v>
      </c>
      <c r="E49" s="46">
        <v>295798</v>
      </c>
      <c r="F49" s="46">
        <v>0</v>
      </c>
      <c r="G49" s="46">
        <v>10199</v>
      </c>
      <c r="H49" s="46">
        <v>0</v>
      </c>
      <c r="I49" s="46">
        <v>26562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503348</v>
      </c>
      <c r="O49" s="47">
        <f t="shared" si="8"/>
        <v>9.1501181603344843</v>
      </c>
      <c r="P49" s="9"/>
    </row>
    <row r="50" spans="1:119" ht="15.75">
      <c r="A50" s="29" t="s">
        <v>40</v>
      </c>
      <c r="B50" s="30"/>
      <c r="C50" s="31"/>
      <c r="D50" s="32">
        <f t="shared" ref="D50:M50" si="12">SUM(D51:D53)</f>
        <v>8580960</v>
      </c>
      <c r="E50" s="32">
        <f t="shared" si="12"/>
        <v>11391648</v>
      </c>
      <c r="F50" s="32">
        <f t="shared" si="12"/>
        <v>2153567</v>
      </c>
      <c r="G50" s="32">
        <f t="shared" si="12"/>
        <v>7325115</v>
      </c>
      <c r="H50" s="32">
        <f t="shared" si="12"/>
        <v>0</v>
      </c>
      <c r="I50" s="32">
        <f t="shared" si="12"/>
        <v>3688955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33140245</v>
      </c>
      <c r="O50" s="45">
        <f t="shared" si="8"/>
        <v>602.44037447736775</v>
      </c>
      <c r="P50" s="9"/>
    </row>
    <row r="51" spans="1:119">
      <c r="A51" s="12"/>
      <c r="B51" s="25">
        <v>381</v>
      </c>
      <c r="C51" s="20" t="s">
        <v>57</v>
      </c>
      <c r="D51" s="46">
        <v>8580960</v>
      </c>
      <c r="E51" s="46">
        <v>11391648</v>
      </c>
      <c r="F51" s="46">
        <v>2153567</v>
      </c>
      <c r="G51" s="46">
        <v>7325115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29451290</v>
      </c>
      <c r="O51" s="47">
        <f t="shared" si="8"/>
        <v>535.38065806217048</v>
      </c>
      <c r="P51" s="9"/>
    </row>
    <row r="52" spans="1:119">
      <c r="A52" s="12"/>
      <c r="B52" s="25">
        <v>389.1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1595015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1595015</v>
      </c>
      <c r="O52" s="47">
        <f t="shared" si="8"/>
        <v>28.99500090892565</v>
      </c>
      <c r="P52" s="9"/>
    </row>
    <row r="53" spans="1:119" ht="15.75" thickBot="1">
      <c r="A53" s="12"/>
      <c r="B53" s="25">
        <v>389.4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2093940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2093940</v>
      </c>
      <c r="O53" s="47">
        <f t="shared" si="8"/>
        <v>38.06471550627159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3">SUM(D5,D12,D22,D32,D39,D42,D50)</f>
        <v>41090755</v>
      </c>
      <c r="E54" s="15">
        <f t="shared" si="13"/>
        <v>23110531</v>
      </c>
      <c r="F54" s="15">
        <f t="shared" si="13"/>
        <v>2153567</v>
      </c>
      <c r="G54" s="15">
        <f t="shared" si="13"/>
        <v>16253916</v>
      </c>
      <c r="H54" s="15">
        <f t="shared" si="13"/>
        <v>0</v>
      </c>
      <c r="I54" s="15">
        <f t="shared" si="13"/>
        <v>19672269</v>
      </c>
      <c r="J54" s="15">
        <f t="shared" si="13"/>
        <v>0</v>
      </c>
      <c r="K54" s="15">
        <f t="shared" si="13"/>
        <v>0</v>
      </c>
      <c r="L54" s="15">
        <f t="shared" si="13"/>
        <v>7065</v>
      </c>
      <c r="M54" s="15">
        <f t="shared" si="13"/>
        <v>0</v>
      </c>
      <c r="N54" s="15">
        <f>SUM(D54:M54)</f>
        <v>102288103</v>
      </c>
      <c r="O54" s="38">
        <f t="shared" si="8"/>
        <v>1859.445609889111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66</v>
      </c>
      <c r="M56" s="48"/>
      <c r="N56" s="48"/>
      <c r="O56" s="43">
        <v>55010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A58:O58"/>
    <mergeCell ref="A57:O57"/>
    <mergeCell ref="L56:N5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23596990</v>
      </c>
      <c r="E5" s="27">
        <f t="shared" si="0"/>
        <v>1684924</v>
      </c>
      <c r="F5" s="27">
        <f t="shared" si="0"/>
        <v>0</v>
      </c>
      <c r="G5" s="27">
        <f t="shared" si="0"/>
        <v>472634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25754548</v>
      </c>
      <c r="O5" s="33">
        <f t="shared" ref="O5:O50" si="2">(N5/O$52)</f>
        <v>467.61834555886412</v>
      </c>
      <c r="P5" s="6"/>
    </row>
    <row r="6" spans="1:133">
      <c r="A6" s="12"/>
      <c r="B6" s="25">
        <v>311</v>
      </c>
      <c r="C6" s="20" t="s">
        <v>3</v>
      </c>
      <c r="D6" s="46">
        <v>17412203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17412203</v>
      </c>
      <c r="O6" s="47">
        <f t="shared" si="2"/>
        <v>316.14864913937106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1011176</v>
      </c>
      <c r="F7" s="46">
        <v>0</v>
      </c>
      <c r="G7" s="46">
        <v>472634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1483810</v>
      </c>
      <c r="O7" s="47">
        <f t="shared" si="2"/>
        <v>26.941135884958967</v>
      </c>
      <c r="P7" s="9"/>
    </row>
    <row r="8" spans="1:133">
      <c r="A8" s="12"/>
      <c r="B8" s="25">
        <v>314.10000000000002</v>
      </c>
      <c r="C8" s="20" t="s">
        <v>12</v>
      </c>
      <c r="D8" s="46">
        <v>3253102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3253102</v>
      </c>
      <c r="O8" s="47">
        <f t="shared" si="2"/>
        <v>59.065691045101318</v>
      </c>
      <c r="P8" s="9"/>
    </row>
    <row r="9" spans="1:133">
      <c r="A9" s="12"/>
      <c r="B9" s="25">
        <v>314.39999999999998</v>
      </c>
      <c r="C9" s="20" t="s">
        <v>13</v>
      </c>
      <c r="D9" s="46">
        <v>180675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180675</v>
      </c>
      <c r="O9" s="47">
        <f t="shared" si="2"/>
        <v>3.2804669910668895</v>
      </c>
      <c r="P9" s="9"/>
    </row>
    <row r="10" spans="1:133">
      <c r="A10" s="12"/>
      <c r="B10" s="25">
        <v>315</v>
      </c>
      <c r="C10" s="20" t="s">
        <v>14</v>
      </c>
      <c r="D10" s="46">
        <v>2751010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2751010</v>
      </c>
      <c r="O10" s="47">
        <f t="shared" si="2"/>
        <v>49.949342726414407</v>
      </c>
      <c r="P10" s="9"/>
    </row>
    <row r="11" spans="1:133">
      <c r="A11" s="12"/>
      <c r="B11" s="25">
        <v>316</v>
      </c>
      <c r="C11" s="20" t="s">
        <v>15</v>
      </c>
      <c r="D11" s="46">
        <v>0</v>
      </c>
      <c r="E11" s="46">
        <v>673748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673748</v>
      </c>
      <c r="O11" s="47">
        <f t="shared" si="2"/>
        <v>12.233059771951485</v>
      </c>
      <c r="P11" s="9"/>
    </row>
    <row r="12" spans="1:133" ht="15.75">
      <c r="A12" s="29" t="s">
        <v>81</v>
      </c>
      <c r="B12" s="30"/>
      <c r="C12" s="31"/>
      <c r="D12" s="32">
        <f t="shared" ref="D12:M12" si="3">SUM(D13:D16)</f>
        <v>3959097</v>
      </c>
      <c r="E12" s="32">
        <f t="shared" si="3"/>
        <v>2136532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181773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6277402</v>
      </c>
      <c r="O12" s="45">
        <f t="shared" si="2"/>
        <v>113.97708620814873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1691392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1691392</v>
      </c>
      <c r="O13" s="47">
        <f t="shared" si="2"/>
        <v>30.710145980100226</v>
      </c>
      <c r="P13" s="9"/>
    </row>
    <row r="14" spans="1:133">
      <c r="A14" s="12"/>
      <c r="B14" s="25">
        <v>323.10000000000002</v>
      </c>
      <c r="C14" s="20" t="s">
        <v>17</v>
      </c>
      <c r="D14" s="46">
        <v>3492742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3492742</v>
      </c>
      <c r="O14" s="47">
        <f t="shared" si="2"/>
        <v>63.416769554797007</v>
      </c>
      <c r="P14" s="9"/>
    </row>
    <row r="15" spans="1:133">
      <c r="A15" s="12"/>
      <c r="B15" s="25">
        <v>323.7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140572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140572</v>
      </c>
      <c r="O15" s="47">
        <f t="shared" si="2"/>
        <v>2.5523276926428933</v>
      </c>
      <c r="P15" s="9"/>
    </row>
    <row r="16" spans="1:133">
      <c r="A16" s="12"/>
      <c r="B16" s="25">
        <v>329</v>
      </c>
      <c r="C16" s="20" t="s">
        <v>82</v>
      </c>
      <c r="D16" s="46">
        <v>466355</v>
      </c>
      <c r="E16" s="46">
        <v>445140</v>
      </c>
      <c r="F16" s="46">
        <v>0</v>
      </c>
      <c r="G16" s="46">
        <v>0</v>
      </c>
      <c r="H16" s="46">
        <v>0</v>
      </c>
      <c r="I16" s="46">
        <v>41201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952696</v>
      </c>
      <c r="O16" s="47">
        <f t="shared" si="2"/>
        <v>17.297842980608614</v>
      </c>
      <c r="P16" s="9"/>
    </row>
    <row r="17" spans="1:16" ht="15.75">
      <c r="A17" s="29" t="s">
        <v>26</v>
      </c>
      <c r="B17" s="30"/>
      <c r="C17" s="31"/>
      <c r="D17" s="32">
        <f t="shared" ref="D17:M17" si="4">SUM(D18:D25)</f>
        <v>4687703</v>
      </c>
      <c r="E17" s="32">
        <f t="shared" si="4"/>
        <v>249254</v>
      </c>
      <c r="F17" s="32">
        <f t="shared" si="4"/>
        <v>0</v>
      </c>
      <c r="G17" s="32">
        <f t="shared" si="4"/>
        <v>3424980</v>
      </c>
      <c r="H17" s="32">
        <f t="shared" si="4"/>
        <v>0</v>
      </c>
      <c r="I17" s="32">
        <f t="shared" si="4"/>
        <v>2121775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10483712</v>
      </c>
      <c r="O17" s="45">
        <f t="shared" si="2"/>
        <v>190.34991647904712</v>
      </c>
      <c r="P17" s="10"/>
    </row>
    <row r="18" spans="1:16">
      <c r="A18" s="12"/>
      <c r="B18" s="25">
        <v>331.1</v>
      </c>
      <c r="C18" s="20" t="s">
        <v>25</v>
      </c>
      <c r="D18" s="46">
        <v>19430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19430</v>
      </c>
      <c r="O18" s="47">
        <f t="shared" si="2"/>
        <v>0.35278524221076329</v>
      </c>
      <c r="P18" s="9"/>
    </row>
    <row r="19" spans="1:16">
      <c r="A19" s="12"/>
      <c r="B19" s="25">
        <v>331.34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1522575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1522575</v>
      </c>
      <c r="O19" s="47">
        <f t="shared" si="2"/>
        <v>27.64498148013654</v>
      </c>
      <c r="P19" s="9"/>
    </row>
    <row r="20" spans="1:16">
      <c r="A20" s="12"/>
      <c r="B20" s="25">
        <v>335.12</v>
      </c>
      <c r="C20" s="20" t="s">
        <v>28</v>
      </c>
      <c r="D20" s="46">
        <v>799308</v>
      </c>
      <c r="E20" s="46">
        <v>0</v>
      </c>
      <c r="F20" s="46">
        <v>0</v>
      </c>
      <c r="G20" s="46">
        <v>297928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1097236</v>
      </c>
      <c r="O20" s="47">
        <f t="shared" si="2"/>
        <v>19.922216573462126</v>
      </c>
      <c r="P20" s="9"/>
    </row>
    <row r="21" spans="1:16">
      <c r="A21" s="12"/>
      <c r="B21" s="25">
        <v>335.15</v>
      </c>
      <c r="C21" s="20" t="s">
        <v>29</v>
      </c>
      <c r="D21" s="46">
        <v>14758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14758</v>
      </c>
      <c r="O21" s="47">
        <f t="shared" si="2"/>
        <v>0.26795700486600332</v>
      </c>
      <c r="P21" s="9"/>
    </row>
    <row r="22" spans="1:16">
      <c r="A22" s="12"/>
      <c r="B22" s="25">
        <v>335.18</v>
      </c>
      <c r="C22" s="20" t="s">
        <v>30</v>
      </c>
      <c r="D22" s="46">
        <v>3837153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3837153</v>
      </c>
      <c r="O22" s="47">
        <f t="shared" si="2"/>
        <v>69.67014670636938</v>
      </c>
      <c r="P22" s="9"/>
    </row>
    <row r="23" spans="1:16">
      <c r="A23" s="12"/>
      <c r="B23" s="25">
        <v>337.1</v>
      </c>
      <c r="C23" s="20" t="s">
        <v>31</v>
      </c>
      <c r="D23" s="46">
        <v>17054</v>
      </c>
      <c r="E23" s="46">
        <v>120000</v>
      </c>
      <c r="F23" s="46">
        <v>0</v>
      </c>
      <c r="G23" s="46">
        <v>2570758</v>
      </c>
      <c r="H23" s="46">
        <v>0</v>
      </c>
      <c r="I23" s="46">
        <v>599200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3307012</v>
      </c>
      <c r="O23" s="47">
        <f t="shared" si="2"/>
        <v>60.044520299222889</v>
      </c>
      <c r="P23" s="9"/>
    </row>
    <row r="24" spans="1:16">
      <c r="A24" s="12"/>
      <c r="B24" s="25">
        <v>337.7</v>
      </c>
      <c r="C24" s="20" t="s">
        <v>76</v>
      </c>
      <c r="D24" s="46">
        <v>0</v>
      </c>
      <c r="E24" s="46">
        <v>0</v>
      </c>
      <c r="F24" s="46">
        <v>0</v>
      </c>
      <c r="G24" s="46">
        <v>556294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556294</v>
      </c>
      <c r="O24" s="47">
        <f t="shared" si="2"/>
        <v>10.100479337642531</v>
      </c>
      <c r="P24" s="9"/>
    </row>
    <row r="25" spans="1:16">
      <c r="A25" s="12"/>
      <c r="B25" s="25">
        <v>338</v>
      </c>
      <c r="C25" s="20" t="s">
        <v>33</v>
      </c>
      <c r="D25" s="46">
        <v>0</v>
      </c>
      <c r="E25" s="46">
        <v>129254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129254</v>
      </c>
      <c r="O25" s="47">
        <f t="shared" si="2"/>
        <v>2.3468298351369019</v>
      </c>
      <c r="P25" s="9"/>
    </row>
    <row r="26" spans="1:16" ht="15.75">
      <c r="A26" s="29" t="s">
        <v>38</v>
      </c>
      <c r="B26" s="30"/>
      <c r="C26" s="31"/>
      <c r="D26" s="32">
        <f t="shared" ref="D26:M26" si="5">SUM(D27:D32)</f>
        <v>0</v>
      </c>
      <c r="E26" s="32">
        <f t="shared" si="5"/>
        <v>2237577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13159072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15396649</v>
      </c>
      <c r="O26" s="45">
        <f t="shared" si="2"/>
        <v>279.552781610865</v>
      </c>
      <c r="P26" s="10"/>
    </row>
    <row r="27" spans="1:16">
      <c r="A27" s="12"/>
      <c r="B27" s="25">
        <v>343.4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29796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29796</v>
      </c>
      <c r="O27" s="47">
        <f t="shared" si="2"/>
        <v>0.54099789381944952</v>
      </c>
      <c r="P27" s="9"/>
    </row>
    <row r="28" spans="1:16">
      <c r="A28" s="12"/>
      <c r="B28" s="25">
        <v>343.6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13129276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13129276</v>
      </c>
      <c r="O28" s="47">
        <f t="shared" si="2"/>
        <v>238.38470477158836</v>
      </c>
      <c r="P28" s="9"/>
    </row>
    <row r="29" spans="1:16">
      <c r="A29" s="12"/>
      <c r="B29" s="25">
        <v>347.2</v>
      </c>
      <c r="C29" s="20" t="s">
        <v>43</v>
      </c>
      <c r="D29" s="46">
        <v>0</v>
      </c>
      <c r="E29" s="46">
        <v>1659603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1659603</v>
      </c>
      <c r="O29" s="47">
        <f t="shared" si="2"/>
        <v>30.132961725615512</v>
      </c>
      <c r="P29" s="9"/>
    </row>
    <row r="30" spans="1:16">
      <c r="A30" s="12"/>
      <c r="B30" s="25">
        <v>347.5</v>
      </c>
      <c r="C30" s="20" t="s">
        <v>44</v>
      </c>
      <c r="D30" s="46">
        <v>0</v>
      </c>
      <c r="E30" s="46">
        <v>224168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224168</v>
      </c>
      <c r="O30" s="47">
        <f t="shared" si="2"/>
        <v>4.070157600406711</v>
      </c>
      <c r="P30" s="9"/>
    </row>
    <row r="31" spans="1:16">
      <c r="A31" s="12"/>
      <c r="B31" s="25">
        <v>347.9</v>
      </c>
      <c r="C31" s="20" t="s">
        <v>45</v>
      </c>
      <c r="D31" s="46">
        <v>0</v>
      </c>
      <c r="E31" s="46">
        <v>60390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60390</v>
      </c>
      <c r="O31" s="47">
        <f t="shared" si="2"/>
        <v>1.096484857288111</v>
      </c>
      <c r="P31" s="9"/>
    </row>
    <row r="32" spans="1:16">
      <c r="A32" s="12"/>
      <c r="B32" s="25">
        <v>349</v>
      </c>
      <c r="C32" s="20" t="s">
        <v>1</v>
      </c>
      <c r="D32" s="46">
        <v>0</v>
      </c>
      <c r="E32" s="46">
        <v>293416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293416</v>
      </c>
      <c r="O32" s="47">
        <f t="shared" si="2"/>
        <v>5.3274747621468519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SUM(D34:D35)</f>
        <v>196699</v>
      </c>
      <c r="E33" s="32">
        <f t="shared" si="7"/>
        <v>287129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6"/>
        <v>483828</v>
      </c>
      <c r="O33" s="45">
        <f t="shared" si="2"/>
        <v>8.7847338223545641</v>
      </c>
      <c r="P33" s="10"/>
    </row>
    <row r="34" spans="1:16">
      <c r="A34" s="13"/>
      <c r="B34" s="39">
        <v>354</v>
      </c>
      <c r="C34" s="21" t="s">
        <v>48</v>
      </c>
      <c r="D34" s="46">
        <v>0</v>
      </c>
      <c r="E34" s="46">
        <v>287129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287129</v>
      </c>
      <c r="O34" s="47">
        <f t="shared" si="2"/>
        <v>5.2133234076548769</v>
      </c>
      <c r="P34" s="9"/>
    </row>
    <row r="35" spans="1:16">
      <c r="A35" s="13"/>
      <c r="B35" s="39">
        <v>359</v>
      </c>
      <c r="C35" s="21" t="s">
        <v>49</v>
      </c>
      <c r="D35" s="46">
        <v>196699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196699</v>
      </c>
      <c r="O35" s="47">
        <f t="shared" si="2"/>
        <v>3.5714104146996877</v>
      </c>
      <c r="P35" s="9"/>
    </row>
    <row r="36" spans="1:16" ht="15.75">
      <c r="A36" s="29" t="s">
        <v>4</v>
      </c>
      <c r="B36" s="30"/>
      <c r="C36" s="31"/>
      <c r="D36" s="32">
        <f t="shared" ref="D36:M36" si="8">SUM(D37:D45)</f>
        <v>1587403</v>
      </c>
      <c r="E36" s="32">
        <f t="shared" si="8"/>
        <v>4586917</v>
      </c>
      <c r="F36" s="32">
        <f t="shared" si="8"/>
        <v>0</v>
      </c>
      <c r="G36" s="32">
        <f t="shared" si="8"/>
        <v>1553886</v>
      </c>
      <c r="H36" s="32">
        <f t="shared" si="8"/>
        <v>0</v>
      </c>
      <c r="I36" s="32">
        <f t="shared" si="8"/>
        <v>2698085</v>
      </c>
      <c r="J36" s="32">
        <f t="shared" si="8"/>
        <v>0</v>
      </c>
      <c r="K36" s="32">
        <f t="shared" si="8"/>
        <v>0</v>
      </c>
      <c r="L36" s="32">
        <f t="shared" si="8"/>
        <v>-130953</v>
      </c>
      <c r="M36" s="32">
        <f t="shared" si="8"/>
        <v>0</v>
      </c>
      <c r="N36" s="32">
        <f>SUM(D36:M36)</f>
        <v>10295338</v>
      </c>
      <c r="O36" s="45">
        <f t="shared" si="2"/>
        <v>186.92966083230445</v>
      </c>
      <c r="P36" s="10"/>
    </row>
    <row r="37" spans="1:16">
      <c r="A37" s="12"/>
      <c r="B37" s="25">
        <v>361.1</v>
      </c>
      <c r="C37" s="20" t="s">
        <v>50</v>
      </c>
      <c r="D37" s="46">
        <v>1317693</v>
      </c>
      <c r="E37" s="46">
        <v>811943</v>
      </c>
      <c r="F37" s="46">
        <v>0</v>
      </c>
      <c r="G37" s="46">
        <v>916653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3046289</v>
      </c>
      <c r="O37" s="47">
        <f t="shared" si="2"/>
        <v>55.31064347447164</v>
      </c>
      <c r="P37" s="9"/>
    </row>
    <row r="38" spans="1:16">
      <c r="A38" s="12"/>
      <c r="B38" s="25">
        <v>361.3</v>
      </c>
      <c r="C38" s="20" t="s">
        <v>51</v>
      </c>
      <c r="D38" s="46">
        <v>-111277</v>
      </c>
      <c r="E38" s="46">
        <v>-72231</v>
      </c>
      <c r="F38" s="46">
        <v>0</v>
      </c>
      <c r="G38" s="46">
        <v>-80222</v>
      </c>
      <c r="H38" s="46">
        <v>0</v>
      </c>
      <c r="I38" s="46">
        <v>-212521</v>
      </c>
      <c r="J38" s="46">
        <v>0</v>
      </c>
      <c r="K38" s="46">
        <v>0</v>
      </c>
      <c r="L38" s="46">
        <v>-130953</v>
      </c>
      <c r="M38" s="46">
        <v>0</v>
      </c>
      <c r="N38" s="46">
        <f t="shared" ref="N38:N45" si="9">SUM(D38:M38)</f>
        <v>-607204</v>
      </c>
      <c r="O38" s="47">
        <f t="shared" si="2"/>
        <v>-11.024838405112934</v>
      </c>
      <c r="P38" s="9"/>
    </row>
    <row r="39" spans="1:16">
      <c r="A39" s="12"/>
      <c r="B39" s="25">
        <v>361.4</v>
      </c>
      <c r="C39" s="20" t="s">
        <v>52</v>
      </c>
      <c r="D39" s="46">
        <v>54164</v>
      </c>
      <c r="E39" s="46">
        <v>35159</v>
      </c>
      <c r="F39" s="46">
        <v>0</v>
      </c>
      <c r="G39" s="46">
        <v>39048</v>
      </c>
      <c r="H39" s="46">
        <v>0</v>
      </c>
      <c r="I39" s="46">
        <v>103445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231816</v>
      </c>
      <c r="O39" s="47">
        <f t="shared" si="2"/>
        <v>4.2090202629094344</v>
      </c>
      <c r="P39" s="9"/>
    </row>
    <row r="40" spans="1:16">
      <c r="A40" s="12"/>
      <c r="B40" s="25">
        <v>362</v>
      </c>
      <c r="C40" s="20" t="s">
        <v>53</v>
      </c>
      <c r="D40" s="46">
        <v>84604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84604</v>
      </c>
      <c r="O40" s="47">
        <f t="shared" si="2"/>
        <v>1.5361318904786114</v>
      </c>
      <c r="P40" s="9"/>
    </row>
    <row r="41" spans="1:16">
      <c r="A41" s="12"/>
      <c r="B41" s="25">
        <v>363.11</v>
      </c>
      <c r="C41" s="20" t="s">
        <v>23</v>
      </c>
      <c r="D41" s="46">
        <v>0</v>
      </c>
      <c r="E41" s="46">
        <v>3572397</v>
      </c>
      <c r="F41" s="46">
        <v>0</v>
      </c>
      <c r="G41" s="46">
        <v>0</v>
      </c>
      <c r="H41" s="46">
        <v>0</v>
      </c>
      <c r="I41" s="46">
        <v>2692826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6265223</v>
      </c>
      <c r="O41" s="47">
        <f t="shared" si="2"/>
        <v>113.75595540707386</v>
      </c>
      <c r="P41" s="9"/>
    </row>
    <row r="42" spans="1:16">
      <c r="A42" s="12"/>
      <c r="B42" s="25">
        <v>363.24</v>
      </c>
      <c r="C42" s="20" t="s">
        <v>83</v>
      </c>
      <c r="D42" s="46">
        <v>0</v>
      </c>
      <c r="E42" s="46">
        <v>0</v>
      </c>
      <c r="F42" s="46">
        <v>0</v>
      </c>
      <c r="G42" s="46">
        <v>272466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272466</v>
      </c>
      <c r="O42" s="47">
        <f t="shared" si="2"/>
        <v>4.9470912920328276</v>
      </c>
      <c r="P42" s="9"/>
    </row>
    <row r="43" spans="1:16">
      <c r="A43" s="12"/>
      <c r="B43" s="25">
        <v>363.27</v>
      </c>
      <c r="C43" s="20" t="s">
        <v>84</v>
      </c>
      <c r="D43" s="46">
        <v>0</v>
      </c>
      <c r="E43" s="46">
        <v>0</v>
      </c>
      <c r="F43" s="46">
        <v>0</v>
      </c>
      <c r="G43" s="46">
        <v>404275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404275</v>
      </c>
      <c r="O43" s="47">
        <f t="shared" si="2"/>
        <v>7.3403115694676444</v>
      </c>
      <c r="P43" s="9"/>
    </row>
    <row r="44" spans="1:16">
      <c r="A44" s="12"/>
      <c r="B44" s="25">
        <v>364</v>
      </c>
      <c r="C44" s="20" t="s">
        <v>54</v>
      </c>
      <c r="D44" s="46">
        <v>400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400</v>
      </c>
      <c r="O44" s="47">
        <f t="shared" si="2"/>
        <v>7.2626915534897236E-3</v>
      </c>
      <c r="P44" s="9"/>
    </row>
    <row r="45" spans="1:16">
      <c r="A45" s="12"/>
      <c r="B45" s="25">
        <v>369.9</v>
      </c>
      <c r="C45" s="20" t="s">
        <v>56</v>
      </c>
      <c r="D45" s="46">
        <v>241819</v>
      </c>
      <c r="E45" s="46">
        <v>239649</v>
      </c>
      <c r="F45" s="46">
        <v>0</v>
      </c>
      <c r="G45" s="46">
        <v>1666</v>
      </c>
      <c r="H45" s="46">
        <v>0</v>
      </c>
      <c r="I45" s="46">
        <v>114335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597469</v>
      </c>
      <c r="O45" s="47">
        <f t="shared" si="2"/>
        <v>10.848082649429879</v>
      </c>
      <c r="P45" s="9"/>
    </row>
    <row r="46" spans="1:16" ht="15.75">
      <c r="A46" s="29" t="s">
        <v>40</v>
      </c>
      <c r="B46" s="30"/>
      <c r="C46" s="31"/>
      <c r="D46" s="32">
        <f t="shared" ref="D46:M46" si="10">SUM(D47:D49)</f>
        <v>12888059</v>
      </c>
      <c r="E46" s="32">
        <f t="shared" si="10"/>
        <v>18978679</v>
      </c>
      <c r="F46" s="32">
        <f t="shared" si="10"/>
        <v>2151942</v>
      </c>
      <c r="G46" s="32">
        <f t="shared" si="10"/>
        <v>30177441</v>
      </c>
      <c r="H46" s="32">
        <f t="shared" si="10"/>
        <v>0</v>
      </c>
      <c r="I46" s="32">
        <f t="shared" si="10"/>
        <v>2816874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67012995</v>
      </c>
      <c r="O46" s="45">
        <f t="shared" si="2"/>
        <v>1216.7367819013728</v>
      </c>
      <c r="P46" s="9"/>
    </row>
    <row r="47" spans="1:16">
      <c r="A47" s="12"/>
      <c r="B47" s="25">
        <v>381</v>
      </c>
      <c r="C47" s="20" t="s">
        <v>57</v>
      </c>
      <c r="D47" s="46">
        <v>12888059</v>
      </c>
      <c r="E47" s="46">
        <v>18978679</v>
      </c>
      <c r="F47" s="46">
        <v>2151942</v>
      </c>
      <c r="G47" s="46">
        <v>30177441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64196121</v>
      </c>
      <c r="O47" s="47">
        <f t="shared" si="2"/>
        <v>1165.5915643837607</v>
      </c>
      <c r="P47" s="9"/>
    </row>
    <row r="48" spans="1:16">
      <c r="A48" s="12"/>
      <c r="B48" s="25">
        <v>389.1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2347199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2347199</v>
      </c>
      <c r="O48" s="47">
        <f t="shared" si="2"/>
        <v>42.617455879148814</v>
      </c>
      <c r="P48" s="9"/>
    </row>
    <row r="49" spans="1:119" ht="15.75" thickBot="1">
      <c r="A49" s="12"/>
      <c r="B49" s="25">
        <v>389.4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469675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469675</v>
      </c>
      <c r="O49" s="47">
        <f t="shared" si="2"/>
        <v>8.5277616384632147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1">SUM(D5,D12,D17,D26,D33,D36,D46)</f>
        <v>46915951</v>
      </c>
      <c r="E50" s="15">
        <f t="shared" si="11"/>
        <v>30161012</v>
      </c>
      <c r="F50" s="15">
        <f t="shared" si="11"/>
        <v>2151942</v>
      </c>
      <c r="G50" s="15">
        <f t="shared" si="11"/>
        <v>35628941</v>
      </c>
      <c r="H50" s="15">
        <f t="shared" si="11"/>
        <v>0</v>
      </c>
      <c r="I50" s="15">
        <f t="shared" si="11"/>
        <v>20977579</v>
      </c>
      <c r="J50" s="15">
        <f t="shared" si="11"/>
        <v>0</v>
      </c>
      <c r="K50" s="15">
        <f t="shared" si="11"/>
        <v>0</v>
      </c>
      <c r="L50" s="15">
        <f t="shared" si="11"/>
        <v>-130953</v>
      </c>
      <c r="M50" s="15">
        <f t="shared" si="11"/>
        <v>0</v>
      </c>
      <c r="N50" s="15">
        <f>SUM(D50:M50)</f>
        <v>135704472</v>
      </c>
      <c r="O50" s="38">
        <f t="shared" si="2"/>
        <v>2463.9493064129565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85</v>
      </c>
      <c r="M52" s="48"/>
      <c r="N52" s="48"/>
      <c r="O52" s="43">
        <v>55076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132</v>
      </c>
      <c r="N4" s="35" t="s">
        <v>10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SUM(D6:D13)</f>
        <v>30446704</v>
      </c>
      <c r="E5" s="27">
        <f t="shared" si="0"/>
        <v>1111457</v>
      </c>
      <c r="F5" s="27">
        <f t="shared" si="0"/>
        <v>0</v>
      </c>
      <c r="G5" s="27">
        <f t="shared" si="0"/>
        <v>6504595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38062756</v>
      </c>
      <c r="P5" s="33">
        <f t="shared" ref="P5:P36" si="1">(O5/P$66)</f>
        <v>615.83244616305592</v>
      </c>
      <c r="Q5" s="6"/>
    </row>
    <row r="6" spans="1:134">
      <c r="A6" s="12"/>
      <c r="B6" s="25">
        <v>311</v>
      </c>
      <c r="C6" s="20" t="s">
        <v>3</v>
      </c>
      <c r="D6" s="46">
        <v>22013977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22013977</v>
      </c>
      <c r="P6" s="47">
        <f t="shared" si="1"/>
        <v>356.17287685860828</v>
      </c>
      <c r="Q6" s="9"/>
    </row>
    <row r="7" spans="1:134">
      <c r="A7" s="12"/>
      <c r="B7" s="25">
        <v>312.41000000000003</v>
      </c>
      <c r="C7" s="20" t="s">
        <v>135</v>
      </c>
      <c r="D7" s="46">
        <v>0</v>
      </c>
      <c r="E7" s="46">
        <v>1111457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1111457</v>
      </c>
      <c r="P7" s="47">
        <f t="shared" si="1"/>
        <v>17.982704224440596</v>
      </c>
      <c r="Q7" s="9"/>
    </row>
    <row r="8" spans="1:134">
      <c r="A8" s="12"/>
      <c r="B8" s="25">
        <v>312.43</v>
      </c>
      <c r="C8" s="20" t="s">
        <v>136</v>
      </c>
      <c r="D8" s="46">
        <v>0</v>
      </c>
      <c r="E8" s="46">
        <v>0</v>
      </c>
      <c r="F8" s="46">
        <v>0</v>
      </c>
      <c r="G8" s="46">
        <v>507359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507359</v>
      </c>
      <c r="P8" s="47">
        <f t="shared" si="1"/>
        <v>8.2087627614995071</v>
      </c>
      <c r="Q8" s="9"/>
    </row>
    <row r="9" spans="1:134">
      <c r="A9" s="12"/>
      <c r="B9" s="25">
        <v>312.63</v>
      </c>
      <c r="C9" s="20" t="s">
        <v>137</v>
      </c>
      <c r="D9" s="46">
        <v>0</v>
      </c>
      <c r="E9" s="46">
        <v>0</v>
      </c>
      <c r="F9" s="46">
        <v>0</v>
      </c>
      <c r="G9" s="46">
        <v>5997236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5997236</v>
      </c>
      <c r="P9" s="47">
        <f t="shared" si="1"/>
        <v>97.031663080233628</v>
      </c>
      <c r="Q9" s="9"/>
    </row>
    <row r="10" spans="1:134">
      <c r="A10" s="12"/>
      <c r="B10" s="25">
        <v>314.10000000000002</v>
      </c>
      <c r="C10" s="20" t="s">
        <v>12</v>
      </c>
      <c r="D10" s="46">
        <v>5254494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5254494</v>
      </c>
      <c r="P10" s="47">
        <f t="shared" si="1"/>
        <v>85.014545278042945</v>
      </c>
      <c r="Q10" s="9"/>
    </row>
    <row r="11" spans="1:134">
      <c r="A11" s="12"/>
      <c r="B11" s="25">
        <v>314.39999999999998</v>
      </c>
      <c r="C11" s="20" t="s">
        <v>13</v>
      </c>
      <c r="D11" s="46">
        <v>257463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257463</v>
      </c>
      <c r="P11" s="47">
        <f t="shared" si="1"/>
        <v>4.1655961298882005</v>
      </c>
      <c r="Q11" s="9"/>
    </row>
    <row r="12" spans="1:134">
      <c r="A12" s="12"/>
      <c r="B12" s="25">
        <v>315.2</v>
      </c>
      <c r="C12" s="20" t="s">
        <v>138</v>
      </c>
      <c r="D12" s="46">
        <v>2002104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2002104</v>
      </c>
      <c r="P12" s="47">
        <f t="shared" si="1"/>
        <v>32.39283576293947</v>
      </c>
      <c r="Q12" s="9"/>
    </row>
    <row r="13" spans="1:134">
      <c r="A13" s="12"/>
      <c r="B13" s="25">
        <v>316</v>
      </c>
      <c r="C13" s="20" t="s">
        <v>88</v>
      </c>
      <c r="D13" s="46">
        <v>918666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918666</v>
      </c>
      <c r="P13" s="47">
        <f t="shared" si="1"/>
        <v>14.863462067403368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SUM(D15:D24)</f>
        <v>5897908</v>
      </c>
      <c r="E14" s="32">
        <f t="shared" si="3"/>
        <v>12296918</v>
      </c>
      <c r="F14" s="32">
        <f t="shared" si="3"/>
        <v>271726</v>
      </c>
      <c r="G14" s="32">
        <f t="shared" si="3"/>
        <v>263666</v>
      </c>
      <c r="H14" s="32">
        <f t="shared" si="3"/>
        <v>0</v>
      </c>
      <c r="I14" s="32">
        <f t="shared" si="3"/>
        <v>11382337.16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30112555.16</v>
      </c>
      <c r="P14" s="45">
        <f t="shared" si="1"/>
        <v>487.2029893054185</v>
      </c>
      <c r="Q14" s="10"/>
    </row>
    <row r="15" spans="1:134">
      <c r="A15" s="12"/>
      <c r="B15" s="25">
        <v>322</v>
      </c>
      <c r="C15" s="20" t="s">
        <v>139</v>
      </c>
      <c r="D15" s="46">
        <v>0</v>
      </c>
      <c r="E15" s="46">
        <v>5836394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5836394</v>
      </c>
      <c r="P15" s="47">
        <f t="shared" si="1"/>
        <v>94.42933648292265</v>
      </c>
      <c r="Q15" s="9"/>
    </row>
    <row r="16" spans="1:134">
      <c r="A16" s="12"/>
      <c r="B16" s="25">
        <v>323.10000000000002</v>
      </c>
      <c r="C16" s="20" t="s">
        <v>17</v>
      </c>
      <c r="D16" s="46">
        <v>4078576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4078576</v>
      </c>
      <c r="P16" s="47">
        <f t="shared" si="1"/>
        <v>65.988900933551221</v>
      </c>
      <c r="Q16" s="9"/>
    </row>
    <row r="17" spans="1:17">
      <c r="A17" s="12"/>
      <c r="B17" s="25">
        <v>323.39999999999998</v>
      </c>
      <c r="C17" s="20" t="s">
        <v>98</v>
      </c>
      <c r="D17" s="46">
        <v>80666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80666</v>
      </c>
      <c r="P17" s="47">
        <f t="shared" si="1"/>
        <v>1.3051272509586294</v>
      </c>
      <c r="Q17" s="9"/>
    </row>
    <row r="18" spans="1:17">
      <c r="A18" s="12"/>
      <c r="B18" s="25">
        <v>323.7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335875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335875</v>
      </c>
      <c r="P18" s="47">
        <f t="shared" si="1"/>
        <v>5.434255019657968</v>
      </c>
      <c r="Q18" s="9"/>
    </row>
    <row r="19" spans="1:17">
      <c r="A19" s="12"/>
      <c r="B19" s="25">
        <v>324.20999999999998</v>
      </c>
      <c r="C19" s="20" t="s">
        <v>116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7039733.1600000001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7039733.1600000001</v>
      </c>
      <c r="P19" s="47">
        <f t="shared" si="1"/>
        <v>113.89863866552332</v>
      </c>
      <c r="Q19" s="9"/>
    </row>
    <row r="20" spans="1:17">
      <c r="A20" s="12"/>
      <c r="B20" s="25">
        <v>324.31</v>
      </c>
      <c r="C20" s="20" t="s">
        <v>19</v>
      </c>
      <c r="D20" s="46">
        <v>0</v>
      </c>
      <c r="E20" s="46">
        <v>0</v>
      </c>
      <c r="F20" s="46">
        <v>0</v>
      </c>
      <c r="G20" s="46">
        <v>55641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55641</v>
      </c>
      <c r="P20" s="47">
        <f t="shared" si="1"/>
        <v>0.90023783713818828</v>
      </c>
      <c r="Q20" s="9"/>
    </row>
    <row r="21" spans="1:17">
      <c r="A21" s="12"/>
      <c r="B21" s="25">
        <v>324.61</v>
      </c>
      <c r="C21" s="20" t="s">
        <v>21</v>
      </c>
      <c r="D21" s="46">
        <v>0</v>
      </c>
      <c r="E21" s="46">
        <v>0</v>
      </c>
      <c r="F21" s="46">
        <v>0</v>
      </c>
      <c r="G21" s="46">
        <v>208025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208025</v>
      </c>
      <c r="P21" s="47">
        <f t="shared" si="1"/>
        <v>3.3657190933065833</v>
      </c>
      <c r="Q21" s="9"/>
    </row>
    <row r="22" spans="1:17">
      <c r="A22" s="12"/>
      <c r="B22" s="25">
        <v>325.10000000000002</v>
      </c>
      <c r="C22" s="20" t="s">
        <v>23</v>
      </c>
      <c r="D22" s="46">
        <v>0</v>
      </c>
      <c r="E22" s="46">
        <v>0</v>
      </c>
      <c r="F22" s="46">
        <v>271726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271726</v>
      </c>
      <c r="P22" s="47">
        <f t="shared" si="1"/>
        <v>4.3963628715194067</v>
      </c>
      <c r="Q22" s="9"/>
    </row>
    <row r="23" spans="1:17">
      <c r="A23" s="12"/>
      <c r="B23" s="25">
        <v>325.2</v>
      </c>
      <c r="C23" s="20" t="s">
        <v>117</v>
      </c>
      <c r="D23" s="46">
        <v>0</v>
      </c>
      <c r="E23" s="46">
        <v>5864540</v>
      </c>
      <c r="F23" s="46">
        <v>0</v>
      </c>
      <c r="G23" s="46">
        <v>0</v>
      </c>
      <c r="H23" s="46">
        <v>0</v>
      </c>
      <c r="I23" s="46">
        <v>3912350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9776890</v>
      </c>
      <c r="P23" s="47">
        <f t="shared" si="1"/>
        <v>158.18418625722006</v>
      </c>
      <c r="Q23" s="9"/>
    </row>
    <row r="24" spans="1:17">
      <c r="A24" s="12"/>
      <c r="B24" s="25">
        <v>329.5</v>
      </c>
      <c r="C24" s="20" t="s">
        <v>149</v>
      </c>
      <c r="D24" s="46">
        <v>1738666</v>
      </c>
      <c r="E24" s="46">
        <v>595984</v>
      </c>
      <c r="F24" s="46">
        <v>0</v>
      </c>
      <c r="G24" s="46">
        <v>0</v>
      </c>
      <c r="H24" s="46">
        <v>0</v>
      </c>
      <c r="I24" s="46">
        <v>94379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2429029</v>
      </c>
      <c r="P24" s="47">
        <f t="shared" si="1"/>
        <v>39.300224893620467</v>
      </c>
      <c r="Q24" s="9"/>
    </row>
    <row r="25" spans="1:17" ht="15.75">
      <c r="A25" s="29" t="s">
        <v>141</v>
      </c>
      <c r="B25" s="30"/>
      <c r="C25" s="31"/>
      <c r="D25" s="32">
        <f t="shared" ref="D25:N25" si="5">SUM(D26:D38)</f>
        <v>13027457</v>
      </c>
      <c r="E25" s="32">
        <f t="shared" si="5"/>
        <v>909324</v>
      </c>
      <c r="F25" s="32">
        <f t="shared" si="5"/>
        <v>0</v>
      </c>
      <c r="G25" s="32">
        <f t="shared" si="5"/>
        <v>743939</v>
      </c>
      <c r="H25" s="32">
        <f t="shared" si="5"/>
        <v>0</v>
      </c>
      <c r="I25" s="32">
        <f t="shared" si="5"/>
        <v>169183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14849903</v>
      </c>
      <c r="P25" s="45">
        <f t="shared" si="1"/>
        <v>240.26247836005629</v>
      </c>
      <c r="Q25" s="10"/>
    </row>
    <row r="26" spans="1:17">
      <c r="A26" s="12"/>
      <c r="B26" s="25">
        <v>331.2</v>
      </c>
      <c r="C26" s="20" t="s">
        <v>70</v>
      </c>
      <c r="D26" s="46">
        <v>6362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6362</v>
      </c>
      <c r="P26" s="47">
        <f t="shared" si="1"/>
        <v>0.10293332470432151</v>
      </c>
      <c r="Q26" s="9"/>
    </row>
    <row r="27" spans="1:17">
      <c r="A27" s="12"/>
      <c r="B27" s="25">
        <v>331.5</v>
      </c>
      <c r="C27" s="20" t="s">
        <v>72</v>
      </c>
      <c r="D27" s="46">
        <v>537925</v>
      </c>
      <c r="E27" s="46">
        <v>0</v>
      </c>
      <c r="F27" s="46">
        <v>0</v>
      </c>
      <c r="G27" s="46">
        <v>43939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5" si="6">SUM(D27:N27)</f>
        <v>581864</v>
      </c>
      <c r="P27" s="47">
        <f t="shared" si="1"/>
        <v>9.4142087465821032</v>
      </c>
      <c r="Q27" s="9"/>
    </row>
    <row r="28" spans="1:17">
      <c r="A28" s="12"/>
      <c r="B28" s="25">
        <v>331.51</v>
      </c>
      <c r="C28" s="20" t="s">
        <v>150</v>
      </c>
      <c r="D28" s="46">
        <v>3688288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3688288</v>
      </c>
      <c r="P28" s="47">
        <f t="shared" si="1"/>
        <v>59.67427637646221</v>
      </c>
      <c r="Q28" s="9"/>
    </row>
    <row r="29" spans="1:17">
      <c r="A29" s="12"/>
      <c r="B29" s="25">
        <v>331.7</v>
      </c>
      <c r="C29" s="20" t="s">
        <v>27</v>
      </c>
      <c r="D29" s="46">
        <v>37500</v>
      </c>
      <c r="E29" s="46">
        <v>0</v>
      </c>
      <c r="F29" s="46">
        <v>0</v>
      </c>
      <c r="G29" s="46">
        <v>600000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637500</v>
      </c>
      <c r="P29" s="47">
        <f t="shared" si="1"/>
        <v>10.314365686734511</v>
      </c>
      <c r="Q29" s="9"/>
    </row>
    <row r="30" spans="1:17">
      <c r="A30" s="12"/>
      <c r="B30" s="25">
        <v>334.2</v>
      </c>
      <c r="C30" s="20" t="s">
        <v>128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135072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135072</v>
      </c>
      <c r="P30" s="47">
        <f t="shared" si="1"/>
        <v>2.185383532609575</v>
      </c>
      <c r="Q30" s="9"/>
    </row>
    <row r="31" spans="1:17">
      <c r="A31" s="12"/>
      <c r="B31" s="25">
        <v>334.5</v>
      </c>
      <c r="C31" s="20" t="s">
        <v>151</v>
      </c>
      <c r="D31" s="46">
        <v>0</v>
      </c>
      <c r="E31" s="46">
        <v>323230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323230</v>
      </c>
      <c r="P31" s="47">
        <f t="shared" si="1"/>
        <v>5.2296665426246216</v>
      </c>
      <c r="Q31" s="9"/>
    </row>
    <row r="32" spans="1:17">
      <c r="A32" s="12"/>
      <c r="B32" s="25">
        <v>334.7</v>
      </c>
      <c r="C32" s="20" t="s">
        <v>119</v>
      </c>
      <c r="D32" s="46">
        <v>0</v>
      </c>
      <c r="E32" s="46">
        <v>0</v>
      </c>
      <c r="F32" s="46">
        <v>0</v>
      </c>
      <c r="G32" s="46">
        <v>100000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100000</v>
      </c>
      <c r="P32" s="47">
        <f t="shared" si="1"/>
        <v>1.6179397155661981</v>
      </c>
      <c r="Q32" s="9"/>
    </row>
    <row r="33" spans="1:17">
      <c r="A33" s="12"/>
      <c r="B33" s="25">
        <v>335.125</v>
      </c>
      <c r="C33" s="20" t="s">
        <v>143</v>
      </c>
      <c r="D33" s="46">
        <v>2237031</v>
      </c>
      <c r="E33" s="46">
        <v>567205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2804236</v>
      </c>
      <c r="P33" s="47">
        <f t="shared" si="1"/>
        <v>45.370847962204927</v>
      </c>
      <c r="Q33" s="9"/>
    </row>
    <row r="34" spans="1:17">
      <c r="A34" s="12"/>
      <c r="B34" s="25">
        <v>335.15</v>
      </c>
      <c r="C34" s="20" t="s">
        <v>90</v>
      </c>
      <c r="D34" s="46">
        <v>8076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8076</v>
      </c>
      <c r="P34" s="47">
        <f t="shared" si="1"/>
        <v>0.13066481142912614</v>
      </c>
      <c r="Q34" s="9"/>
    </row>
    <row r="35" spans="1:17">
      <c r="A35" s="12"/>
      <c r="B35" s="25">
        <v>335.18</v>
      </c>
      <c r="C35" s="20" t="s">
        <v>144</v>
      </c>
      <c r="D35" s="46">
        <v>6381351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6381351</v>
      </c>
      <c r="P35" s="47">
        <f t="shared" si="1"/>
        <v>103.24641221868073</v>
      </c>
      <c r="Q35" s="9"/>
    </row>
    <row r="36" spans="1:17">
      <c r="A36" s="12"/>
      <c r="B36" s="25">
        <v>335.45</v>
      </c>
      <c r="C36" s="20" t="s">
        <v>145</v>
      </c>
      <c r="D36" s="46">
        <v>0</v>
      </c>
      <c r="E36" s="46">
        <v>18889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7" si="7">SUM(D36:N36)</f>
        <v>18889</v>
      </c>
      <c r="P36" s="47">
        <f t="shared" si="1"/>
        <v>0.30561263287329915</v>
      </c>
      <c r="Q36" s="9"/>
    </row>
    <row r="37" spans="1:17">
      <c r="A37" s="12"/>
      <c r="B37" s="25">
        <v>337.3</v>
      </c>
      <c r="C37" s="20" t="s">
        <v>32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34111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34111</v>
      </c>
      <c r="P37" s="47">
        <f t="shared" ref="P37:P64" si="8">(O37/P$66)</f>
        <v>0.55189541637678585</v>
      </c>
      <c r="Q37" s="9"/>
    </row>
    <row r="38" spans="1:17">
      <c r="A38" s="12"/>
      <c r="B38" s="25">
        <v>338</v>
      </c>
      <c r="C38" s="20" t="s">
        <v>33</v>
      </c>
      <c r="D38" s="46">
        <v>130924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130924</v>
      </c>
      <c r="P38" s="47">
        <f t="shared" si="8"/>
        <v>2.1182713932078889</v>
      </c>
      <c r="Q38" s="9"/>
    </row>
    <row r="39" spans="1:17" ht="15.75">
      <c r="A39" s="29" t="s">
        <v>38</v>
      </c>
      <c r="B39" s="30"/>
      <c r="C39" s="31"/>
      <c r="D39" s="32">
        <f t="shared" ref="D39:N39" si="9">SUM(D40:D47)</f>
        <v>3397694</v>
      </c>
      <c r="E39" s="32">
        <f t="shared" si="9"/>
        <v>313804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23989110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>SUM(D39:N39)</f>
        <v>27700608</v>
      </c>
      <c r="P39" s="45">
        <f t="shared" si="8"/>
        <v>448.17913828530749</v>
      </c>
      <c r="Q39" s="10"/>
    </row>
    <row r="40" spans="1:17">
      <c r="A40" s="12"/>
      <c r="B40" s="25">
        <v>343.3</v>
      </c>
      <c r="C40" s="20" t="s">
        <v>120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14143863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7" si="10">SUM(D40:N40)</f>
        <v>14143863</v>
      </c>
      <c r="P40" s="47">
        <f t="shared" si="8"/>
        <v>228.83917679227272</v>
      </c>
      <c r="Q40" s="9"/>
    </row>
    <row r="41" spans="1:17">
      <c r="A41" s="12"/>
      <c r="B41" s="25">
        <v>343.4</v>
      </c>
      <c r="C41" s="20" t="s">
        <v>41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19831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19831</v>
      </c>
      <c r="P41" s="47">
        <f t="shared" si="8"/>
        <v>0.32085362499393272</v>
      </c>
      <c r="Q41" s="9"/>
    </row>
    <row r="42" spans="1:17">
      <c r="A42" s="12"/>
      <c r="B42" s="25">
        <v>343.5</v>
      </c>
      <c r="C42" s="20" t="s">
        <v>121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9825416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9825416</v>
      </c>
      <c r="P42" s="47">
        <f t="shared" si="8"/>
        <v>158.9693076835957</v>
      </c>
      <c r="Q42" s="9"/>
    </row>
    <row r="43" spans="1:17">
      <c r="A43" s="12"/>
      <c r="B43" s="25">
        <v>343.7</v>
      </c>
      <c r="C43" s="20" t="s">
        <v>122</v>
      </c>
      <c r="D43" s="46">
        <v>0</v>
      </c>
      <c r="E43" s="46">
        <v>313804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313804</v>
      </c>
      <c r="P43" s="47">
        <f t="shared" si="8"/>
        <v>5.0771595450353519</v>
      </c>
      <c r="Q43" s="9"/>
    </row>
    <row r="44" spans="1:17">
      <c r="A44" s="12"/>
      <c r="B44" s="25">
        <v>343.9</v>
      </c>
      <c r="C44" s="20" t="s">
        <v>110</v>
      </c>
      <c r="D44" s="46">
        <v>6000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6000</v>
      </c>
      <c r="P44" s="47">
        <f t="shared" si="8"/>
        <v>9.7076382933971875E-2</v>
      </c>
      <c r="Q44" s="9"/>
    </row>
    <row r="45" spans="1:17">
      <c r="A45" s="12"/>
      <c r="B45" s="25">
        <v>347.2</v>
      </c>
      <c r="C45" s="20" t="s">
        <v>43</v>
      </c>
      <c r="D45" s="46">
        <v>2778628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2778628</v>
      </c>
      <c r="P45" s="47">
        <f t="shared" si="8"/>
        <v>44.956525959842736</v>
      </c>
      <c r="Q45" s="9"/>
    </row>
    <row r="46" spans="1:17">
      <c r="A46" s="12"/>
      <c r="B46" s="25">
        <v>347.4</v>
      </c>
      <c r="C46" s="20" t="s">
        <v>123</v>
      </c>
      <c r="D46" s="46">
        <v>464576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464576</v>
      </c>
      <c r="P46" s="47">
        <f t="shared" si="8"/>
        <v>7.5165596129888197</v>
      </c>
      <c r="Q46" s="9"/>
    </row>
    <row r="47" spans="1:17">
      <c r="A47" s="12"/>
      <c r="B47" s="25">
        <v>347.9</v>
      </c>
      <c r="C47" s="20" t="s">
        <v>45</v>
      </c>
      <c r="D47" s="46">
        <v>148490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148490</v>
      </c>
      <c r="P47" s="47">
        <f t="shared" si="8"/>
        <v>2.4024786836442473</v>
      </c>
      <c r="Q47" s="9"/>
    </row>
    <row r="48" spans="1:17" ht="15.75">
      <c r="A48" s="29" t="s">
        <v>39</v>
      </c>
      <c r="B48" s="30"/>
      <c r="C48" s="31"/>
      <c r="D48" s="32">
        <f t="shared" ref="D48:N48" si="11">SUM(D49:D50)</f>
        <v>323906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>SUM(D48:N48)</f>
        <v>323906</v>
      </c>
      <c r="P48" s="45">
        <f t="shared" si="8"/>
        <v>5.2406038151018492</v>
      </c>
      <c r="Q48" s="10"/>
    </row>
    <row r="49" spans="1:120">
      <c r="A49" s="13"/>
      <c r="B49" s="39">
        <v>354</v>
      </c>
      <c r="C49" s="21" t="s">
        <v>48</v>
      </c>
      <c r="D49" s="46">
        <v>261771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0" si="12">SUM(D49:N49)</f>
        <v>261771</v>
      </c>
      <c r="P49" s="47">
        <f t="shared" si="8"/>
        <v>4.2352969728347922</v>
      </c>
      <c r="Q49" s="9"/>
    </row>
    <row r="50" spans="1:120">
      <c r="A50" s="13"/>
      <c r="B50" s="39">
        <v>359</v>
      </c>
      <c r="C50" s="21" t="s">
        <v>49</v>
      </c>
      <c r="D50" s="46">
        <v>62135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62135</v>
      </c>
      <c r="P50" s="47">
        <f t="shared" si="8"/>
        <v>1.005306842267057</v>
      </c>
      <c r="Q50" s="9"/>
    </row>
    <row r="51" spans="1:120" ht="15.75">
      <c r="A51" s="29" t="s">
        <v>4</v>
      </c>
      <c r="B51" s="30"/>
      <c r="C51" s="31"/>
      <c r="D51" s="32">
        <f t="shared" ref="D51:N51" si="13">SUM(D52:D58)</f>
        <v>-1176304</v>
      </c>
      <c r="E51" s="32">
        <f t="shared" si="13"/>
        <v>-436608</v>
      </c>
      <c r="F51" s="32">
        <f t="shared" si="13"/>
        <v>346</v>
      </c>
      <c r="G51" s="32">
        <f t="shared" si="13"/>
        <v>-1113369</v>
      </c>
      <c r="H51" s="32">
        <f t="shared" si="13"/>
        <v>0</v>
      </c>
      <c r="I51" s="32">
        <f t="shared" si="13"/>
        <v>-2211722</v>
      </c>
      <c r="J51" s="32">
        <f t="shared" si="13"/>
        <v>0</v>
      </c>
      <c r="K51" s="32">
        <f t="shared" si="13"/>
        <v>0</v>
      </c>
      <c r="L51" s="32">
        <f t="shared" si="13"/>
        <v>-320774</v>
      </c>
      <c r="M51" s="32">
        <f t="shared" si="13"/>
        <v>0</v>
      </c>
      <c r="N51" s="32">
        <f t="shared" si="13"/>
        <v>0</v>
      </c>
      <c r="O51" s="32">
        <f>SUM(D51:N51)</f>
        <v>-5258431</v>
      </c>
      <c r="P51" s="45">
        <f t="shared" si="8"/>
        <v>-85.078243564644779</v>
      </c>
      <c r="Q51" s="10"/>
    </row>
    <row r="52" spans="1:120">
      <c r="A52" s="12"/>
      <c r="B52" s="25">
        <v>361.1</v>
      </c>
      <c r="C52" s="20" t="s">
        <v>50</v>
      </c>
      <c r="D52" s="46">
        <v>476102</v>
      </c>
      <c r="E52" s="46">
        <v>164855</v>
      </c>
      <c r="F52" s="46">
        <v>346</v>
      </c>
      <c r="G52" s="46">
        <v>288054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929357</v>
      </c>
      <c r="P52" s="47">
        <f t="shared" si="8"/>
        <v>15.03643600239455</v>
      </c>
      <c r="Q52" s="9"/>
    </row>
    <row r="53" spans="1:120">
      <c r="A53" s="12"/>
      <c r="B53" s="25">
        <v>361.3</v>
      </c>
      <c r="C53" s="20" t="s">
        <v>51</v>
      </c>
      <c r="D53" s="46">
        <v>-2240757</v>
      </c>
      <c r="E53" s="46">
        <v>-796199</v>
      </c>
      <c r="F53" s="46">
        <v>0</v>
      </c>
      <c r="G53" s="46">
        <v>-1458303</v>
      </c>
      <c r="H53" s="46">
        <v>0</v>
      </c>
      <c r="I53" s="46">
        <v>-2215832</v>
      </c>
      <c r="J53" s="46">
        <v>0</v>
      </c>
      <c r="K53" s="46">
        <v>0</v>
      </c>
      <c r="L53" s="46">
        <v>-320774</v>
      </c>
      <c r="M53" s="46">
        <v>0</v>
      </c>
      <c r="N53" s="46">
        <v>0</v>
      </c>
      <c r="O53" s="46">
        <f t="shared" ref="O53:O63" si="14">SUM(D53:N53)</f>
        <v>-7031865</v>
      </c>
      <c r="P53" s="47">
        <f t="shared" si="8"/>
        <v>-113.77133657999903</v>
      </c>
      <c r="Q53" s="9"/>
    </row>
    <row r="54" spans="1:120">
      <c r="A54" s="12"/>
      <c r="B54" s="25">
        <v>361.4</v>
      </c>
      <c r="C54" s="20" t="s">
        <v>92</v>
      </c>
      <c r="D54" s="46">
        <v>-212978</v>
      </c>
      <c r="E54" s="46">
        <v>-78015</v>
      </c>
      <c r="F54" s="46">
        <v>0</v>
      </c>
      <c r="G54" s="46">
        <v>-143629</v>
      </c>
      <c r="H54" s="46">
        <v>0</v>
      </c>
      <c r="I54" s="46">
        <v>-206436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-641058</v>
      </c>
      <c r="P54" s="47">
        <f t="shared" si="8"/>
        <v>-10.371931981814358</v>
      </c>
      <c r="Q54" s="9"/>
    </row>
    <row r="55" spans="1:120">
      <c r="A55" s="12"/>
      <c r="B55" s="25">
        <v>362</v>
      </c>
      <c r="C55" s="20" t="s">
        <v>53</v>
      </c>
      <c r="D55" s="46">
        <v>89402</v>
      </c>
      <c r="E55" s="46">
        <v>30000</v>
      </c>
      <c r="F55" s="46">
        <v>0</v>
      </c>
      <c r="G55" s="46">
        <v>0</v>
      </c>
      <c r="H55" s="46">
        <v>0</v>
      </c>
      <c r="I55" s="46">
        <v>743059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862461</v>
      </c>
      <c r="P55" s="47">
        <f t="shared" si="8"/>
        <v>13.954099050269386</v>
      </c>
      <c r="Q55" s="9"/>
    </row>
    <row r="56" spans="1:120">
      <c r="A56" s="12"/>
      <c r="B56" s="25">
        <v>364</v>
      </c>
      <c r="C56" s="20" t="s">
        <v>93</v>
      </c>
      <c r="D56" s="46">
        <v>129264</v>
      </c>
      <c r="E56" s="46">
        <v>25797</v>
      </c>
      <c r="F56" s="46">
        <v>0</v>
      </c>
      <c r="G56" s="46">
        <v>0</v>
      </c>
      <c r="H56" s="46">
        <v>0</v>
      </c>
      <c r="I56" s="46">
        <v>-572692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-417631</v>
      </c>
      <c r="P56" s="47">
        <f t="shared" si="8"/>
        <v>-6.757017813516268</v>
      </c>
      <c r="Q56" s="9"/>
    </row>
    <row r="57" spans="1:120">
      <c r="A57" s="12"/>
      <c r="B57" s="25">
        <v>366</v>
      </c>
      <c r="C57" s="20" t="s">
        <v>55</v>
      </c>
      <c r="D57" s="46">
        <v>323684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323684</v>
      </c>
      <c r="P57" s="47">
        <f t="shared" si="8"/>
        <v>5.2370119889332925</v>
      </c>
      <c r="Q57" s="9"/>
    </row>
    <row r="58" spans="1:120">
      <c r="A58" s="12"/>
      <c r="B58" s="25">
        <v>369.9</v>
      </c>
      <c r="C58" s="20" t="s">
        <v>56</v>
      </c>
      <c r="D58" s="46">
        <v>258979</v>
      </c>
      <c r="E58" s="46">
        <v>216954</v>
      </c>
      <c r="F58" s="46">
        <v>0</v>
      </c>
      <c r="G58" s="46">
        <v>200509</v>
      </c>
      <c r="H58" s="46">
        <v>0</v>
      </c>
      <c r="I58" s="46">
        <v>40179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716621</v>
      </c>
      <c r="P58" s="47">
        <f t="shared" si="8"/>
        <v>11.594495769087644</v>
      </c>
      <c r="Q58" s="9"/>
    </row>
    <row r="59" spans="1:120" ht="15.75">
      <c r="A59" s="29" t="s">
        <v>40</v>
      </c>
      <c r="B59" s="30"/>
      <c r="C59" s="31"/>
      <c r="D59" s="32">
        <f t="shared" ref="D59:N59" si="15">SUM(D60:D63)</f>
        <v>11177649</v>
      </c>
      <c r="E59" s="32">
        <f t="shared" si="15"/>
        <v>1816653</v>
      </c>
      <c r="F59" s="32">
        <f t="shared" si="15"/>
        <v>0</v>
      </c>
      <c r="G59" s="32">
        <f t="shared" si="15"/>
        <v>17496750</v>
      </c>
      <c r="H59" s="32">
        <f t="shared" si="15"/>
        <v>0</v>
      </c>
      <c r="I59" s="32">
        <f t="shared" si="15"/>
        <v>638968</v>
      </c>
      <c r="J59" s="32">
        <f t="shared" si="15"/>
        <v>0</v>
      </c>
      <c r="K59" s="32">
        <f t="shared" si="15"/>
        <v>0</v>
      </c>
      <c r="L59" s="32">
        <f t="shared" si="15"/>
        <v>0</v>
      </c>
      <c r="M59" s="32">
        <f t="shared" si="15"/>
        <v>0</v>
      </c>
      <c r="N59" s="32">
        <f t="shared" si="15"/>
        <v>0</v>
      </c>
      <c r="O59" s="32">
        <f t="shared" si="14"/>
        <v>31130020</v>
      </c>
      <c r="P59" s="45">
        <f t="shared" si="8"/>
        <v>503.66495704370055</v>
      </c>
      <c r="Q59" s="9"/>
    </row>
    <row r="60" spans="1:120">
      <c r="A60" s="12"/>
      <c r="B60" s="25">
        <v>381</v>
      </c>
      <c r="C60" s="20" t="s">
        <v>57</v>
      </c>
      <c r="D60" s="46">
        <v>11181840</v>
      </c>
      <c r="E60" s="46">
        <v>1816653</v>
      </c>
      <c r="F60" s="46">
        <v>0</v>
      </c>
      <c r="G60" s="46">
        <v>17496750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30495243</v>
      </c>
      <c r="P60" s="47">
        <f t="shared" si="8"/>
        <v>493.39464785542089</v>
      </c>
      <c r="Q60" s="9"/>
    </row>
    <row r="61" spans="1:120">
      <c r="A61" s="12"/>
      <c r="B61" s="25">
        <v>383.1</v>
      </c>
      <c r="C61" s="20" t="s">
        <v>162</v>
      </c>
      <c r="D61" s="46">
        <v>-4191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-4191</v>
      </c>
      <c r="P61" s="47">
        <f t="shared" si="8"/>
        <v>-6.7807853479379357E-2</v>
      </c>
      <c r="Q61" s="9"/>
    </row>
    <row r="62" spans="1:120">
      <c r="A62" s="12"/>
      <c r="B62" s="25">
        <v>389.1</v>
      </c>
      <c r="C62" s="20" t="s">
        <v>58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407789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407789</v>
      </c>
      <c r="P62" s="47">
        <f t="shared" si="8"/>
        <v>6.597780186710243</v>
      </c>
      <c r="Q62" s="9"/>
    </row>
    <row r="63" spans="1:120" ht="15.75" thickBot="1">
      <c r="A63" s="12"/>
      <c r="B63" s="25">
        <v>389.8</v>
      </c>
      <c r="C63" s="20" t="s">
        <v>146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231179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231179</v>
      </c>
      <c r="P63" s="47">
        <f t="shared" si="8"/>
        <v>3.7403368550487808</v>
      </c>
      <c r="Q63" s="9"/>
    </row>
    <row r="64" spans="1:120" ht="16.5" thickBot="1">
      <c r="A64" s="14" t="s">
        <v>46</v>
      </c>
      <c r="B64" s="23"/>
      <c r="C64" s="22"/>
      <c r="D64" s="15">
        <f t="shared" ref="D64:N64" si="16">SUM(D5,D14,D25,D39,D48,D51,D59)</f>
        <v>63095014</v>
      </c>
      <c r="E64" s="15">
        <f t="shared" si="16"/>
        <v>16011548</v>
      </c>
      <c r="F64" s="15">
        <f t="shared" si="16"/>
        <v>272072</v>
      </c>
      <c r="G64" s="15">
        <f t="shared" si="16"/>
        <v>23895581</v>
      </c>
      <c r="H64" s="15">
        <f t="shared" si="16"/>
        <v>0</v>
      </c>
      <c r="I64" s="15">
        <f t="shared" si="16"/>
        <v>33967876.159999996</v>
      </c>
      <c r="J64" s="15">
        <f t="shared" si="16"/>
        <v>0</v>
      </c>
      <c r="K64" s="15">
        <f t="shared" si="16"/>
        <v>0</v>
      </c>
      <c r="L64" s="15">
        <f t="shared" si="16"/>
        <v>-320774</v>
      </c>
      <c r="M64" s="15">
        <f t="shared" si="16"/>
        <v>0</v>
      </c>
      <c r="N64" s="15">
        <f t="shared" si="16"/>
        <v>0</v>
      </c>
      <c r="O64" s="15">
        <f>SUM(D64:N64)</f>
        <v>136921317.16</v>
      </c>
      <c r="P64" s="38">
        <f t="shared" si="8"/>
        <v>2215.3043694079956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48" t="s">
        <v>153</v>
      </c>
      <c r="N66" s="48"/>
      <c r="O66" s="48"/>
      <c r="P66" s="43">
        <v>61807</v>
      </c>
    </row>
    <row r="67" spans="1:16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1"/>
    </row>
    <row r="68" spans="1:16" ht="15.75" customHeight="1" thickBot="1">
      <c r="A68" s="52" t="s">
        <v>74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4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132</v>
      </c>
      <c r="N4" s="35" t="s">
        <v>10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SUM(D6:D13)</f>
        <v>28948173</v>
      </c>
      <c r="E5" s="27">
        <f t="shared" si="0"/>
        <v>1071901</v>
      </c>
      <c r="F5" s="27">
        <f t="shared" si="0"/>
        <v>0</v>
      </c>
      <c r="G5" s="27">
        <f t="shared" si="0"/>
        <v>5534038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35554112</v>
      </c>
      <c r="P5" s="33">
        <f t="shared" ref="P5:P36" si="1">(O5/P$61)</f>
        <v>575.60730475327034</v>
      </c>
      <c r="Q5" s="6"/>
    </row>
    <row r="6" spans="1:134">
      <c r="A6" s="12"/>
      <c r="B6" s="25">
        <v>311</v>
      </c>
      <c r="C6" s="20" t="s">
        <v>3</v>
      </c>
      <c r="D6" s="46">
        <v>21021228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21021228</v>
      </c>
      <c r="P6" s="47">
        <f t="shared" si="1"/>
        <v>340.32554073306568</v>
      </c>
      <c r="Q6" s="9"/>
    </row>
    <row r="7" spans="1:134">
      <c r="A7" s="12"/>
      <c r="B7" s="25">
        <v>312.41000000000003</v>
      </c>
      <c r="C7" s="20" t="s">
        <v>135</v>
      </c>
      <c r="D7" s="46">
        <v>0</v>
      </c>
      <c r="E7" s="46">
        <v>1071901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1071901</v>
      </c>
      <c r="P7" s="47">
        <f t="shared" si="1"/>
        <v>17.353662090402796</v>
      </c>
      <c r="Q7" s="9"/>
    </row>
    <row r="8" spans="1:134">
      <c r="A8" s="12"/>
      <c r="B8" s="25">
        <v>312.43</v>
      </c>
      <c r="C8" s="20" t="s">
        <v>136</v>
      </c>
      <c r="D8" s="46">
        <v>0</v>
      </c>
      <c r="E8" s="46">
        <v>0</v>
      </c>
      <c r="F8" s="46">
        <v>0</v>
      </c>
      <c r="G8" s="46">
        <v>489453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489453</v>
      </c>
      <c r="P8" s="47">
        <f t="shared" si="1"/>
        <v>7.9240545266157234</v>
      </c>
      <c r="Q8" s="9"/>
    </row>
    <row r="9" spans="1:134">
      <c r="A9" s="12"/>
      <c r="B9" s="25">
        <v>312.63</v>
      </c>
      <c r="C9" s="20" t="s">
        <v>137</v>
      </c>
      <c r="D9" s="46">
        <v>0</v>
      </c>
      <c r="E9" s="46">
        <v>0</v>
      </c>
      <c r="F9" s="46">
        <v>0</v>
      </c>
      <c r="G9" s="46">
        <v>5044585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5044585</v>
      </c>
      <c r="P9" s="47">
        <f t="shared" si="1"/>
        <v>81.669877606527649</v>
      </c>
      <c r="Q9" s="9"/>
    </row>
    <row r="10" spans="1:134">
      <c r="A10" s="12"/>
      <c r="B10" s="25">
        <v>314.10000000000002</v>
      </c>
      <c r="C10" s="20" t="s">
        <v>12</v>
      </c>
      <c r="D10" s="46">
        <v>5031749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5031749</v>
      </c>
      <c r="P10" s="47">
        <f t="shared" si="1"/>
        <v>81.462067737339723</v>
      </c>
      <c r="Q10" s="9"/>
    </row>
    <row r="11" spans="1:134">
      <c r="A11" s="12"/>
      <c r="B11" s="25">
        <v>314.39999999999998</v>
      </c>
      <c r="C11" s="20" t="s">
        <v>13</v>
      </c>
      <c r="D11" s="46">
        <v>197115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197115</v>
      </c>
      <c r="P11" s="47">
        <f t="shared" si="1"/>
        <v>3.1912155161248541</v>
      </c>
      <c r="Q11" s="9"/>
    </row>
    <row r="12" spans="1:134">
      <c r="A12" s="12"/>
      <c r="B12" s="25">
        <v>315.2</v>
      </c>
      <c r="C12" s="20" t="s">
        <v>138</v>
      </c>
      <c r="D12" s="46">
        <v>1883191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1883191</v>
      </c>
      <c r="P12" s="47">
        <f t="shared" si="1"/>
        <v>30.48813301385831</v>
      </c>
      <c r="Q12" s="9"/>
    </row>
    <row r="13" spans="1:134">
      <c r="A13" s="12"/>
      <c r="B13" s="25">
        <v>316</v>
      </c>
      <c r="C13" s="20" t="s">
        <v>88</v>
      </c>
      <c r="D13" s="46">
        <v>814890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814890</v>
      </c>
      <c r="P13" s="47">
        <f t="shared" si="1"/>
        <v>13.192753529335578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SUM(D15:D24)</f>
        <v>4607557</v>
      </c>
      <c r="E14" s="32">
        <f t="shared" si="3"/>
        <v>11487377</v>
      </c>
      <c r="F14" s="32">
        <f t="shared" si="3"/>
        <v>273505</v>
      </c>
      <c r="G14" s="32">
        <f t="shared" si="3"/>
        <v>365265</v>
      </c>
      <c r="H14" s="32">
        <f t="shared" si="3"/>
        <v>0</v>
      </c>
      <c r="I14" s="32">
        <f t="shared" si="3"/>
        <v>3984380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20718084</v>
      </c>
      <c r="P14" s="45">
        <f t="shared" si="1"/>
        <v>335.41775676725814</v>
      </c>
      <c r="Q14" s="10"/>
    </row>
    <row r="15" spans="1:134">
      <c r="A15" s="12"/>
      <c r="B15" s="25">
        <v>322</v>
      </c>
      <c r="C15" s="20" t="s">
        <v>139</v>
      </c>
      <c r="D15" s="46">
        <v>0</v>
      </c>
      <c r="E15" s="46">
        <v>5221399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5221399</v>
      </c>
      <c r="P15" s="47">
        <f t="shared" si="1"/>
        <v>84.532427794327162</v>
      </c>
      <c r="Q15" s="9"/>
    </row>
    <row r="16" spans="1:134">
      <c r="A16" s="12"/>
      <c r="B16" s="25">
        <v>322.89999999999998</v>
      </c>
      <c r="C16" s="20" t="s">
        <v>140</v>
      </c>
      <c r="D16" s="46">
        <v>986570</v>
      </c>
      <c r="E16" s="46">
        <v>455237</v>
      </c>
      <c r="F16" s="46">
        <v>0</v>
      </c>
      <c r="G16" s="46">
        <v>0</v>
      </c>
      <c r="H16" s="46">
        <v>0</v>
      </c>
      <c r="I16" s="46">
        <v>59901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1501708</v>
      </c>
      <c r="P16" s="47">
        <f t="shared" si="1"/>
        <v>24.312070975262273</v>
      </c>
      <c r="Q16" s="9"/>
    </row>
    <row r="17" spans="1:17">
      <c r="A17" s="12"/>
      <c r="B17" s="25">
        <v>323.10000000000002</v>
      </c>
      <c r="C17" s="20" t="s">
        <v>17</v>
      </c>
      <c r="D17" s="46">
        <v>3540994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3540994</v>
      </c>
      <c r="P17" s="47">
        <f t="shared" si="1"/>
        <v>57.327321590467555</v>
      </c>
      <c r="Q17" s="9"/>
    </row>
    <row r="18" spans="1:17">
      <c r="A18" s="12"/>
      <c r="B18" s="25">
        <v>323.39999999999998</v>
      </c>
      <c r="C18" s="20" t="s">
        <v>98</v>
      </c>
      <c r="D18" s="46">
        <v>79993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79993</v>
      </c>
      <c r="P18" s="47">
        <f t="shared" si="1"/>
        <v>1.2950556922678409</v>
      </c>
      <c r="Q18" s="9"/>
    </row>
    <row r="19" spans="1:17">
      <c r="A19" s="12"/>
      <c r="B19" s="25">
        <v>323.7</v>
      </c>
      <c r="C19" s="20" t="s">
        <v>18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280960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280960</v>
      </c>
      <c r="P19" s="47">
        <f t="shared" si="1"/>
        <v>4.5486335966843674</v>
      </c>
      <c r="Q19" s="9"/>
    </row>
    <row r="20" spans="1:17">
      <c r="A20" s="12"/>
      <c r="B20" s="25">
        <v>324.20999999999998</v>
      </c>
      <c r="C20" s="20" t="s">
        <v>116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556010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556010</v>
      </c>
      <c r="P20" s="47">
        <f t="shared" si="1"/>
        <v>9.001586582048958</v>
      </c>
      <c r="Q20" s="9"/>
    </row>
    <row r="21" spans="1:17">
      <c r="A21" s="12"/>
      <c r="B21" s="25">
        <v>324.31</v>
      </c>
      <c r="C21" s="20" t="s">
        <v>19</v>
      </c>
      <c r="D21" s="46">
        <v>0</v>
      </c>
      <c r="E21" s="46">
        <v>0</v>
      </c>
      <c r="F21" s="46">
        <v>0</v>
      </c>
      <c r="G21" s="46">
        <v>121915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121915</v>
      </c>
      <c r="P21" s="47">
        <f t="shared" si="1"/>
        <v>1.9737566377412252</v>
      </c>
      <c r="Q21" s="9"/>
    </row>
    <row r="22" spans="1:17">
      <c r="A22" s="12"/>
      <c r="B22" s="25">
        <v>324.61</v>
      </c>
      <c r="C22" s="20" t="s">
        <v>21</v>
      </c>
      <c r="D22" s="46">
        <v>0</v>
      </c>
      <c r="E22" s="46">
        <v>0</v>
      </c>
      <c r="F22" s="46">
        <v>0</v>
      </c>
      <c r="G22" s="46">
        <v>243350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243350</v>
      </c>
      <c r="P22" s="47">
        <f t="shared" si="1"/>
        <v>3.9397422613651081</v>
      </c>
      <c r="Q22" s="9"/>
    </row>
    <row r="23" spans="1:17">
      <c r="A23" s="12"/>
      <c r="B23" s="25">
        <v>325.10000000000002</v>
      </c>
      <c r="C23" s="20" t="s">
        <v>23</v>
      </c>
      <c r="D23" s="46">
        <v>0</v>
      </c>
      <c r="E23" s="46">
        <v>0</v>
      </c>
      <c r="F23" s="46">
        <v>273505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273505</v>
      </c>
      <c r="P23" s="47">
        <f t="shared" si="1"/>
        <v>4.4279400336743944</v>
      </c>
      <c r="Q23" s="9"/>
    </row>
    <row r="24" spans="1:17">
      <c r="A24" s="12"/>
      <c r="B24" s="25">
        <v>325.2</v>
      </c>
      <c r="C24" s="20" t="s">
        <v>117</v>
      </c>
      <c r="D24" s="46">
        <v>0</v>
      </c>
      <c r="E24" s="46">
        <v>5810741</v>
      </c>
      <c r="F24" s="46">
        <v>0</v>
      </c>
      <c r="G24" s="46">
        <v>0</v>
      </c>
      <c r="H24" s="46">
        <v>0</v>
      </c>
      <c r="I24" s="46">
        <v>3087509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8898250</v>
      </c>
      <c r="P24" s="47">
        <f t="shared" si="1"/>
        <v>144.05922160341925</v>
      </c>
      <c r="Q24" s="9"/>
    </row>
    <row r="25" spans="1:17" ht="15.75">
      <c r="A25" s="29" t="s">
        <v>141</v>
      </c>
      <c r="B25" s="30"/>
      <c r="C25" s="31"/>
      <c r="D25" s="32">
        <f t="shared" ref="D25:N25" si="5">SUM(D26:D34)</f>
        <v>11424113</v>
      </c>
      <c r="E25" s="32">
        <f t="shared" si="5"/>
        <v>501173</v>
      </c>
      <c r="F25" s="32">
        <f t="shared" si="5"/>
        <v>0</v>
      </c>
      <c r="G25" s="32">
        <f t="shared" si="5"/>
        <v>992055</v>
      </c>
      <c r="H25" s="32">
        <f t="shared" si="5"/>
        <v>0</v>
      </c>
      <c r="I25" s="32">
        <f t="shared" si="5"/>
        <v>9709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12927050</v>
      </c>
      <c r="P25" s="45">
        <f t="shared" si="1"/>
        <v>209.28393342831239</v>
      </c>
      <c r="Q25" s="10"/>
    </row>
    <row r="26" spans="1:17">
      <c r="A26" s="12"/>
      <c r="B26" s="25">
        <v>331.31</v>
      </c>
      <c r="C26" s="20" t="s">
        <v>127</v>
      </c>
      <c r="D26" s="46">
        <v>9991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1" si="6">SUM(D26:N26)</f>
        <v>9991</v>
      </c>
      <c r="P26" s="47">
        <f t="shared" si="1"/>
        <v>0.16175042092993136</v>
      </c>
      <c r="Q26" s="9"/>
    </row>
    <row r="27" spans="1:17">
      <c r="A27" s="12"/>
      <c r="B27" s="25">
        <v>331.5</v>
      </c>
      <c r="C27" s="20" t="s">
        <v>72</v>
      </c>
      <c r="D27" s="46">
        <v>346364</v>
      </c>
      <c r="E27" s="46">
        <v>0</v>
      </c>
      <c r="F27" s="46">
        <v>0</v>
      </c>
      <c r="G27" s="46">
        <v>992055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1338419</v>
      </c>
      <c r="P27" s="47">
        <f t="shared" si="1"/>
        <v>21.668485299831627</v>
      </c>
      <c r="Q27" s="9"/>
    </row>
    <row r="28" spans="1:17">
      <c r="A28" s="12"/>
      <c r="B28" s="25">
        <v>332</v>
      </c>
      <c r="C28" s="20" t="s">
        <v>142</v>
      </c>
      <c r="D28" s="46">
        <v>3688288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3688288</v>
      </c>
      <c r="P28" s="47">
        <f t="shared" si="1"/>
        <v>59.71195441005051</v>
      </c>
      <c r="Q28" s="9"/>
    </row>
    <row r="29" spans="1:17">
      <c r="A29" s="12"/>
      <c r="B29" s="25">
        <v>335.125</v>
      </c>
      <c r="C29" s="20" t="s">
        <v>143</v>
      </c>
      <c r="D29" s="46">
        <v>1717767</v>
      </c>
      <c r="E29" s="46">
        <v>483072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2200839</v>
      </c>
      <c r="P29" s="47">
        <f t="shared" si="1"/>
        <v>35.630731122911541</v>
      </c>
      <c r="Q29" s="9"/>
    </row>
    <row r="30" spans="1:17">
      <c r="A30" s="12"/>
      <c r="B30" s="25">
        <v>335.15</v>
      </c>
      <c r="C30" s="20" t="s">
        <v>90</v>
      </c>
      <c r="D30" s="46">
        <v>8174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8174</v>
      </c>
      <c r="P30" s="47">
        <f t="shared" si="1"/>
        <v>0.13233389457324179</v>
      </c>
      <c r="Q30" s="9"/>
    </row>
    <row r="31" spans="1:17">
      <c r="A31" s="12"/>
      <c r="B31" s="25">
        <v>335.18</v>
      </c>
      <c r="C31" s="20" t="s">
        <v>144</v>
      </c>
      <c r="D31" s="46">
        <v>5519797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5519797</v>
      </c>
      <c r="P31" s="47">
        <f t="shared" si="1"/>
        <v>89.36337585804948</v>
      </c>
      <c r="Q31" s="9"/>
    </row>
    <row r="32" spans="1:17">
      <c r="A32" s="12"/>
      <c r="B32" s="25">
        <v>335.45</v>
      </c>
      <c r="C32" s="20" t="s">
        <v>145</v>
      </c>
      <c r="D32" s="46">
        <v>0</v>
      </c>
      <c r="E32" s="46">
        <v>18101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18101</v>
      </c>
      <c r="P32" s="47">
        <f t="shared" si="1"/>
        <v>0.29304818028752755</v>
      </c>
      <c r="Q32" s="9"/>
    </row>
    <row r="33" spans="1:17">
      <c r="A33" s="12"/>
      <c r="B33" s="25">
        <v>337.3</v>
      </c>
      <c r="C33" s="20" t="s">
        <v>32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9709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9709</v>
      </c>
      <c r="P33" s="47">
        <f t="shared" si="1"/>
        <v>0.15718495013599273</v>
      </c>
      <c r="Q33" s="9"/>
    </row>
    <row r="34" spans="1:17">
      <c r="A34" s="12"/>
      <c r="B34" s="25">
        <v>338</v>
      </c>
      <c r="C34" s="20" t="s">
        <v>33</v>
      </c>
      <c r="D34" s="46">
        <v>133732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133732</v>
      </c>
      <c r="P34" s="47">
        <f t="shared" si="1"/>
        <v>2.1650692915425465</v>
      </c>
      <c r="Q34" s="9"/>
    </row>
    <row r="35" spans="1:17" ht="15.75">
      <c r="A35" s="29" t="s">
        <v>38</v>
      </c>
      <c r="B35" s="30"/>
      <c r="C35" s="31"/>
      <c r="D35" s="32">
        <f t="shared" ref="D35:N35" si="7">SUM(D36:D43)</f>
        <v>2341077</v>
      </c>
      <c r="E35" s="32">
        <f t="shared" si="7"/>
        <v>306342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22666225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25313644</v>
      </c>
      <c r="P35" s="45">
        <f t="shared" si="1"/>
        <v>409.81809351120319</v>
      </c>
      <c r="Q35" s="10"/>
    </row>
    <row r="36" spans="1:17">
      <c r="A36" s="12"/>
      <c r="B36" s="25">
        <v>343.3</v>
      </c>
      <c r="C36" s="20" t="s">
        <v>120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13186092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3" si="8">SUM(D36:N36)</f>
        <v>13186092</v>
      </c>
      <c r="P36" s="47">
        <f t="shared" si="1"/>
        <v>213.47772309286361</v>
      </c>
      <c r="Q36" s="9"/>
    </row>
    <row r="37" spans="1:17">
      <c r="A37" s="12"/>
      <c r="B37" s="25">
        <v>343.4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4336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4336</v>
      </c>
      <c r="P37" s="47">
        <f t="shared" ref="P37:P59" si="9">(O37/P$61)</f>
        <v>7.0198160859992226E-2</v>
      </c>
      <c r="Q37" s="9"/>
    </row>
    <row r="38" spans="1:17">
      <c r="A38" s="12"/>
      <c r="B38" s="25">
        <v>343.5</v>
      </c>
      <c r="C38" s="20" t="s">
        <v>121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9475797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9475797</v>
      </c>
      <c r="P38" s="47">
        <f t="shared" si="9"/>
        <v>153.4094838751457</v>
      </c>
      <c r="Q38" s="9"/>
    </row>
    <row r="39" spans="1:17">
      <c r="A39" s="12"/>
      <c r="B39" s="25">
        <v>343.7</v>
      </c>
      <c r="C39" s="20" t="s">
        <v>122</v>
      </c>
      <c r="D39" s="46">
        <v>0</v>
      </c>
      <c r="E39" s="46">
        <v>306342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306342</v>
      </c>
      <c r="P39" s="47">
        <f t="shared" si="9"/>
        <v>4.9595583473643314</v>
      </c>
      <c r="Q39" s="9"/>
    </row>
    <row r="40" spans="1:17">
      <c r="A40" s="12"/>
      <c r="B40" s="25">
        <v>343.9</v>
      </c>
      <c r="C40" s="20" t="s">
        <v>110</v>
      </c>
      <c r="D40" s="46">
        <v>6000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6000</v>
      </c>
      <c r="P40" s="47">
        <f t="shared" si="9"/>
        <v>9.7137676466778913E-2</v>
      </c>
      <c r="Q40" s="9"/>
    </row>
    <row r="41" spans="1:17">
      <c r="A41" s="12"/>
      <c r="B41" s="25">
        <v>347.2</v>
      </c>
      <c r="C41" s="20" t="s">
        <v>43</v>
      </c>
      <c r="D41" s="46">
        <v>2079776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2079776</v>
      </c>
      <c r="P41" s="47">
        <f t="shared" si="9"/>
        <v>33.670768035228598</v>
      </c>
      <c r="Q41" s="9"/>
    </row>
    <row r="42" spans="1:17">
      <c r="A42" s="12"/>
      <c r="B42" s="25">
        <v>347.4</v>
      </c>
      <c r="C42" s="20" t="s">
        <v>123</v>
      </c>
      <c r="D42" s="46">
        <v>166512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166512</v>
      </c>
      <c r="P42" s="47">
        <f t="shared" si="9"/>
        <v>2.6957647973060483</v>
      </c>
      <c r="Q42" s="9"/>
    </row>
    <row r="43" spans="1:17">
      <c r="A43" s="12"/>
      <c r="B43" s="25">
        <v>347.9</v>
      </c>
      <c r="C43" s="20" t="s">
        <v>45</v>
      </c>
      <c r="D43" s="46">
        <v>88789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88789</v>
      </c>
      <c r="P43" s="47">
        <f t="shared" si="9"/>
        <v>1.4374595259681389</v>
      </c>
      <c r="Q43" s="9"/>
    </row>
    <row r="44" spans="1:17" ht="15.75">
      <c r="A44" s="29" t="s">
        <v>39</v>
      </c>
      <c r="B44" s="30"/>
      <c r="C44" s="31"/>
      <c r="D44" s="32">
        <f t="shared" ref="D44:N44" si="10">SUM(D45:D46)</f>
        <v>137338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>SUM(D44:N44)</f>
        <v>137338</v>
      </c>
      <c r="P44" s="45">
        <f t="shared" si="9"/>
        <v>2.2234490350990805</v>
      </c>
      <c r="Q44" s="10"/>
    </row>
    <row r="45" spans="1:17">
      <c r="A45" s="13"/>
      <c r="B45" s="39">
        <v>354</v>
      </c>
      <c r="C45" s="21" t="s">
        <v>48</v>
      </c>
      <c r="D45" s="46">
        <v>97317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97317</v>
      </c>
      <c r="P45" s="47">
        <f t="shared" si="9"/>
        <v>1.5755245434529206</v>
      </c>
      <c r="Q45" s="9"/>
    </row>
    <row r="46" spans="1:17">
      <c r="A46" s="13"/>
      <c r="B46" s="39">
        <v>359</v>
      </c>
      <c r="C46" s="21" t="s">
        <v>49</v>
      </c>
      <c r="D46" s="46">
        <v>40021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40021</v>
      </c>
      <c r="P46" s="47">
        <f t="shared" si="9"/>
        <v>0.64792449164615984</v>
      </c>
      <c r="Q46" s="9"/>
    </row>
    <row r="47" spans="1:17" ht="15.75">
      <c r="A47" s="29" t="s">
        <v>4</v>
      </c>
      <c r="B47" s="30"/>
      <c r="C47" s="31"/>
      <c r="D47" s="32">
        <f t="shared" ref="D47:N47" si="11">SUM(D48:D54)</f>
        <v>735094</v>
      </c>
      <c r="E47" s="32">
        <f t="shared" si="11"/>
        <v>174375</v>
      </c>
      <c r="F47" s="32">
        <f t="shared" si="11"/>
        <v>230</v>
      </c>
      <c r="G47" s="32">
        <f t="shared" si="11"/>
        <v>11260</v>
      </c>
      <c r="H47" s="32">
        <f t="shared" si="11"/>
        <v>0</v>
      </c>
      <c r="I47" s="32">
        <f t="shared" si="11"/>
        <v>257778</v>
      </c>
      <c r="J47" s="32">
        <f t="shared" si="11"/>
        <v>0</v>
      </c>
      <c r="K47" s="32">
        <f t="shared" si="11"/>
        <v>0</v>
      </c>
      <c r="L47" s="32">
        <f t="shared" si="11"/>
        <v>402171</v>
      </c>
      <c r="M47" s="32">
        <f t="shared" si="11"/>
        <v>0</v>
      </c>
      <c r="N47" s="32">
        <f t="shared" si="11"/>
        <v>0</v>
      </c>
      <c r="O47" s="32">
        <f>SUM(D47:N47)</f>
        <v>1580908</v>
      </c>
      <c r="P47" s="45">
        <f t="shared" si="9"/>
        <v>25.594288304623753</v>
      </c>
      <c r="Q47" s="10"/>
    </row>
    <row r="48" spans="1:17">
      <c r="A48" s="12"/>
      <c r="B48" s="25">
        <v>361.1</v>
      </c>
      <c r="C48" s="20" t="s">
        <v>50</v>
      </c>
      <c r="D48" s="46">
        <v>470004</v>
      </c>
      <c r="E48" s="46">
        <v>151441</v>
      </c>
      <c r="F48" s="46">
        <v>230</v>
      </c>
      <c r="G48" s="46">
        <v>251282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872957</v>
      </c>
      <c r="P48" s="47">
        <f t="shared" si="9"/>
        <v>14.13283577256832</v>
      </c>
      <c r="Q48" s="9"/>
    </row>
    <row r="49" spans="1:120">
      <c r="A49" s="12"/>
      <c r="B49" s="25">
        <v>361.3</v>
      </c>
      <c r="C49" s="20" t="s">
        <v>51</v>
      </c>
      <c r="D49" s="46">
        <v>-394823</v>
      </c>
      <c r="E49" s="46">
        <v>-131275</v>
      </c>
      <c r="F49" s="46">
        <v>0</v>
      </c>
      <c r="G49" s="46">
        <v>-242191</v>
      </c>
      <c r="H49" s="46">
        <v>0</v>
      </c>
      <c r="I49" s="46">
        <v>-561852</v>
      </c>
      <c r="J49" s="46">
        <v>0</v>
      </c>
      <c r="K49" s="46">
        <v>0</v>
      </c>
      <c r="L49" s="46">
        <v>402171</v>
      </c>
      <c r="M49" s="46">
        <v>0</v>
      </c>
      <c r="N49" s="46">
        <v>0</v>
      </c>
      <c r="O49" s="46">
        <f t="shared" ref="O49:O54" si="12">SUM(D49:N49)</f>
        <v>-927970</v>
      </c>
      <c r="P49" s="47">
        <f t="shared" si="9"/>
        <v>-15.023474938479472</v>
      </c>
      <c r="Q49" s="9"/>
    </row>
    <row r="50" spans="1:120">
      <c r="A50" s="12"/>
      <c r="B50" s="25">
        <v>361.4</v>
      </c>
      <c r="C50" s="20" t="s">
        <v>92</v>
      </c>
      <c r="D50" s="46">
        <v>3418</v>
      </c>
      <c r="E50" s="46">
        <v>1213</v>
      </c>
      <c r="F50" s="46">
        <v>0</v>
      </c>
      <c r="G50" s="46">
        <v>2169</v>
      </c>
      <c r="H50" s="46">
        <v>0</v>
      </c>
      <c r="I50" s="46">
        <v>5085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11885</v>
      </c>
      <c r="P50" s="47">
        <f t="shared" si="9"/>
        <v>0.19241354746794456</v>
      </c>
      <c r="Q50" s="9"/>
    </row>
    <row r="51" spans="1:120">
      <c r="A51" s="12"/>
      <c r="B51" s="25">
        <v>362</v>
      </c>
      <c r="C51" s="20" t="s">
        <v>53</v>
      </c>
      <c r="D51" s="46">
        <v>86064</v>
      </c>
      <c r="E51" s="46">
        <v>30000</v>
      </c>
      <c r="F51" s="46">
        <v>0</v>
      </c>
      <c r="G51" s="46">
        <v>0</v>
      </c>
      <c r="H51" s="46">
        <v>0</v>
      </c>
      <c r="I51" s="46">
        <v>720064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836128</v>
      </c>
      <c r="P51" s="47">
        <f t="shared" si="9"/>
        <v>13.536588524802486</v>
      </c>
      <c r="Q51" s="9"/>
    </row>
    <row r="52" spans="1:120">
      <c r="A52" s="12"/>
      <c r="B52" s="25">
        <v>364</v>
      </c>
      <c r="C52" s="20" t="s">
        <v>93</v>
      </c>
      <c r="D52" s="46">
        <v>122747</v>
      </c>
      <c r="E52" s="46">
        <v>25101</v>
      </c>
      <c r="F52" s="46">
        <v>0</v>
      </c>
      <c r="G52" s="46">
        <v>0</v>
      </c>
      <c r="H52" s="46">
        <v>0</v>
      </c>
      <c r="I52" s="46">
        <v>73283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221131</v>
      </c>
      <c r="P52" s="47">
        <f t="shared" si="9"/>
        <v>3.5800252557958814</v>
      </c>
      <c r="Q52" s="9"/>
    </row>
    <row r="53" spans="1:120">
      <c r="A53" s="12"/>
      <c r="B53" s="25">
        <v>366</v>
      </c>
      <c r="C53" s="20" t="s">
        <v>55</v>
      </c>
      <c r="D53" s="46">
        <v>149414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149414</v>
      </c>
      <c r="P53" s="47">
        <f t="shared" si="9"/>
        <v>2.4189547986012174</v>
      </c>
      <c r="Q53" s="9"/>
    </row>
    <row r="54" spans="1:120">
      <c r="A54" s="12"/>
      <c r="B54" s="25">
        <v>369.9</v>
      </c>
      <c r="C54" s="20" t="s">
        <v>56</v>
      </c>
      <c r="D54" s="46">
        <v>298270</v>
      </c>
      <c r="E54" s="46">
        <v>97895</v>
      </c>
      <c r="F54" s="46">
        <v>0</v>
      </c>
      <c r="G54" s="46">
        <v>0</v>
      </c>
      <c r="H54" s="46">
        <v>0</v>
      </c>
      <c r="I54" s="46">
        <v>21198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417363</v>
      </c>
      <c r="P54" s="47">
        <f t="shared" si="9"/>
        <v>6.7569453438673746</v>
      </c>
      <c r="Q54" s="9"/>
    </row>
    <row r="55" spans="1:120" ht="15.75">
      <c r="A55" s="29" t="s">
        <v>40</v>
      </c>
      <c r="B55" s="30"/>
      <c r="C55" s="31"/>
      <c r="D55" s="32">
        <f t="shared" ref="D55:N55" si="13">SUM(D56:D58)</f>
        <v>4180376</v>
      </c>
      <c r="E55" s="32">
        <f t="shared" si="13"/>
        <v>2887960</v>
      </c>
      <c r="F55" s="32">
        <f t="shared" si="13"/>
        <v>0</v>
      </c>
      <c r="G55" s="32">
        <f t="shared" si="13"/>
        <v>2772000</v>
      </c>
      <c r="H55" s="32">
        <f t="shared" si="13"/>
        <v>0</v>
      </c>
      <c r="I55" s="32">
        <f t="shared" si="13"/>
        <v>534488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3"/>
        <v>0</v>
      </c>
      <c r="O55" s="32">
        <f>SUM(D55:N55)</f>
        <v>10374824</v>
      </c>
      <c r="P55" s="45">
        <f t="shared" si="9"/>
        <v>167.96438285196217</v>
      </c>
      <c r="Q55" s="9"/>
    </row>
    <row r="56" spans="1:120">
      <c r="A56" s="12"/>
      <c r="B56" s="25">
        <v>381</v>
      </c>
      <c r="C56" s="20" t="s">
        <v>57</v>
      </c>
      <c r="D56" s="46">
        <v>4180376</v>
      </c>
      <c r="E56" s="46">
        <v>2887960</v>
      </c>
      <c r="F56" s="46">
        <v>0</v>
      </c>
      <c r="G56" s="46">
        <v>2772000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9840336</v>
      </c>
      <c r="P56" s="47">
        <f t="shared" si="9"/>
        <v>159.31122911539956</v>
      </c>
      <c r="Q56" s="9"/>
    </row>
    <row r="57" spans="1:120">
      <c r="A57" s="12"/>
      <c r="B57" s="25">
        <v>389.1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528288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528288</v>
      </c>
      <c r="P57" s="47">
        <f t="shared" si="9"/>
        <v>8.5527781375469498</v>
      </c>
      <c r="Q57" s="9"/>
    </row>
    <row r="58" spans="1:120" ht="15.75" thickBot="1">
      <c r="A58" s="12"/>
      <c r="B58" s="25">
        <v>389.8</v>
      </c>
      <c r="C58" s="20" t="s">
        <v>146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6200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6200</v>
      </c>
      <c r="P58" s="47">
        <f t="shared" si="9"/>
        <v>0.10037559901567154</v>
      </c>
      <c r="Q58" s="9"/>
    </row>
    <row r="59" spans="1:120" ht="16.5" thickBot="1">
      <c r="A59" s="14" t="s">
        <v>46</v>
      </c>
      <c r="B59" s="23"/>
      <c r="C59" s="22"/>
      <c r="D59" s="15">
        <f t="shared" ref="D59:N59" si="14">SUM(D5,D14,D25,D35,D44,D47,D55)</f>
        <v>52373728</v>
      </c>
      <c r="E59" s="15">
        <f t="shared" si="14"/>
        <v>16429128</v>
      </c>
      <c r="F59" s="15">
        <f t="shared" si="14"/>
        <v>273735</v>
      </c>
      <c r="G59" s="15">
        <f t="shared" si="14"/>
        <v>9674618</v>
      </c>
      <c r="H59" s="15">
        <f t="shared" si="14"/>
        <v>0</v>
      </c>
      <c r="I59" s="15">
        <f t="shared" si="14"/>
        <v>27452580</v>
      </c>
      <c r="J59" s="15">
        <f t="shared" si="14"/>
        <v>0</v>
      </c>
      <c r="K59" s="15">
        <f t="shared" si="14"/>
        <v>0</v>
      </c>
      <c r="L59" s="15">
        <f t="shared" si="14"/>
        <v>402171</v>
      </c>
      <c r="M59" s="15">
        <f t="shared" si="14"/>
        <v>0</v>
      </c>
      <c r="N59" s="15">
        <f t="shared" si="14"/>
        <v>0</v>
      </c>
      <c r="O59" s="15">
        <f>SUM(D59:N59)</f>
        <v>106605960</v>
      </c>
      <c r="P59" s="38">
        <f t="shared" si="9"/>
        <v>1725.9092086517292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8" t="s">
        <v>147</v>
      </c>
      <c r="N61" s="48"/>
      <c r="O61" s="48"/>
      <c r="P61" s="43">
        <v>61768</v>
      </c>
    </row>
    <row r="62" spans="1:120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</row>
    <row r="63" spans="1:120" ht="15.75" customHeight="1" thickBot="1">
      <c r="A63" s="52" t="s">
        <v>74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28581706</v>
      </c>
      <c r="E5" s="27">
        <f t="shared" si="0"/>
        <v>1015110</v>
      </c>
      <c r="F5" s="27">
        <f t="shared" si="0"/>
        <v>0</v>
      </c>
      <c r="G5" s="27">
        <f t="shared" si="0"/>
        <v>4774544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34371360</v>
      </c>
      <c r="O5" s="33">
        <f t="shared" ref="O5:O36" si="1">(N5/O$65)</f>
        <v>548.62505985634482</v>
      </c>
      <c r="P5" s="6"/>
    </row>
    <row r="6" spans="1:133">
      <c r="A6" s="12"/>
      <c r="B6" s="25">
        <v>311</v>
      </c>
      <c r="C6" s="20" t="s">
        <v>3</v>
      </c>
      <c r="D6" s="46">
        <v>20628009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20628009</v>
      </c>
      <c r="O6" s="47">
        <f t="shared" si="1"/>
        <v>329.2579249800479</v>
      </c>
      <c r="P6" s="9"/>
    </row>
    <row r="7" spans="1:133">
      <c r="A7" s="12"/>
      <c r="B7" s="25">
        <v>312.41000000000003</v>
      </c>
      <c r="C7" s="20" t="s">
        <v>113</v>
      </c>
      <c r="D7" s="46">
        <v>0</v>
      </c>
      <c r="E7" s="46">
        <v>1015110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1015110</v>
      </c>
      <c r="O7" s="47">
        <f t="shared" si="1"/>
        <v>16.202873104549081</v>
      </c>
      <c r="P7" s="9"/>
    </row>
    <row r="8" spans="1:133">
      <c r="A8" s="12"/>
      <c r="B8" s="25">
        <v>312.42</v>
      </c>
      <c r="C8" s="20" t="s">
        <v>114</v>
      </c>
      <c r="D8" s="46">
        <v>0</v>
      </c>
      <c r="E8" s="46">
        <v>0</v>
      </c>
      <c r="F8" s="46">
        <v>0</v>
      </c>
      <c r="G8" s="46">
        <v>466069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466069</v>
      </c>
      <c r="O8" s="47">
        <f t="shared" si="1"/>
        <v>7.4392498004788505</v>
      </c>
      <c r="P8" s="9"/>
    </row>
    <row r="9" spans="1:133">
      <c r="A9" s="12"/>
      <c r="B9" s="25">
        <v>312.60000000000002</v>
      </c>
      <c r="C9" s="20" t="s">
        <v>115</v>
      </c>
      <c r="D9" s="46">
        <v>0</v>
      </c>
      <c r="E9" s="46">
        <v>0</v>
      </c>
      <c r="F9" s="46">
        <v>0</v>
      </c>
      <c r="G9" s="46">
        <v>4308475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4308475</v>
      </c>
      <c r="O9" s="47">
        <f t="shared" si="1"/>
        <v>68.770550678371904</v>
      </c>
      <c r="P9" s="9"/>
    </row>
    <row r="10" spans="1:133">
      <c r="A10" s="12"/>
      <c r="B10" s="25">
        <v>314.10000000000002</v>
      </c>
      <c r="C10" s="20" t="s">
        <v>12</v>
      </c>
      <c r="D10" s="46">
        <v>4966164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4966164</v>
      </c>
      <c r="O10" s="47">
        <f t="shared" si="1"/>
        <v>79.268379888268157</v>
      </c>
      <c r="P10" s="9"/>
    </row>
    <row r="11" spans="1:133">
      <c r="A11" s="12"/>
      <c r="B11" s="25">
        <v>314.39999999999998</v>
      </c>
      <c r="C11" s="20" t="s">
        <v>13</v>
      </c>
      <c r="D11" s="46">
        <v>184258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184258</v>
      </c>
      <c r="O11" s="47">
        <f t="shared" si="1"/>
        <v>2.9410694333599361</v>
      </c>
      <c r="P11" s="9"/>
    </row>
    <row r="12" spans="1:133">
      <c r="A12" s="12"/>
      <c r="B12" s="25">
        <v>315</v>
      </c>
      <c r="C12" s="20" t="s">
        <v>87</v>
      </c>
      <c r="D12" s="46">
        <v>1939209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1939209</v>
      </c>
      <c r="O12" s="47">
        <f t="shared" si="1"/>
        <v>30.953056664006386</v>
      </c>
      <c r="P12" s="9"/>
    </row>
    <row r="13" spans="1:133">
      <c r="A13" s="12"/>
      <c r="B13" s="25">
        <v>316</v>
      </c>
      <c r="C13" s="20" t="s">
        <v>88</v>
      </c>
      <c r="D13" s="46">
        <v>864066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864066</v>
      </c>
      <c r="O13" s="47">
        <f t="shared" si="1"/>
        <v>13.791955307262571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SUM(D15:D24)</f>
        <v>4705873</v>
      </c>
      <c r="E14" s="32">
        <f t="shared" si="3"/>
        <v>10982504</v>
      </c>
      <c r="F14" s="32">
        <f t="shared" si="3"/>
        <v>271042</v>
      </c>
      <c r="G14" s="32">
        <f t="shared" si="3"/>
        <v>742992</v>
      </c>
      <c r="H14" s="32">
        <f t="shared" si="3"/>
        <v>0</v>
      </c>
      <c r="I14" s="32">
        <f t="shared" si="3"/>
        <v>5290938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21993349</v>
      </c>
      <c r="O14" s="45">
        <f t="shared" si="1"/>
        <v>351.05106145251398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5057196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5057196</v>
      </c>
      <c r="O15" s="47">
        <f t="shared" si="1"/>
        <v>80.721404628890667</v>
      </c>
      <c r="P15" s="9"/>
    </row>
    <row r="16" spans="1:133">
      <c r="A16" s="12"/>
      <c r="B16" s="25">
        <v>323.10000000000002</v>
      </c>
      <c r="C16" s="20" t="s">
        <v>17</v>
      </c>
      <c r="D16" s="46">
        <v>3396752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3396752</v>
      </c>
      <c r="O16" s="47">
        <f t="shared" si="1"/>
        <v>54.217909018355947</v>
      </c>
      <c r="P16" s="9"/>
    </row>
    <row r="17" spans="1:16">
      <c r="A17" s="12"/>
      <c r="B17" s="25">
        <v>323.39999999999998</v>
      </c>
      <c r="C17" s="20" t="s">
        <v>98</v>
      </c>
      <c r="D17" s="46">
        <v>76075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76075</v>
      </c>
      <c r="O17" s="47">
        <f t="shared" si="1"/>
        <v>1.2142857142857142</v>
      </c>
      <c r="P17" s="9"/>
    </row>
    <row r="18" spans="1:16">
      <c r="A18" s="12"/>
      <c r="B18" s="25">
        <v>323.7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361896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361896</v>
      </c>
      <c r="O18" s="47">
        <f t="shared" si="1"/>
        <v>5.7764724660814046</v>
      </c>
      <c r="P18" s="9"/>
    </row>
    <row r="19" spans="1:16">
      <c r="A19" s="12"/>
      <c r="B19" s="25">
        <v>324.20999999999998</v>
      </c>
      <c r="C19" s="20" t="s">
        <v>116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1730375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1730375</v>
      </c>
      <c r="O19" s="47">
        <f t="shared" si="1"/>
        <v>27.619712689545093</v>
      </c>
      <c r="P19" s="9"/>
    </row>
    <row r="20" spans="1:16">
      <c r="A20" s="12"/>
      <c r="B20" s="25">
        <v>324.31</v>
      </c>
      <c r="C20" s="20" t="s">
        <v>19</v>
      </c>
      <c r="D20" s="46">
        <v>0</v>
      </c>
      <c r="E20" s="46">
        <v>0</v>
      </c>
      <c r="F20" s="46">
        <v>0</v>
      </c>
      <c r="G20" s="46">
        <v>117467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117467</v>
      </c>
      <c r="O20" s="47">
        <f t="shared" si="1"/>
        <v>1.8749720670391061</v>
      </c>
      <c r="P20" s="9"/>
    </row>
    <row r="21" spans="1:16">
      <c r="A21" s="12"/>
      <c r="B21" s="25">
        <v>324.61</v>
      </c>
      <c r="C21" s="20" t="s">
        <v>21</v>
      </c>
      <c r="D21" s="46">
        <v>0</v>
      </c>
      <c r="E21" s="46">
        <v>0</v>
      </c>
      <c r="F21" s="46">
        <v>0</v>
      </c>
      <c r="G21" s="46">
        <v>625525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625525</v>
      </c>
      <c r="O21" s="47">
        <f t="shared" si="1"/>
        <v>9.9844373503591388</v>
      </c>
      <c r="P21" s="9"/>
    </row>
    <row r="22" spans="1:16">
      <c r="A22" s="12"/>
      <c r="B22" s="25">
        <v>325.10000000000002</v>
      </c>
      <c r="C22" s="20" t="s">
        <v>23</v>
      </c>
      <c r="D22" s="46">
        <v>0</v>
      </c>
      <c r="E22" s="46">
        <v>0</v>
      </c>
      <c r="F22" s="46">
        <v>271042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271042</v>
      </c>
      <c r="O22" s="47">
        <f t="shared" si="1"/>
        <v>4.3262889066241019</v>
      </c>
      <c r="P22" s="9"/>
    </row>
    <row r="23" spans="1:16">
      <c r="A23" s="12"/>
      <c r="B23" s="25">
        <v>325.2</v>
      </c>
      <c r="C23" s="20" t="s">
        <v>117</v>
      </c>
      <c r="D23" s="46">
        <v>0</v>
      </c>
      <c r="E23" s="46">
        <v>5888556</v>
      </c>
      <c r="F23" s="46">
        <v>0</v>
      </c>
      <c r="G23" s="46">
        <v>0</v>
      </c>
      <c r="H23" s="46">
        <v>0</v>
      </c>
      <c r="I23" s="46">
        <v>3089525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8978081</v>
      </c>
      <c r="O23" s="47">
        <f t="shared" si="1"/>
        <v>143.30536312849162</v>
      </c>
      <c r="P23" s="9"/>
    </row>
    <row r="24" spans="1:16">
      <c r="A24" s="12"/>
      <c r="B24" s="25">
        <v>329</v>
      </c>
      <c r="C24" s="20" t="s">
        <v>24</v>
      </c>
      <c r="D24" s="46">
        <v>1233046</v>
      </c>
      <c r="E24" s="46">
        <v>36752</v>
      </c>
      <c r="F24" s="46">
        <v>0</v>
      </c>
      <c r="G24" s="46">
        <v>0</v>
      </c>
      <c r="H24" s="46">
        <v>0</v>
      </c>
      <c r="I24" s="46">
        <v>109142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9" si="5">SUM(D24:M24)</f>
        <v>1378940</v>
      </c>
      <c r="O24" s="47">
        <f t="shared" si="1"/>
        <v>22.010215482841183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SUM(D26:D38)</f>
        <v>8126727</v>
      </c>
      <c r="E25" s="32">
        <f t="shared" si="6"/>
        <v>432688</v>
      </c>
      <c r="F25" s="32">
        <f t="shared" si="6"/>
        <v>0</v>
      </c>
      <c r="G25" s="32">
        <f t="shared" si="6"/>
        <v>346444</v>
      </c>
      <c r="H25" s="32">
        <f t="shared" si="6"/>
        <v>0</v>
      </c>
      <c r="I25" s="32">
        <f t="shared" si="6"/>
        <v>261039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9166898</v>
      </c>
      <c r="O25" s="45">
        <f t="shared" si="1"/>
        <v>146.31920191540303</v>
      </c>
      <c r="P25" s="10"/>
    </row>
    <row r="26" spans="1:16">
      <c r="A26" s="12"/>
      <c r="B26" s="25">
        <v>331.2</v>
      </c>
      <c r="C26" s="20" t="s">
        <v>70</v>
      </c>
      <c r="D26" s="46">
        <v>110045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110045</v>
      </c>
      <c r="O26" s="47">
        <f t="shared" si="1"/>
        <v>1.7565043894652834</v>
      </c>
      <c r="P26" s="9"/>
    </row>
    <row r="27" spans="1:16">
      <c r="A27" s="12"/>
      <c r="B27" s="25">
        <v>331.31</v>
      </c>
      <c r="C27" s="20" t="s">
        <v>127</v>
      </c>
      <c r="D27" s="46">
        <v>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5000</v>
      </c>
      <c r="O27" s="47">
        <f t="shared" si="1"/>
        <v>7.9808459696727854E-2</v>
      </c>
      <c r="P27" s="9"/>
    </row>
    <row r="28" spans="1:16">
      <c r="A28" s="12"/>
      <c r="B28" s="25">
        <v>331.49</v>
      </c>
      <c r="C28" s="20" t="s">
        <v>118</v>
      </c>
      <c r="D28" s="46">
        <v>0</v>
      </c>
      <c r="E28" s="46">
        <v>0</v>
      </c>
      <c r="F28" s="46">
        <v>0</v>
      </c>
      <c r="G28" s="46">
        <v>146444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146444</v>
      </c>
      <c r="O28" s="47">
        <f t="shared" si="1"/>
        <v>2.337494014365523</v>
      </c>
      <c r="P28" s="9"/>
    </row>
    <row r="29" spans="1:16">
      <c r="A29" s="12"/>
      <c r="B29" s="25">
        <v>331.5</v>
      </c>
      <c r="C29" s="20" t="s">
        <v>72</v>
      </c>
      <c r="D29" s="46">
        <v>1719117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1719117</v>
      </c>
      <c r="O29" s="47">
        <f t="shared" si="1"/>
        <v>27.440015961691941</v>
      </c>
      <c r="P29" s="9"/>
    </row>
    <row r="30" spans="1:16">
      <c r="A30" s="12"/>
      <c r="B30" s="25">
        <v>331.7</v>
      </c>
      <c r="C30" s="20" t="s">
        <v>27</v>
      </c>
      <c r="D30" s="46">
        <v>30516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30516</v>
      </c>
      <c r="O30" s="47">
        <f t="shared" si="1"/>
        <v>0.48708699122106941</v>
      </c>
      <c r="P30" s="9"/>
    </row>
    <row r="31" spans="1:16">
      <c r="A31" s="12"/>
      <c r="B31" s="25">
        <v>334.2</v>
      </c>
      <c r="C31" s="20" t="s">
        <v>128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73503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73503</v>
      </c>
      <c r="O31" s="47">
        <f t="shared" si="1"/>
        <v>1.1732322426177175</v>
      </c>
      <c r="P31" s="9"/>
    </row>
    <row r="32" spans="1:16">
      <c r="A32" s="12"/>
      <c r="B32" s="25">
        <v>334.7</v>
      </c>
      <c r="C32" s="20" t="s">
        <v>119</v>
      </c>
      <c r="D32" s="46">
        <v>0</v>
      </c>
      <c r="E32" s="46">
        <v>0</v>
      </c>
      <c r="F32" s="46">
        <v>0</v>
      </c>
      <c r="G32" s="46">
        <v>200000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200000</v>
      </c>
      <c r="O32" s="47">
        <f t="shared" si="1"/>
        <v>3.1923383878691141</v>
      </c>
      <c r="P32" s="9"/>
    </row>
    <row r="33" spans="1:16">
      <c r="A33" s="12"/>
      <c r="B33" s="25">
        <v>335.12</v>
      </c>
      <c r="C33" s="20" t="s">
        <v>89</v>
      </c>
      <c r="D33" s="46">
        <v>1417364</v>
      </c>
      <c r="E33" s="46">
        <v>415039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1832403</v>
      </c>
      <c r="O33" s="47">
        <f t="shared" si="1"/>
        <v>29.248252194732643</v>
      </c>
      <c r="P33" s="9"/>
    </row>
    <row r="34" spans="1:16">
      <c r="A34" s="12"/>
      <c r="B34" s="25">
        <v>335.15</v>
      </c>
      <c r="C34" s="20" t="s">
        <v>90</v>
      </c>
      <c r="D34" s="46">
        <v>9189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9189</v>
      </c>
      <c r="O34" s="47">
        <f t="shared" si="1"/>
        <v>0.14667198723064645</v>
      </c>
      <c r="P34" s="9"/>
    </row>
    <row r="35" spans="1:16">
      <c r="A35" s="12"/>
      <c r="B35" s="25">
        <v>335.18</v>
      </c>
      <c r="C35" s="20" t="s">
        <v>91</v>
      </c>
      <c r="D35" s="46">
        <v>4687839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4687839</v>
      </c>
      <c r="O35" s="47">
        <f t="shared" si="1"/>
        <v>74.825841979249802</v>
      </c>
      <c r="P35" s="9"/>
    </row>
    <row r="36" spans="1:16">
      <c r="A36" s="12"/>
      <c r="B36" s="25">
        <v>335.49</v>
      </c>
      <c r="C36" s="20" t="s">
        <v>109</v>
      </c>
      <c r="D36" s="46">
        <v>0</v>
      </c>
      <c r="E36" s="46">
        <v>17649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17649</v>
      </c>
      <c r="O36" s="47">
        <f t="shared" si="1"/>
        <v>0.28170790103750998</v>
      </c>
      <c r="P36" s="9"/>
    </row>
    <row r="37" spans="1:16">
      <c r="A37" s="12"/>
      <c r="B37" s="25">
        <v>337.7</v>
      </c>
      <c r="C37" s="20" t="s">
        <v>76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187536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187536</v>
      </c>
      <c r="O37" s="47">
        <f t="shared" ref="O37:O63" si="7">(N37/O$65)</f>
        <v>2.9933918595371107</v>
      </c>
      <c r="P37" s="9"/>
    </row>
    <row r="38" spans="1:16">
      <c r="A38" s="12"/>
      <c r="B38" s="25">
        <v>338</v>
      </c>
      <c r="C38" s="20" t="s">
        <v>33</v>
      </c>
      <c r="D38" s="46">
        <v>147657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147657</v>
      </c>
      <c r="O38" s="47">
        <f t="shared" si="7"/>
        <v>2.3568555466879491</v>
      </c>
      <c r="P38" s="9"/>
    </row>
    <row r="39" spans="1:16" ht="15.75">
      <c r="A39" s="29" t="s">
        <v>38</v>
      </c>
      <c r="B39" s="30"/>
      <c r="C39" s="31"/>
      <c r="D39" s="32">
        <f t="shared" ref="D39:M39" si="8">SUM(D40:D47)</f>
        <v>1836564</v>
      </c>
      <c r="E39" s="32">
        <f t="shared" si="8"/>
        <v>309256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21966888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24112708</v>
      </c>
      <c r="O39" s="45">
        <f t="shared" si="7"/>
        <v>384.87961691939347</v>
      </c>
      <c r="P39" s="10"/>
    </row>
    <row r="40" spans="1:16">
      <c r="A40" s="12"/>
      <c r="B40" s="25">
        <v>343.3</v>
      </c>
      <c r="C40" s="20" t="s">
        <v>120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12797249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9">SUM(D40:M40)</f>
        <v>12797249</v>
      </c>
      <c r="O40" s="47">
        <f t="shared" si="7"/>
        <v>204.26574620909815</v>
      </c>
      <c r="P40" s="9"/>
    </row>
    <row r="41" spans="1:16">
      <c r="A41" s="12"/>
      <c r="B41" s="25">
        <v>343.4</v>
      </c>
      <c r="C41" s="20" t="s">
        <v>41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6529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6529</v>
      </c>
      <c r="O41" s="47">
        <f t="shared" si="7"/>
        <v>0.10421388667198724</v>
      </c>
      <c r="P41" s="9"/>
    </row>
    <row r="42" spans="1:16">
      <c r="A42" s="12"/>
      <c r="B42" s="25">
        <v>343.5</v>
      </c>
      <c r="C42" s="20" t="s">
        <v>121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9163110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9163110</v>
      </c>
      <c r="O42" s="47">
        <f t="shared" si="7"/>
        <v>146.2587390263368</v>
      </c>
      <c r="P42" s="9"/>
    </row>
    <row r="43" spans="1:16">
      <c r="A43" s="12"/>
      <c r="B43" s="25">
        <v>343.7</v>
      </c>
      <c r="C43" s="20" t="s">
        <v>122</v>
      </c>
      <c r="D43" s="46">
        <v>0</v>
      </c>
      <c r="E43" s="46">
        <v>309256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309256</v>
      </c>
      <c r="O43" s="47">
        <f t="shared" si="7"/>
        <v>4.9362490023942538</v>
      </c>
      <c r="P43" s="9"/>
    </row>
    <row r="44" spans="1:16">
      <c r="A44" s="12"/>
      <c r="B44" s="25">
        <v>343.9</v>
      </c>
      <c r="C44" s="20" t="s">
        <v>110</v>
      </c>
      <c r="D44" s="46">
        <v>6000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6000</v>
      </c>
      <c r="O44" s="47">
        <f t="shared" si="7"/>
        <v>9.5770151636073428E-2</v>
      </c>
      <c r="P44" s="9"/>
    </row>
    <row r="45" spans="1:16">
      <c r="A45" s="12"/>
      <c r="B45" s="25">
        <v>347.2</v>
      </c>
      <c r="C45" s="20" t="s">
        <v>43</v>
      </c>
      <c r="D45" s="46">
        <v>1438434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1438434</v>
      </c>
      <c r="O45" s="47">
        <f t="shared" si="7"/>
        <v>22.959840383080607</v>
      </c>
      <c r="P45" s="9"/>
    </row>
    <row r="46" spans="1:16">
      <c r="A46" s="12"/>
      <c r="B46" s="25">
        <v>347.4</v>
      </c>
      <c r="C46" s="20" t="s">
        <v>123</v>
      </c>
      <c r="D46" s="46">
        <v>336045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336045</v>
      </c>
      <c r="O46" s="47">
        <f t="shared" si="7"/>
        <v>5.3638467677573827</v>
      </c>
      <c r="P46" s="9"/>
    </row>
    <row r="47" spans="1:16">
      <c r="A47" s="12"/>
      <c r="B47" s="25">
        <v>347.9</v>
      </c>
      <c r="C47" s="20" t="s">
        <v>45</v>
      </c>
      <c r="D47" s="46">
        <v>56085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56085</v>
      </c>
      <c r="O47" s="47">
        <f t="shared" si="7"/>
        <v>0.89521149241819631</v>
      </c>
      <c r="P47" s="9"/>
    </row>
    <row r="48" spans="1:16" ht="15.75">
      <c r="A48" s="29" t="s">
        <v>39</v>
      </c>
      <c r="B48" s="30"/>
      <c r="C48" s="31"/>
      <c r="D48" s="32">
        <f t="shared" ref="D48:M48" si="10">SUM(D49:D50)</f>
        <v>241663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241663</v>
      </c>
      <c r="O48" s="45">
        <f t="shared" si="7"/>
        <v>3.8573503591380685</v>
      </c>
      <c r="P48" s="10"/>
    </row>
    <row r="49" spans="1:119">
      <c r="A49" s="13"/>
      <c r="B49" s="39">
        <v>354</v>
      </c>
      <c r="C49" s="21" t="s">
        <v>48</v>
      </c>
      <c r="D49" s="46">
        <v>198238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198238</v>
      </c>
      <c r="O49" s="47">
        <f t="shared" si="7"/>
        <v>3.1642138866719871</v>
      </c>
      <c r="P49" s="9"/>
    </row>
    <row r="50" spans="1:119">
      <c r="A50" s="13"/>
      <c r="B50" s="39">
        <v>359</v>
      </c>
      <c r="C50" s="21" t="s">
        <v>49</v>
      </c>
      <c r="D50" s="46">
        <v>43425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43425</v>
      </c>
      <c r="O50" s="47">
        <f t="shared" si="7"/>
        <v>0.69313647246608145</v>
      </c>
      <c r="P50" s="9"/>
    </row>
    <row r="51" spans="1:119" ht="15.75">
      <c r="A51" s="29" t="s">
        <v>4</v>
      </c>
      <c r="B51" s="30"/>
      <c r="C51" s="31"/>
      <c r="D51" s="32">
        <f t="shared" ref="D51:M51" si="11">SUM(D52:D58)</f>
        <v>1623471</v>
      </c>
      <c r="E51" s="32">
        <f t="shared" si="11"/>
        <v>537903</v>
      </c>
      <c r="F51" s="32">
        <f t="shared" si="11"/>
        <v>57</v>
      </c>
      <c r="G51" s="32">
        <f t="shared" si="11"/>
        <v>701500</v>
      </c>
      <c r="H51" s="32">
        <f t="shared" si="11"/>
        <v>0</v>
      </c>
      <c r="I51" s="32">
        <f t="shared" si="11"/>
        <v>1532926</v>
      </c>
      <c r="J51" s="32">
        <f t="shared" si="11"/>
        <v>0</v>
      </c>
      <c r="K51" s="32">
        <f t="shared" si="11"/>
        <v>0</v>
      </c>
      <c r="L51" s="32">
        <f t="shared" si="11"/>
        <v>124392</v>
      </c>
      <c r="M51" s="32">
        <f t="shared" si="11"/>
        <v>0</v>
      </c>
      <c r="N51" s="32">
        <f>SUM(D51:M51)</f>
        <v>4520249</v>
      </c>
      <c r="O51" s="45">
        <f t="shared" si="7"/>
        <v>72.150822027134879</v>
      </c>
      <c r="P51" s="10"/>
    </row>
    <row r="52" spans="1:119">
      <c r="A52" s="12"/>
      <c r="B52" s="25">
        <v>361.1</v>
      </c>
      <c r="C52" s="20" t="s">
        <v>50</v>
      </c>
      <c r="D52" s="46">
        <v>766773</v>
      </c>
      <c r="E52" s="46">
        <v>256393</v>
      </c>
      <c r="F52" s="46">
        <v>57</v>
      </c>
      <c r="G52" s="46">
        <v>462829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1486052</v>
      </c>
      <c r="O52" s="47">
        <f t="shared" si="7"/>
        <v>23.719904229848364</v>
      </c>
      <c r="P52" s="9"/>
    </row>
    <row r="53" spans="1:119">
      <c r="A53" s="12"/>
      <c r="B53" s="25">
        <v>361.3</v>
      </c>
      <c r="C53" s="20" t="s">
        <v>51</v>
      </c>
      <c r="D53" s="46">
        <v>460355</v>
      </c>
      <c r="E53" s="46">
        <v>130556</v>
      </c>
      <c r="F53" s="46">
        <v>0</v>
      </c>
      <c r="G53" s="46">
        <v>234565</v>
      </c>
      <c r="H53" s="46">
        <v>0</v>
      </c>
      <c r="I53" s="46">
        <v>633830</v>
      </c>
      <c r="J53" s="46">
        <v>0</v>
      </c>
      <c r="K53" s="46">
        <v>0</v>
      </c>
      <c r="L53" s="46">
        <v>124392</v>
      </c>
      <c r="M53" s="46">
        <v>0</v>
      </c>
      <c r="N53" s="46">
        <f t="shared" ref="N53:N58" si="12">SUM(D53:M53)</f>
        <v>1583698</v>
      </c>
      <c r="O53" s="47">
        <f t="shared" si="7"/>
        <v>25.278499600957701</v>
      </c>
      <c r="P53" s="9"/>
    </row>
    <row r="54" spans="1:119">
      <c r="A54" s="12"/>
      <c r="B54" s="25">
        <v>361.4</v>
      </c>
      <c r="C54" s="20" t="s">
        <v>92</v>
      </c>
      <c r="D54" s="46">
        <v>7015</v>
      </c>
      <c r="E54" s="46">
        <v>2232</v>
      </c>
      <c r="F54" s="46">
        <v>0</v>
      </c>
      <c r="G54" s="46">
        <v>4106</v>
      </c>
      <c r="H54" s="46">
        <v>0</v>
      </c>
      <c r="I54" s="46">
        <v>11312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24665</v>
      </c>
      <c r="O54" s="47">
        <f t="shared" si="7"/>
        <v>0.39369513168395848</v>
      </c>
      <c r="P54" s="9"/>
    </row>
    <row r="55" spans="1:119">
      <c r="A55" s="12"/>
      <c r="B55" s="25">
        <v>362</v>
      </c>
      <c r="C55" s="20" t="s">
        <v>53</v>
      </c>
      <c r="D55" s="46">
        <v>82854</v>
      </c>
      <c r="E55" s="46">
        <v>40000</v>
      </c>
      <c r="F55" s="46">
        <v>0</v>
      </c>
      <c r="G55" s="46">
        <v>0</v>
      </c>
      <c r="H55" s="46">
        <v>0</v>
      </c>
      <c r="I55" s="46">
        <v>793876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916730</v>
      </c>
      <c r="O55" s="47">
        <f t="shared" si="7"/>
        <v>14.632561851556265</v>
      </c>
      <c r="P55" s="9"/>
    </row>
    <row r="56" spans="1:119">
      <c r="A56" s="12"/>
      <c r="B56" s="25">
        <v>364</v>
      </c>
      <c r="C56" s="20" t="s">
        <v>93</v>
      </c>
      <c r="D56" s="46">
        <v>3465</v>
      </c>
      <c r="E56" s="46">
        <v>12102</v>
      </c>
      <c r="F56" s="46">
        <v>0</v>
      </c>
      <c r="G56" s="46">
        <v>0</v>
      </c>
      <c r="H56" s="46">
        <v>0</v>
      </c>
      <c r="I56" s="46">
        <v>49813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65380</v>
      </c>
      <c r="O56" s="47">
        <f t="shared" si="7"/>
        <v>1.0435754189944133</v>
      </c>
      <c r="P56" s="9"/>
    </row>
    <row r="57" spans="1:119">
      <c r="A57" s="12"/>
      <c r="B57" s="25">
        <v>366</v>
      </c>
      <c r="C57" s="20" t="s">
        <v>55</v>
      </c>
      <c r="D57" s="46">
        <v>126880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126880</v>
      </c>
      <c r="O57" s="47">
        <f t="shared" si="7"/>
        <v>2.025219473264166</v>
      </c>
      <c r="P57" s="9"/>
    </row>
    <row r="58" spans="1:119">
      <c r="A58" s="12"/>
      <c r="B58" s="25">
        <v>369.9</v>
      </c>
      <c r="C58" s="20" t="s">
        <v>56</v>
      </c>
      <c r="D58" s="46">
        <v>176129</v>
      </c>
      <c r="E58" s="46">
        <v>96620</v>
      </c>
      <c r="F58" s="46">
        <v>0</v>
      </c>
      <c r="G58" s="46">
        <v>0</v>
      </c>
      <c r="H58" s="46">
        <v>0</v>
      </c>
      <c r="I58" s="46">
        <v>44095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316844</v>
      </c>
      <c r="O58" s="47">
        <f t="shared" si="7"/>
        <v>5.0573663208300079</v>
      </c>
      <c r="P58" s="9"/>
    </row>
    <row r="59" spans="1:119" ht="15.75">
      <c r="A59" s="29" t="s">
        <v>40</v>
      </c>
      <c r="B59" s="30"/>
      <c r="C59" s="31"/>
      <c r="D59" s="32">
        <f t="shared" ref="D59:M59" si="13">SUM(D60:D62)</f>
        <v>4266812</v>
      </c>
      <c r="E59" s="32">
        <f t="shared" si="13"/>
        <v>2302421</v>
      </c>
      <c r="F59" s="32">
        <f t="shared" si="13"/>
        <v>0</v>
      </c>
      <c r="G59" s="32">
        <f t="shared" si="13"/>
        <v>8180500</v>
      </c>
      <c r="H59" s="32">
        <f t="shared" si="13"/>
        <v>0</v>
      </c>
      <c r="I59" s="32">
        <f t="shared" si="13"/>
        <v>3806065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18555798</v>
      </c>
      <c r="O59" s="45">
        <f t="shared" si="7"/>
        <v>296.18193136472468</v>
      </c>
      <c r="P59" s="9"/>
    </row>
    <row r="60" spans="1:119">
      <c r="A60" s="12"/>
      <c r="B60" s="25">
        <v>381</v>
      </c>
      <c r="C60" s="20" t="s">
        <v>57</v>
      </c>
      <c r="D60" s="46">
        <v>4266812</v>
      </c>
      <c r="E60" s="46">
        <v>2302421</v>
      </c>
      <c r="F60" s="46">
        <v>0</v>
      </c>
      <c r="G60" s="46">
        <v>8180500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14749733</v>
      </c>
      <c r="O60" s="47">
        <f t="shared" si="7"/>
        <v>235.43069433359935</v>
      </c>
      <c r="P60" s="9"/>
    </row>
    <row r="61" spans="1:119">
      <c r="A61" s="12"/>
      <c r="B61" s="25">
        <v>389.1</v>
      </c>
      <c r="C61" s="20" t="s">
        <v>94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1392111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1392111</v>
      </c>
      <c r="O61" s="47">
        <f t="shared" si="7"/>
        <v>22.220446927374301</v>
      </c>
      <c r="P61" s="9"/>
    </row>
    <row r="62" spans="1:119" ht="15.75" thickBot="1">
      <c r="A62" s="12"/>
      <c r="B62" s="25">
        <v>389.8</v>
      </c>
      <c r="C62" s="20" t="s">
        <v>124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2413954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2413954</v>
      </c>
      <c r="O62" s="47">
        <f t="shared" si="7"/>
        <v>38.530790103750995</v>
      </c>
      <c r="P62" s="9"/>
    </row>
    <row r="63" spans="1:119" ht="16.5" thickBot="1">
      <c r="A63" s="14" t="s">
        <v>46</v>
      </c>
      <c r="B63" s="23"/>
      <c r="C63" s="22"/>
      <c r="D63" s="15">
        <f t="shared" ref="D63:M63" si="14">SUM(D5,D14,D25,D39,D48,D51,D59)</f>
        <v>49382816</v>
      </c>
      <c r="E63" s="15">
        <f t="shared" si="14"/>
        <v>15579882</v>
      </c>
      <c r="F63" s="15">
        <f t="shared" si="14"/>
        <v>271099</v>
      </c>
      <c r="G63" s="15">
        <f t="shared" si="14"/>
        <v>14745980</v>
      </c>
      <c r="H63" s="15">
        <f t="shared" si="14"/>
        <v>0</v>
      </c>
      <c r="I63" s="15">
        <f t="shared" si="14"/>
        <v>32857856</v>
      </c>
      <c r="J63" s="15">
        <f t="shared" si="14"/>
        <v>0</v>
      </c>
      <c r="K63" s="15">
        <f t="shared" si="14"/>
        <v>0</v>
      </c>
      <c r="L63" s="15">
        <f t="shared" si="14"/>
        <v>124392</v>
      </c>
      <c r="M63" s="15">
        <f t="shared" si="14"/>
        <v>0</v>
      </c>
      <c r="N63" s="15">
        <f>SUM(D63:M63)</f>
        <v>112962025</v>
      </c>
      <c r="O63" s="38">
        <f t="shared" si="7"/>
        <v>1803.0650438946529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129</v>
      </c>
      <c r="M65" s="48"/>
      <c r="N65" s="48"/>
      <c r="O65" s="43">
        <v>62650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74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28232385</v>
      </c>
      <c r="E5" s="27">
        <f t="shared" si="0"/>
        <v>1225295</v>
      </c>
      <c r="F5" s="27">
        <f t="shared" si="0"/>
        <v>0</v>
      </c>
      <c r="G5" s="27">
        <f t="shared" si="0"/>
        <v>5115161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34572841</v>
      </c>
      <c r="O5" s="33">
        <f t="shared" ref="O5:O36" si="1">(N5/O$65)</f>
        <v>554.29177689064181</v>
      </c>
      <c r="P5" s="6"/>
    </row>
    <row r="6" spans="1:133">
      <c r="A6" s="12"/>
      <c r="B6" s="25">
        <v>311</v>
      </c>
      <c r="C6" s="20" t="s">
        <v>3</v>
      </c>
      <c r="D6" s="46">
        <v>19953779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19953779</v>
      </c>
      <c r="O6" s="47">
        <f t="shared" si="1"/>
        <v>319.91052218107194</v>
      </c>
      <c r="P6" s="9"/>
    </row>
    <row r="7" spans="1:133">
      <c r="A7" s="12"/>
      <c r="B7" s="25">
        <v>312.41000000000003</v>
      </c>
      <c r="C7" s="20" t="s">
        <v>113</v>
      </c>
      <c r="D7" s="46">
        <v>0</v>
      </c>
      <c r="E7" s="46">
        <v>1225295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1225295</v>
      </c>
      <c r="O7" s="47">
        <f t="shared" si="1"/>
        <v>19.644637904221376</v>
      </c>
      <c r="P7" s="9"/>
    </row>
    <row r="8" spans="1:133">
      <c r="A8" s="12"/>
      <c r="B8" s="25">
        <v>312.42</v>
      </c>
      <c r="C8" s="20" t="s">
        <v>114</v>
      </c>
      <c r="D8" s="46">
        <v>0</v>
      </c>
      <c r="E8" s="46">
        <v>0</v>
      </c>
      <c r="F8" s="46">
        <v>0</v>
      </c>
      <c r="G8" s="46">
        <v>567930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567930</v>
      </c>
      <c r="O8" s="47">
        <f t="shared" si="1"/>
        <v>9.1053821365013707</v>
      </c>
      <c r="P8" s="9"/>
    </row>
    <row r="9" spans="1:133">
      <c r="A9" s="12"/>
      <c r="B9" s="25">
        <v>312.60000000000002</v>
      </c>
      <c r="C9" s="20" t="s">
        <v>115</v>
      </c>
      <c r="D9" s="46">
        <v>0</v>
      </c>
      <c r="E9" s="46">
        <v>0</v>
      </c>
      <c r="F9" s="46">
        <v>0</v>
      </c>
      <c r="G9" s="46">
        <v>4547231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4547231</v>
      </c>
      <c r="O9" s="47">
        <f t="shared" si="1"/>
        <v>72.903836595963</v>
      </c>
      <c r="P9" s="9"/>
    </row>
    <row r="10" spans="1:133">
      <c r="A10" s="12"/>
      <c r="B10" s="25">
        <v>314.10000000000002</v>
      </c>
      <c r="C10" s="20" t="s">
        <v>12</v>
      </c>
      <c r="D10" s="46">
        <v>4916664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4916664</v>
      </c>
      <c r="O10" s="47">
        <f t="shared" si="1"/>
        <v>78.826800057717278</v>
      </c>
      <c r="P10" s="9"/>
    </row>
    <row r="11" spans="1:133">
      <c r="A11" s="12"/>
      <c r="B11" s="25">
        <v>314.39999999999998</v>
      </c>
      <c r="C11" s="20" t="s">
        <v>13</v>
      </c>
      <c r="D11" s="46">
        <v>174461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174461</v>
      </c>
      <c r="O11" s="47">
        <f t="shared" si="1"/>
        <v>2.7970596251583215</v>
      </c>
      <c r="P11" s="9"/>
    </row>
    <row r="12" spans="1:133">
      <c r="A12" s="12"/>
      <c r="B12" s="25">
        <v>315</v>
      </c>
      <c r="C12" s="20" t="s">
        <v>87</v>
      </c>
      <c r="D12" s="46">
        <v>2254246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2254246</v>
      </c>
      <c r="O12" s="47">
        <f t="shared" si="1"/>
        <v>36.141375274557902</v>
      </c>
      <c r="P12" s="9"/>
    </row>
    <row r="13" spans="1:133">
      <c r="A13" s="12"/>
      <c r="B13" s="25">
        <v>316</v>
      </c>
      <c r="C13" s="20" t="s">
        <v>88</v>
      </c>
      <c r="D13" s="46">
        <v>933235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933235</v>
      </c>
      <c r="O13" s="47">
        <f t="shared" si="1"/>
        <v>14.962163115450595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SUM(D15:D24)</f>
        <v>4648460</v>
      </c>
      <c r="E14" s="32">
        <f t="shared" si="3"/>
        <v>10079199</v>
      </c>
      <c r="F14" s="32">
        <f t="shared" si="3"/>
        <v>271387</v>
      </c>
      <c r="G14" s="32">
        <f t="shared" si="3"/>
        <v>221461</v>
      </c>
      <c r="H14" s="32">
        <f t="shared" si="3"/>
        <v>0</v>
      </c>
      <c r="I14" s="32">
        <f t="shared" si="3"/>
        <v>3963658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19184165</v>
      </c>
      <c r="O14" s="45">
        <f t="shared" si="1"/>
        <v>307.57162554310361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4253224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4253224</v>
      </c>
      <c r="O15" s="47">
        <f t="shared" si="1"/>
        <v>68.19014637743895</v>
      </c>
      <c r="P15" s="9"/>
    </row>
    <row r="16" spans="1:133">
      <c r="A16" s="12"/>
      <c r="B16" s="25">
        <v>323.10000000000002</v>
      </c>
      <c r="C16" s="20" t="s">
        <v>17</v>
      </c>
      <c r="D16" s="46">
        <v>3539065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3539065</v>
      </c>
      <c r="O16" s="47">
        <f t="shared" si="1"/>
        <v>56.740336363490613</v>
      </c>
      <c r="P16" s="9"/>
    </row>
    <row r="17" spans="1:16">
      <c r="A17" s="12"/>
      <c r="B17" s="25">
        <v>323.39999999999998</v>
      </c>
      <c r="C17" s="20" t="s">
        <v>98</v>
      </c>
      <c r="D17" s="46">
        <v>67254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67254</v>
      </c>
      <c r="O17" s="47">
        <f t="shared" si="1"/>
        <v>1.0782550141888316</v>
      </c>
      <c r="P17" s="9"/>
    </row>
    <row r="18" spans="1:16">
      <c r="A18" s="12"/>
      <c r="B18" s="25">
        <v>323.7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359549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359549</v>
      </c>
      <c r="O18" s="47">
        <f t="shared" si="1"/>
        <v>5.7644974588363551</v>
      </c>
      <c r="P18" s="9"/>
    </row>
    <row r="19" spans="1:16">
      <c r="A19" s="12"/>
      <c r="B19" s="25">
        <v>324.20999999999998</v>
      </c>
      <c r="C19" s="20" t="s">
        <v>116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472968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472968</v>
      </c>
      <c r="O19" s="47">
        <f t="shared" si="1"/>
        <v>7.582896445577413</v>
      </c>
      <c r="P19" s="9"/>
    </row>
    <row r="20" spans="1:16">
      <c r="A20" s="12"/>
      <c r="B20" s="25">
        <v>324.31</v>
      </c>
      <c r="C20" s="20" t="s">
        <v>19</v>
      </c>
      <c r="D20" s="46">
        <v>0</v>
      </c>
      <c r="E20" s="46">
        <v>0</v>
      </c>
      <c r="F20" s="46">
        <v>0</v>
      </c>
      <c r="G20" s="46">
        <v>40911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40911</v>
      </c>
      <c r="O20" s="47">
        <f t="shared" si="1"/>
        <v>0.65590880669520468</v>
      </c>
      <c r="P20" s="9"/>
    </row>
    <row r="21" spans="1:16">
      <c r="A21" s="12"/>
      <c r="B21" s="25">
        <v>324.61</v>
      </c>
      <c r="C21" s="20" t="s">
        <v>21</v>
      </c>
      <c r="D21" s="46">
        <v>0</v>
      </c>
      <c r="E21" s="46">
        <v>0</v>
      </c>
      <c r="F21" s="46">
        <v>0</v>
      </c>
      <c r="G21" s="46">
        <v>180550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180550</v>
      </c>
      <c r="O21" s="47">
        <f t="shared" si="1"/>
        <v>2.894681993811425</v>
      </c>
      <c r="P21" s="9"/>
    </row>
    <row r="22" spans="1:16">
      <c r="A22" s="12"/>
      <c r="B22" s="25">
        <v>325.10000000000002</v>
      </c>
      <c r="C22" s="20" t="s">
        <v>23</v>
      </c>
      <c r="D22" s="46">
        <v>0</v>
      </c>
      <c r="E22" s="46">
        <v>0</v>
      </c>
      <c r="F22" s="46">
        <v>271387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271387</v>
      </c>
      <c r="O22" s="47">
        <f t="shared" si="1"/>
        <v>4.3510332996649188</v>
      </c>
      <c r="P22" s="9"/>
    </row>
    <row r="23" spans="1:16">
      <c r="A23" s="12"/>
      <c r="B23" s="25">
        <v>325.2</v>
      </c>
      <c r="C23" s="20" t="s">
        <v>117</v>
      </c>
      <c r="D23" s="46">
        <v>0</v>
      </c>
      <c r="E23" s="46">
        <v>5751044</v>
      </c>
      <c r="F23" s="46">
        <v>0</v>
      </c>
      <c r="G23" s="46">
        <v>0</v>
      </c>
      <c r="H23" s="46">
        <v>0</v>
      </c>
      <c r="I23" s="46">
        <v>3082964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8834008</v>
      </c>
      <c r="O23" s="47">
        <f t="shared" si="1"/>
        <v>141.63192406970964</v>
      </c>
      <c r="P23" s="9"/>
    </row>
    <row r="24" spans="1:16">
      <c r="A24" s="12"/>
      <c r="B24" s="25">
        <v>329</v>
      </c>
      <c r="C24" s="20" t="s">
        <v>24</v>
      </c>
      <c r="D24" s="46">
        <v>1042141</v>
      </c>
      <c r="E24" s="46">
        <v>74931</v>
      </c>
      <c r="F24" s="46">
        <v>0</v>
      </c>
      <c r="G24" s="46">
        <v>0</v>
      </c>
      <c r="H24" s="46">
        <v>0</v>
      </c>
      <c r="I24" s="46">
        <v>48177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9" si="5">SUM(D24:M24)</f>
        <v>1165249</v>
      </c>
      <c r="O24" s="47">
        <f t="shared" si="1"/>
        <v>18.681945713690219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SUM(D26:D38)</f>
        <v>7202490</v>
      </c>
      <c r="E25" s="32">
        <f t="shared" si="6"/>
        <v>482481</v>
      </c>
      <c r="F25" s="32">
        <f t="shared" si="6"/>
        <v>0</v>
      </c>
      <c r="G25" s="32">
        <f t="shared" si="6"/>
        <v>628436</v>
      </c>
      <c r="H25" s="32">
        <f t="shared" si="6"/>
        <v>0</v>
      </c>
      <c r="I25" s="32">
        <f t="shared" si="6"/>
        <v>5513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8318920</v>
      </c>
      <c r="O25" s="45">
        <f t="shared" si="1"/>
        <v>133.37373543039456</v>
      </c>
      <c r="P25" s="10"/>
    </row>
    <row r="26" spans="1:16">
      <c r="A26" s="12"/>
      <c r="B26" s="25">
        <v>331.2</v>
      </c>
      <c r="C26" s="20" t="s">
        <v>70</v>
      </c>
      <c r="D26" s="46">
        <v>7654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7654</v>
      </c>
      <c r="O26" s="47">
        <f t="shared" si="1"/>
        <v>0.12271335353438187</v>
      </c>
      <c r="P26" s="9"/>
    </row>
    <row r="27" spans="1:16">
      <c r="A27" s="12"/>
      <c r="B27" s="25">
        <v>331.39</v>
      </c>
      <c r="C27" s="20" t="s">
        <v>71</v>
      </c>
      <c r="D27" s="46">
        <v>0</v>
      </c>
      <c r="E27" s="46">
        <v>0</v>
      </c>
      <c r="F27" s="46">
        <v>0</v>
      </c>
      <c r="G27" s="46">
        <v>132360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132360</v>
      </c>
      <c r="O27" s="47">
        <f t="shared" si="1"/>
        <v>2.1220720504064259</v>
      </c>
      <c r="P27" s="9"/>
    </row>
    <row r="28" spans="1:16">
      <c r="A28" s="12"/>
      <c r="B28" s="25">
        <v>331.49</v>
      </c>
      <c r="C28" s="20" t="s">
        <v>118</v>
      </c>
      <c r="D28" s="46">
        <v>0</v>
      </c>
      <c r="E28" s="46">
        <v>0</v>
      </c>
      <c r="F28" s="46">
        <v>0</v>
      </c>
      <c r="G28" s="46">
        <v>278444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278444</v>
      </c>
      <c r="O28" s="47">
        <f t="shared" si="1"/>
        <v>4.4641752040145573</v>
      </c>
      <c r="P28" s="9"/>
    </row>
    <row r="29" spans="1:16">
      <c r="A29" s="12"/>
      <c r="B29" s="25">
        <v>331.5</v>
      </c>
      <c r="C29" s="20" t="s">
        <v>72</v>
      </c>
      <c r="D29" s="46">
        <v>431611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431611</v>
      </c>
      <c r="O29" s="47">
        <f t="shared" si="1"/>
        <v>6.9198371090054991</v>
      </c>
      <c r="P29" s="9"/>
    </row>
    <row r="30" spans="1:16">
      <c r="A30" s="12"/>
      <c r="B30" s="25">
        <v>331.7</v>
      </c>
      <c r="C30" s="20" t="s">
        <v>27</v>
      </c>
      <c r="D30" s="46">
        <v>10171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10171</v>
      </c>
      <c r="O30" s="47">
        <f t="shared" si="1"/>
        <v>0.16306735286101359</v>
      </c>
      <c r="P30" s="9"/>
    </row>
    <row r="31" spans="1:16">
      <c r="A31" s="12"/>
      <c r="B31" s="25">
        <v>334.7</v>
      </c>
      <c r="C31" s="20" t="s">
        <v>119</v>
      </c>
      <c r="D31" s="46">
        <v>0</v>
      </c>
      <c r="E31" s="46">
        <v>0</v>
      </c>
      <c r="F31" s="46">
        <v>0</v>
      </c>
      <c r="G31" s="46">
        <v>217632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217632</v>
      </c>
      <c r="O31" s="47">
        <f t="shared" si="1"/>
        <v>3.4892020585830408</v>
      </c>
      <c r="P31" s="9"/>
    </row>
    <row r="32" spans="1:16">
      <c r="A32" s="12"/>
      <c r="B32" s="25">
        <v>335.12</v>
      </c>
      <c r="C32" s="20" t="s">
        <v>89</v>
      </c>
      <c r="D32" s="46">
        <v>1563031</v>
      </c>
      <c r="E32" s="46">
        <v>465864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2028895</v>
      </c>
      <c r="O32" s="47">
        <f t="shared" si="1"/>
        <v>32.528417744857549</v>
      </c>
      <c r="P32" s="9"/>
    </row>
    <row r="33" spans="1:16">
      <c r="A33" s="12"/>
      <c r="B33" s="25">
        <v>335.15</v>
      </c>
      <c r="C33" s="20" t="s">
        <v>90</v>
      </c>
      <c r="D33" s="46">
        <v>9385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9385</v>
      </c>
      <c r="O33" s="47">
        <f t="shared" si="1"/>
        <v>0.15046574639667806</v>
      </c>
      <c r="P33" s="9"/>
    </row>
    <row r="34" spans="1:16">
      <c r="A34" s="12"/>
      <c r="B34" s="25">
        <v>335.18</v>
      </c>
      <c r="C34" s="20" t="s">
        <v>91</v>
      </c>
      <c r="D34" s="46">
        <v>5016039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5016039</v>
      </c>
      <c r="O34" s="47">
        <f t="shared" si="1"/>
        <v>80.420037516232981</v>
      </c>
      <c r="P34" s="9"/>
    </row>
    <row r="35" spans="1:16">
      <c r="A35" s="12"/>
      <c r="B35" s="25">
        <v>335.49</v>
      </c>
      <c r="C35" s="20" t="s">
        <v>109</v>
      </c>
      <c r="D35" s="46">
        <v>0</v>
      </c>
      <c r="E35" s="46">
        <v>16617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16617</v>
      </c>
      <c r="O35" s="47">
        <f t="shared" si="1"/>
        <v>0.26641335193112403</v>
      </c>
      <c r="P35" s="9"/>
    </row>
    <row r="36" spans="1:16">
      <c r="A36" s="12"/>
      <c r="B36" s="25">
        <v>337.1</v>
      </c>
      <c r="C36" s="20" t="s">
        <v>31</v>
      </c>
      <c r="D36" s="46">
        <v>12500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12500</v>
      </c>
      <c r="O36" s="47">
        <f t="shared" si="1"/>
        <v>0.20040722748625206</v>
      </c>
      <c r="P36" s="9"/>
    </row>
    <row r="37" spans="1:16">
      <c r="A37" s="12"/>
      <c r="B37" s="25">
        <v>337.3</v>
      </c>
      <c r="C37" s="20" t="s">
        <v>32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5513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5513</v>
      </c>
      <c r="O37" s="47">
        <f t="shared" ref="O37:O63" si="7">(N37/O$65)</f>
        <v>8.8387603610536616E-2</v>
      </c>
      <c r="P37" s="9"/>
    </row>
    <row r="38" spans="1:16">
      <c r="A38" s="12"/>
      <c r="B38" s="25">
        <v>338</v>
      </c>
      <c r="C38" s="20" t="s">
        <v>33</v>
      </c>
      <c r="D38" s="46">
        <v>152099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152099</v>
      </c>
      <c r="O38" s="47">
        <f t="shared" si="7"/>
        <v>2.4385391114745163</v>
      </c>
      <c r="P38" s="9"/>
    </row>
    <row r="39" spans="1:16" ht="15.75">
      <c r="A39" s="29" t="s">
        <v>38</v>
      </c>
      <c r="B39" s="30"/>
      <c r="C39" s="31"/>
      <c r="D39" s="32">
        <f t="shared" ref="D39:M39" si="8">SUM(D40:D47)</f>
        <v>2837110</v>
      </c>
      <c r="E39" s="32">
        <f t="shared" si="8"/>
        <v>315234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20579476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23731820</v>
      </c>
      <c r="O39" s="45">
        <f t="shared" si="7"/>
        <v>380.48225995222293</v>
      </c>
      <c r="P39" s="10"/>
    </row>
    <row r="40" spans="1:16">
      <c r="A40" s="12"/>
      <c r="B40" s="25">
        <v>343.3</v>
      </c>
      <c r="C40" s="20" t="s">
        <v>120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12104140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9">SUM(D40:M40)</f>
        <v>12104140</v>
      </c>
      <c r="O40" s="47">
        <f t="shared" si="7"/>
        <v>194.06057108043544</v>
      </c>
      <c r="P40" s="9"/>
    </row>
    <row r="41" spans="1:16">
      <c r="A41" s="12"/>
      <c r="B41" s="25">
        <v>343.4</v>
      </c>
      <c r="C41" s="20" t="s">
        <v>41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4343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4343</v>
      </c>
      <c r="O41" s="47">
        <f t="shared" si="7"/>
        <v>6.9629487117823421E-2</v>
      </c>
      <c r="P41" s="9"/>
    </row>
    <row r="42" spans="1:16">
      <c r="A42" s="12"/>
      <c r="B42" s="25">
        <v>343.5</v>
      </c>
      <c r="C42" s="20" t="s">
        <v>121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8470993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8470993</v>
      </c>
      <c r="O42" s="47">
        <f t="shared" si="7"/>
        <v>135.81185769483591</v>
      </c>
      <c r="P42" s="9"/>
    </row>
    <row r="43" spans="1:16">
      <c r="A43" s="12"/>
      <c r="B43" s="25">
        <v>343.7</v>
      </c>
      <c r="C43" s="20" t="s">
        <v>122</v>
      </c>
      <c r="D43" s="46">
        <v>0</v>
      </c>
      <c r="E43" s="46">
        <v>315234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315234</v>
      </c>
      <c r="O43" s="47">
        <f t="shared" si="7"/>
        <v>5.054013755952095</v>
      </c>
      <c r="P43" s="9"/>
    </row>
    <row r="44" spans="1:16">
      <c r="A44" s="12"/>
      <c r="B44" s="25">
        <v>343.9</v>
      </c>
      <c r="C44" s="20" t="s">
        <v>110</v>
      </c>
      <c r="D44" s="46">
        <v>6000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6000</v>
      </c>
      <c r="O44" s="47">
        <f t="shared" si="7"/>
        <v>9.6195469193400995E-2</v>
      </c>
      <c r="P44" s="9"/>
    </row>
    <row r="45" spans="1:16">
      <c r="A45" s="12"/>
      <c r="B45" s="25">
        <v>347.2</v>
      </c>
      <c r="C45" s="20" t="s">
        <v>43</v>
      </c>
      <c r="D45" s="46">
        <v>2225405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2225405</v>
      </c>
      <c r="O45" s="47">
        <f t="shared" si="7"/>
        <v>35.678979686723423</v>
      </c>
      <c r="P45" s="9"/>
    </row>
    <row r="46" spans="1:16">
      <c r="A46" s="12"/>
      <c r="B46" s="25">
        <v>347.4</v>
      </c>
      <c r="C46" s="20" t="s">
        <v>123</v>
      </c>
      <c r="D46" s="46">
        <v>528570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528570</v>
      </c>
      <c r="O46" s="47">
        <f t="shared" si="7"/>
        <v>8.4743398585926606</v>
      </c>
      <c r="P46" s="9"/>
    </row>
    <row r="47" spans="1:16">
      <c r="A47" s="12"/>
      <c r="B47" s="25">
        <v>347.9</v>
      </c>
      <c r="C47" s="20" t="s">
        <v>45</v>
      </c>
      <c r="D47" s="46">
        <v>77135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77135</v>
      </c>
      <c r="O47" s="47">
        <f t="shared" si="7"/>
        <v>1.2366729193721642</v>
      </c>
      <c r="P47" s="9"/>
    </row>
    <row r="48" spans="1:16" ht="15.75">
      <c r="A48" s="29" t="s">
        <v>39</v>
      </c>
      <c r="B48" s="30"/>
      <c r="C48" s="31"/>
      <c r="D48" s="32">
        <f t="shared" ref="D48:M48" si="10">SUM(D49:D50)</f>
        <v>357112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357112</v>
      </c>
      <c r="O48" s="45">
        <f t="shared" si="7"/>
        <v>5.7254260657656362</v>
      </c>
      <c r="P48" s="10"/>
    </row>
    <row r="49" spans="1:119">
      <c r="A49" s="13"/>
      <c r="B49" s="39">
        <v>354</v>
      </c>
      <c r="C49" s="21" t="s">
        <v>48</v>
      </c>
      <c r="D49" s="46">
        <v>291227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291227</v>
      </c>
      <c r="O49" s="47">
        <f t="shared" si="7"/>
        <v>4.6691196511310986</v>
      </c>
      <c r="P49" s="9"/>
    </row>
    <row r="50" spans="1:119">
      <c r="A50" s="13"/>
      <c r="B50" s="39">
        <v>359</v>
      </c>
      <c r="C50" s="21" t="s">
        <v>49</v>
      </c>
      <c r="D50" s="46">
        <v>65885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65885</v>
      </c>
      <c r="O50" s="47">
        <f t="shared" si="7"/>
        <v>1.0563064146345373</v>
      </c>
      <c r="P50" s="9"/>
    </row>
    <row r="51" spans="1:119" ht="15.75">
      <c r="A51" s="29" t="s">
        <v>4</v>
      </c>
      <c r="B51" s="30"/>
      <c r="C51" s="31"/>
      <c r="D51" s="32">
        <f t="shared" ref="D51:M51" si="11">SUM(D52:D58)</f>
        <v>1851972</v>
      </c>
      <c r="E51" s="32">
        <f t="shared" si="11"/>
        <v>621216</v>
      </c>
      <c r="F51" s="32">
        <f t="shared" si="11"/>
        <v>56</v>
      </c>
      <c r="G51" s="32">
        <f t="shared" si="11"/>
        <v>938063</v>
      </c>
      <c r="H51" s="32">
        <f t="shared" si="11"/>
        <v>0</v>
      </c>
      <c r="I51" s="32">
        <f t="shared" si="11"/>
        <v>1481597</v>
      </c>
      <c r="J51" s="32">
        <f t="shared" si="11"/>
        <v>0</v>
      </c>
      <c r="K51" s="32">
        <f t="shared" si="11"/>
        <v>0</v>
      </c>
      <c r="L51" s="32">
        <f t="shared" si="11"/>
        <v>79560</v>
      </c>
      <c r="M51" s="32">
        <f t="shared" si="11"/>
        <v>0</v>
      </c>
      <c r="N51" s="32">
        <f>SUM(D51:M51)</f>
        <v>4972464</v>
      </c>
      <c r="O51" s="45">
        <f t="shared" si="7"/>
        <v>79.721417921215917</v>
      </c>
      <c r="P51" s="10"/>
    </row>
    <row r="52" spans="1:119">
      <c r="A52" s="12"/>
      <c r="B52" s="25">
        <v>361.1</v>
      </c>
      <c r="C52" s="20" t="s">
        <v>50</v>
      </c>
      <c r="D52" s="46">
        <v>1041072</v>
      </c>
      <c r="E52" s="46">
        <v>341733</v>
      </c>
      <c r="F52" s="46">
        <v>56</v>
      </c>
      <c r="G52" s="46">
        <v>420493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1803354</v>
      </c>
      <c r="O52" s="47">
        <f t="shared" si="7"/>
        <v>28.912414025299409</v>
      </c>
      <c r="P52" s="9"/>
    </row>
    <row r="53" spans="1:119">
      <c r="A53" s="12"/>
      <c r="B53" s="25">
        <v>361.3</v>
      </c>
      <c r="C53" s="20" t="s">
        <v>51</v>
      </c>
      <c r="D53" s="46">
        <v>395113</v>
      </c>
      <c r="E53" s="46">
        <v>127278</v>
      </c>
      <c r="F53" s="46">
        <v>0</v>
      </c>
      <c r="G53" s="46">
        <v>153393</v>
      </c>
      <c r="H53" s="46">
        <v>0</v>
      </c>
      <c r="I53" s="46">
        <v>556446</v>
      </c>
      <c r="J53" s="46">
        <v>0</v>
      </c>
      <c r="K53" s="46">
        <v>0</v>
      </c>
      <c r="L53" s="46">
        <v>79560</v>
      </c>
      <c r="M53" s="46">
        <v>0</v>
      </c>
      <c r="N53" s="46">
        <f t="shared" ref="N53:N58" si="12">SUM(D53:M53)</f>
        <v>1311790</v>
      </c>
      <c r="O53" s="47">
        <f t="shared" si="7"/>
        <v>21.031375755535247</v>
      </c>
      <c r="P53" s="9"/>
    </row>
    <row r="54" spans="1:119">
      <c r="A54" s="12"/>
      <c r="B54" s="25">
        <v>361.4</v>
      </c>
      <c r="C54" s="20" t="s">
        <v>92</v>
      </c>
      <c r="D54" s="46">
        <v>-9249</v>
      </c>
      <c r="E54" s="46">
        <v>-2913</v>
      </c>
      <c r="F54" s="46">
        <v>0</v>
      </c>
      <c r="G54" s="46">
        <v>-3359</v>
      </c>
      <c r="H54" s="46">
        <v>0</v>
      </c>
      <c r="I54" s="46">
        <v>-12073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-27594</v>
      </c>
      <c r="O54" s="47">
        <f t="shared" si="7"/>
        <v>-0.44240296282045116</v>
      </c>
      <c r="P54" s="9"/>
    </row>
    <row r="55" spans="1:119">
      <c r="A55" s="12"/>
      <c r="B55" s="25">
        <v>362</v>
      </c>
      <c r="C55" s="20" t="s">
        <v>53</v>
      </c>
      <c r="D55" s="46">
        <v>79767</v>
      </c>
      <c r="E55" s="46">
        <v>40000</v>
      </c>
      <c r="F55" s="46">
        <v>0</v>
      </c>
      <c r="G55" s="46">
        <v>0</v>
      </c>
      <c r="H55" s="46">
        <v>0</v>
      </c>
      <c r="I55" s="46">
        <v>831624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951391</v>
      </c>
      <c r="O55" s="47">
        <f t="shared" si="7"/>
        <v>15.253250605229827</v>
      </c>
      <c r="P55" s="9"/>
    </row>
    <row r="56" spans="1:119">
      <c r="A56" s="12"/>
      <c r="B56" s="25">
        <v>364</v>
      </c>
      <c r="C56" s="20" t="s">
        <v>93</v>
      </c>
      <c r="D56" s="46">
        <v>33377</v>
      </c>
      <c r="E56" s="46">
        <v>47456</v>
      </c>
      <c r="F56" s="46">
        <v>0</v>
      </c>
      <c r="G56" s="46">
        <v>0</v>
      </c>
      <c r="H56" s="46">
        <v>0</v>
      </c>
      <c r="I56" s="46">
        <v>69348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150181</v>
      </c>
      <c r="O56" s="47">
        <f t="shared" si="7"/>
        <v>2.4077886264890256</v>
      </c>
      <c r="P56" s="9"/>
    </row>
    <row r="57" spans="1:119">
      <c r="A57" s="12"/>
      <c r="B57" s="25">
        <v>366</v>
      </c>
      <c r="C57" s="20" t="s">
        <v>55</v>
      </c>
      <c r="D57" s="46">
        <v>116900</v>
      </c>
      <c r="E57" s="46">
        <v>0</v>
      </c>
      <c r="F57" s="46">
        <v>0</v>
      </c>
      <c r="G57" s="46">
        <v>367536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484436</v>
      </c>
      <c r="O57" s="47">
        <f t="shared" si="7"/>
        <v>7.7667580523624</v>
      </c>
      <c r="P57" s="9"/>
    </row>
    <row r="58" spans="1:119">
      <c r="A58" s="12"/>
      <c r="B58" s="25">
        <v>369.9</v>
      </c>
      <c r="C58" s="20" t="s">
        <v>56</v>
      </c>
      <c r="D58" s="46">
        <v>194992</v>
      </c>
      <c r="E58" s="46">
        <v>67662</v>
      </c>
      <c r="F58" s="46">
        <v>0</v>
      </c>
      <c r="G58" s="46">
        <v>0</v>
      </c>
      <c r="H58" s="46">
        <v>0</v>
      </c>
      <c r="I58" s="46">
        <v>36252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298906</v>
      </c>
      <c r="O58" s="47">
        <f t="shared" si="7"/>
        <v>4.7922338191204528</v>
      </c>
      <c r="P58" s="9"/>
    </row>
    <row r="59" spans="1:119" ht="15.75">
      <c r="A59" s="29" t="s">
        <v>40</v>
      </c>
      <c r="B59" s="30"/>
      <c r="C59" s="31"/>
      <c r="D59" s="32">
        <f t="shared" ref="D59:M59" si="13">SUM(D60:D62)</f>
        <v>4263975</v>
      </c>
      <c r="E59" s="32">
        <f t="shared" si="13"/>
        <v>2117630</v>
      </c>
      <c r="F59" s="32">
        <f t="shared" si="13"/>
        <v>0</v>
      </c>
      <c r="G59" s="32">
        <f t="shared" si="13"/>
        <v>3764008</v>
      </c>
      <c r="H59" s="32">
        <f t="shared" si="13"/>
        <v>0</v>
      </c>
      <c r="I59" s="32">
        <f t="shared" si="13"/>
        <v>2104847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12250460</v>
      </c>
      <c r="O59" s="45">
        <f t="shared" si="7"/>
        <v>196.4064579224985</v>
      </c>
      <c r="P59" s="9"/>
    </row>
    <row r="60" spans="1:119">
      <c r="A60" s="12"/>
      <c r="B60" s="25">
        <v>381</v>
      </c>
      <c r="C60" s="20" t="s">
        <v>57</v>
      </c>
      <c r="D60" s="46">
        <v>4263975</v>
      </c>
      <c r="E60" s="46">
        <v>2117630</v>
      </c>
      <c r="F60" s="46">
        <v>0</v>
      </c>
      <c r="G60" s="46">
        <v>3764008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10145613</v>
      </c>
      <c r="O60" s="47">
        <f t="shared" si="7"/>
        <v>162.66033379827809</v>
      </c>
      <c r="P60" s="9"/>
    </row>
    <row r="61" spans="1:119">
      <c r="A61" s="12"/>
      <c r="B61" s="25">
        <v>389.1</v>
      </c>
      <c r="C61" s="20" t="s">
        <v>94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1705643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1705643</v>
      </c>
      <c r="O61" s="47">
        <f t="shared" si="7"/>
        <v>27.345854776906673</v>
      </c>
      <c r="P61" s="9"/>
    </row>
    <row r="62" spans="1:119" ht="15.75" thickBot="1">
      <c r="A62" s="12"/>
      <c r="B62" s="25">
        <v>389.8</v>
      </c>
      <c r="C62" s="20" t="s">
        <v>124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399204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399204</v>
      </c>
      <c r="O62" s="47">
        <f t="shared" si="7"/>
        <v>6.4002693473137411</v>
      </c>
      <c r="P62" s="9"/>
    </row>
    <row r="63" spans="1:119" ht="16.5" thickBot="1">
      <c r="A63" s="14" t="s">
        <v>46</v>
      </c>
      <c r="B63" s="23"/>
      <c r="C63" s="22"/>
      <c r="D63" s="15">
        <f t="shared" ref="D63:M63" si="14">SUM(D5,D14,D25,D39,D48,D51,D59)</f>
        <v>49393504</v>
      </c>
      <c r="E63" s="15">
        <f t="shared" si="14"/>
        <v>14841055</v>
      </c>
      <c r="F63" s="15">
        <f t="shared" si="14"/>
        <v>271443</v>
      </c>
      <c r="G63" s="15">
        <f t="shared" si="14"/>
        <v>10667129</v>
      </c>
      <c r="H63" s="15">
        <f t="shared" si="14"/>
        <v>0</v>
      </c>
      <c r="I63" s="15">
        <f t="shared" si="14"/>
        <v>28135091</v>
      </c>
      <c r="J63" s="15">
        <f t="shared" si="14"/>
        <v>0</v>
      </c>
      <c r="K63" s="15">
        <f t="shared" si="14"/>
        <v>0</v>
      </c>
      <c r="L63" s="15">
        <f t="shared" si="14"/>
        <v>79560</v>
      </c>
      <c r="M63" s="15">
        <f t="shared" si="14"/>
        <v>0</v>
      </c>
      <c r="N63" s="15">
        <f>SUM(D63:M63)</f>
        <v>103387782</v>
      </c>
      <c r="O63" s="38">
        <f t="shared" si="7"/>
        <v>1657.572699725843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125</v>
      </c>
      <c r="M65" s="48"/>
      <c r="N65" s="48"/>
      <c r="O65" s="43">
        <v>62373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74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26766171</v>
      </c>
      <c r="E5" s="27">
        <f t="shared" si="0"/>
        <v>1144616</v>
      </c>
      <c r="F5" s="27">
        <f t="shared" si="0"/>
        <v>0</v>
      </c>
      <c r="G5" s="27">
        <f t="shared" si="0"/>
        <v>4892284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32803071</v>
      </c>
      <c r="O5" s="33">
        <f t="shared" ref="O5:O51" si="2">(N5/O$53)</f>
        <v>526.50024075500767</v>
      </c>
      <c r="P5" s="6"/>
    </row>
    <row r="6" spans="1:133">
      <c r="A6" s="12"/>
      <c r="B6" s="25">
        <v>311</v>
      </c>
      <c r="C6" s="20" t="s">
        <v>3</v>
      </c>
      <c r="D6" s="46">
        <v>18600500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18600500</v>
      </c>
      <c r="O6" s="47">
        <f t="shared" si="2"/>
        <v>298.54423472008216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1144616</v>
      </c>
      <c r="F7" s="46">
        <v>0</v>
      </c>
      <c r="G7" s="46">
        <v>4892284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6036900</v>
      </c>
      <c r="O7" s="47">
        <f t="shared" si="2"/>
        <v>96.894260400616332</v>
      </c>
      <c r="P7" s="9"/>
    </row>
    <row r="8" spans="1:133">
      <c r="A8" s="12"/>
      <c r="B8" s="25">
        <v>314.10000000000002</v>
      </c>
      <c r="C8" s="20" t="s">
        <v>12</v>
      </c>
      <c r="D8" s="46">
        <v>4772654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4772654</v>
      </c>
      <c r="O8" s="47">
        <f t="shared" si="2"/>
        <v>76.602690035952747</v>
      </c>
      <c r="P8" s="9"/>
    </row>
    <row r="9" spans="1:133">
      <c r="A9" s="12"/>
      <c r="B9" s="25">
        <v>314.39999999999998</v>
      </c>
      <c r="C9" s="20" t="s">
        <v>13</v>
      </c>
      <c r="D9" s="46">
        <v>191147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191147</v>
      </c>
      <c r="O9" s="47">
        <f t="shared" si="2"/>
        <v>3.067973163841808</v>
      </c>
      <c r="P9" s="9"/>
    </row>
    <row r="10" spans="1:133">
      <c r="A10" s="12"/>
      <c r="B10" s="25">
        <v>315</v>
      </c>
      <c r="C10" s="20" t="s">
        <v>87</v>
      </c>
      <c r="D10" s="46">
        <v>2253094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2253094</v>
      </c>
      <c r="O10" s="47">
        <f t="shared" si="2"/>
        <v>36.162910888546485</v>
      </c>
      <c r="P10" s="9"/>
    </row>
    <row r="11" spans="1:133">
      <c r="A11" s="12"/>
      <c r="B11" s="25">
        <v>316</v>
      </c>
      <c r="C11" s="20" t="s">
        <v>88</v>
      </c>
      <c r="D11" s="46">
        <v>948776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948776</v>
      </c>
      <c r="O11" s="47">
        <f t="shared" si="2"/>
        <v>15.228171545968156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4739200</v>
      </c>
      <c r="E12" s="32">
        <f t="shared" si="3"/>
        <v>10929263</v>
      </c>
      <c r="F12" s="32">
        <f t="shared" si="3"/>
        <v>272341</v>
      </c>
      <c r="G12" s="32">
        <f t="shared" si="3"/>
        <v>508798</v>
      </c>
      <c r="H12" s="32">
        <f t="shared" si="3"/>
        <v>0</v>
      </c>
      <c r="I12" s="32">
        <f t="shared" si="3"/>
        <v>3446517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19896119</v>
      </c>
      <c r="O12" s="45">
        <f t="shared" si="2"/>
        <v>319.33935220852595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5166220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5166220</v>
      </c>
      <c r="O13" s="47">
        <f t="shared" si="2"/>
        <v>82.919555726759114</v>
      </c>
      <c r="P13" s="9"/>
    </row>
    <row r="14" spans="1:133">
      <c r="A14" s="12"/>
      <c r="B14" s="25">
        <v>323.10000000000002</v>
      </c>
      <c r="C14" s="20" t="s">
        <v>17</v>
      </c>
      <c r="D14" s="46">
        <v>3447684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3447684</v>
      </c>
      <c r="O14" s="47">
        <f t="shared" si="2"/>
        <v>55.336479198767336</v>
      </c>
      <c r="P14" s="9"/>
    </row>
    <row r="15" spans="1:133">
      <c r="A15" s="12"/>
      <c r="B15" s="25">
        <v>323.39999999999998</v>
      </c>
      <c r="C15" s="20" t="s">
        <v>98</v>
      </c>
      <c r="D15" s="46">
        <v>74235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74235</v>
      </c>
      <c r="O15" s="47">
        <f t="shared" si="2"/>
        <v>1.1914965331278891</v>
      </c>
      <c r="P15" s="9"/>
    </row>
    <row r="16" spans="1:133">
      <c r="A16" s="12"/>
      <c r="B16" s="25">
        <v>323.7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340462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340462</v>
      </c>
      <c r="O16" s="47">
        <f t="shared" si="2"/>
        <v>5.4645287621982535</v>
      </c>
      <c r="P16" s="9"/>
    </row>
    <row r="17" spans="1:16">
      <c r="A17" s="12"/>
      <c r="B17" s="25">
        <v>324.31</v>
      </c>
      <c r="C17" s="20" t="s">
        <v>19</v>
      </c>
      <c r="D17" s="46">
        <v>0</v>
      </c>
      <c r="E17" s="46">
        <v>0</v>
      </c>
      <c r="F17" s="46">
        <v>0</v>
      </c>
      <c r="G17" s="46">
        <v>246063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246063</v>
      </c>
      <c r="O17" s="47">
        <f t="shared" si="2"/>
        <v>3.9493932973805856</v>
      </c>
      <c r="P17" s="9"/>
    </row>
    <row r="18" spans="1:16">
      <c r="A18" s="12"/>
      <c r="B18" s="25">
        <v>324.61</v>
      </c>
      <c r="C18" s="20" t="s">
        <v>21</v>
      </c>
      <c r="D18" s="46">
        <v>0</v>
      </c>
      <c r="E18" s="46">
        <v>0</v>
      </c>
      <c r="F18" s="46">
        <v>0</v>
      </c>
      <c r="G18" s="46">
        <v>262735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262735</v>
      </c>
      <c r="O18" s="47">
        <f t="shared" si="2"/>
        <v>4.2169844632768365</v>
      </c>
      <c r="P18" s="9"/>
    </row>
    <row r="19" spans="1:16">
      <c r="A19" s="12"/>
      <c r="B19" s="25">
        <v>325.10000000000002</v>
      </c>
      <c r="C19" s="20" t="s">
        <v>23</v>
      </c>
      <c r="D19" s="46">
        <v>0</v>
      </c>
      <c r="E19" s="46">
        <v>5761643</v>
      </c>
      <c r="F19" s="46">
        <v>272341</v>
      </c>
      <c r="G19" s="46">
        <v>0</v>
      </c>
      <c r="H19" s="46">
        <v>0</v>
      </c>
      <c r="I19" s="46">
        <v>3034139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9068123</v>
      </c>
      <c r="O19" s="47">
        <f t="shared" si="2"/>
        <v>145.5464015151515</v>
      </c>
      <c r="P19" s="9"/>
    </row>
    <row r="20" spans="1:16">
      <c r="A20" s="12"/>
      <c r="B20" s="25">
        <v>329</v>
      </c>
      <c r="C20" s="20" t="s">
        <v>24</v>
      </c>
      <c r="D20" s="46">
        <v>1217281</v>
      </c>
      <c r="E20" s="46">
        <v>1400</v>
      </c>
      <c r="F20" s="46">
        <v>0</v>
      </c>
      <c r="G20" s="46">
        <v>0</v>
      </c>
      <c r="H20" s="46">
        <v>0</v>
      </c>
      <c r="I20" s="46">
        <v>71916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9" si="5">SUM(D20:M20)</f>
        <v>1290597</v>
      </c>
      <c r="O20" s="47">
        <f t="shared" si="2"/>
        <v>20.714512711864408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SUM(D22:D28)</f>
        <v>6762015</v>
      </c>
      <c r="E21" s="32">
        <f t="shared" si="6"/>
        <v>471510</v>
      </c>
      <c r="F21" s="32">
        <f t="shared" si="6"/>
        <v>0</v>
      </c>
      <c r="G21" s="32">
        <f t="shared" si="6"/>
        <v>200000</v>
      </c>
      <c r="H21" s="32">
        <f t="shared" si="6"/>
        <v>0</v>
      </c>
      <c r="I21" s="32">
        <f t="shared" si="6"/>
        <v>15599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7449124</v>
      </c>
      <c r="O21" s="45">
        <f t="shared" si="2"/>
        <v>119.560927067283</v>
      </c>
      <c r="P21" s="10"/>
    </row>
    <row r="22" spans="1:16">
      <c r="A22" s="12"/>
      <c r="B22" s="25">
        <v>331.1</v>
      </c>
      <c r="C22" s="20" t="s">
        <v>25</v>
      </c>
      <c r="D22" s="46">
        <v>207115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207115</v>
      </c>
      <c r="O22" s="47">
        <f t="shared" si="2"/>
        <v>3.3242648947098101</v>
      </c>
      <c r="P22" s="9"/>
    </row>
    <row r="23" spans="1:16">
      <c r="A23" s="12"/>
      <c r="B23" s="25">
        <v>331.7</v>
      </c>
      <c r="C23" s="20" t="s">
        <v>27</v>
      </c>
      <c r="D23" s="46">
        <v>0</v>
      </c>
      <c r="E23" s="46">
        <v>0</v>
      </c>
      <c r="F23" s="46">
        <v>0</v>
      </c>
      <c r="G23" s="46">
        <v>200000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200000</v>
      </c>
      <c r="O23" s="47">
        <f t="shared" si="2"/>
        <v>3.2100667693888032</v>
      </c>
      <c r="P23" s="9"/>
    </row>
    <row r="24" spans="1:16">
      <c r="A24" s="12"/>
      <c r="B24" s="25">
        <v>335.12</v>
      </c>
      <c r="C24" s="20" t="s">
        <v>89</v>
      </c>
      <c r="D24" s="46">
        <v>1471440</v>
      </c>
      <c r="E24" s="46">
        <v>454912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1926352</v>
      </c>
      <c r="O24" s="47">
        <f t="shared" si="2"/>
        <v>30.918592706728301</v>
      </c>
      <c r="P24" s="9"/>
    </row>
    <row r="25" spans="1:16">
      <c r="A25" s="12"/>
      <c r="B25" s="25">
        <v>335.15</v>
      </c>
      <c r="C25" s="20" t="s">
        <v>90</v>
      </c>
      <c r="D25" s="46">
        <v>9581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9581</v>
      </c>
      <c r="O25" s="47">
        <f t="shared" si="2"/>
        <v>0.15377824858757061</v>
      </c>
      <c r="P25" s="9"/>
    </row>
    <row r="26" spans="1:16">
      <c r="A26" s="12"/>
      <c r="B26" s="25">
        <v>335.18</v>
      </c>
      <c r="C26" s="20" t="s">
        <v>91</v>
      </c>
      <c r="D26" s="46">
        <v>4912608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4912608</v>
      </c>
      <c r="O26" s="47">
        <f t="shared" si="2"/>
        <v>78.848998459167944</v>
      </c>
      <c r="P26" s="9"/>
    </row>
    <row r="27" spans="1:16">
      <c r="A27" s="12"/>
      <c r="B27" s="25">
        <v>335.49</v>
      </c>
      <c r="C27" s="20" t="s">
        <v>109</v>
      </c>
      <c r="D27" s="46">
        <v>0</v>
      </c>
      <c r="E27" s="46">
        <v>16598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16598</v>
      </c>
      <c r="O27" s="47">
        <f t="shared" si="2"/>
        <v>0.26640344119157677</v>
      </c>
      <c r="P27" s="9"/>
    </row>
    <row r="28" spans="1:16">
      <c r="A28" s="12"/>
      <c r="B28" s="25">
        <v>338</v>
      </c>
      <c r="C28" s="20" t="s">
        <v>33</v>
      </c>
      <c r="D28" s="46">
        <v>161271</v>
      </c>
      <c r="E28" s="46">
        <v>0</v>
      </c>
      <c r="F28" s="46">
        <v>0</v>
      </c>
      <c r="G28" s="46">
        <v>0</v>
      </c>
      <c r="H28" s="46">
        <v>0</v>
      </c>
      <c r="I28" s="46">
        <v>15599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176870</v>
      </c>
      <c r="O28" s="47">
        <f t="shared" si="2"/>
        <v>2.8388225475089883</v>
      </c>
      <c r="P28" s="9"/>
    </row>
    <row r="29" spans="1:16" ht="15.75">
      <c r="A29" s="29" t="s">
        <v>38</v>
      </c>
      <c r="B29" s="30"/>
      <c r="C29" s="31"/>
      <c r="D29" s="32">
        <f t="shared" ref="D29:M29" si="7">SUM(D30:D35)</f>
        <v>2744967</v>
      </c>
      <c r="E29" s="32">
        <f t="shared" si="7"/>
        <v>316666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19547074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5"/>
        <v>22608707</v>
      </c>
      <c r="O29" s="45">
        <f t="shared" si="2"/>
        <v>362.87729519774012</v>
      </c>
      <c r="P29" s="10"/>
    </row>
    <row r="30" spans="1:16">
      <c r="A30" s="12"/>
      <c r="B30" s="25">
        <v>343.4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5954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8">SUM(D30:M30)</f>
        <v>5954</v>
      </c>
      <c r="O30" s="47">
        <f t="shared" si="2"/>
        <v>9.556368772470468E-2</v>
      </c>
      <c r="P30" s="9"/>
    </row>
    <row r="31" spans="1:16">
      <c r="A31" s="12"/>
      <c r="B31" s="25">
        <v>343.6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19541120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19541120</v>
      </c>
      <c r="O31" s="47">
        <f t="shared" si="2"/>
        <v>313.64149974319469</v>
      </c>
      <c r="P31" s="9"/>
    </row>
    <row r="32" spans="1:16">
      <c r="A32" s="12"/>
      <c r="B32" s="25">
        <v>343.9</v>
      </c>
      <c r="C32" s="20" t="s">
        <v>110</v>
      </c>
      <c r="D32" s="46">
        <v>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6000</v>
      </c>
      <c r="O32" s="47">
        <f t="shared" si="2"/>
        <v>9.6302003081664103E-2</v>
      </c>
      <c r="P32" s="9"/>
    </row>
    <row r="33" spans="1:16">
      <c r="A33" s="12"/>
      <c r="B33" s="25">
        <v>347.2</v>
      </c>
      <c r="C33" s="20" t="s">
        <v>43</v>
      </c>
      <c r="D33" s="46">
        <v>2397767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2397767</v>
      </c>
      <c r="O33" s="47">
        <f t="shared" si="2"/>
        <v>38.484960837185412</v>
      </c>
      <c r="P33" s="9"/>
    </row>
    <row r="34" spans="1:16">
      <c r="A34" s="12"/>
      <c r="B34" s="25">
        <v>347.5</v>
      </c>
      <c r="C34" s="20" t="s">
        <v>44</v>
      </c>
      <c r="D34" s="46">
        <v>341200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341200</v>
      </c>
      <c r="O34" s="47">
        <f t="shared" si="2"/>
        <v>5.4763739085772984</v>
      </c>
      <c r="P34" s="9"/>
    </row>
    <row r="35" spans="1:16">
      <c r="A35" s="12"/>
      <c r="B35" s="25">
        <v>349</v>
      </c>
      <c r="C35" s="20" t="s">
        <v>1</v>
      </c>
      <c r="D35" s="46">
        <v>0</v>
      </c>
      <c r="E35" s="46">
        <v>316666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316666</v>
      </c>
      <c r="O35" s="47">
        <f t="shared" si="2"/>
        <v>5.0825950179763737</v>
      </c>
      <c r="P35" s="9"/>
    </row>
    <row r="36" spans="1:16" ht="15.75">
      <c r="A36" s="29" t="s">
        <v>39</v>
      </c>
      <c r="B36" s="30"/>
      <c r="C36" s="31"/>
      <c r="D36" s="32">
        <f t="shared" ref="D36:M36" si="9">SUM(D37:D38)</f>
        <v>188584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>SUM(D36:M36)</f>
        <v>188584</v>
      </c>
      <c r="O36" s="45">
        <f t="shared" si="2"/>
        <v>3.0268361581920904</v>
      </c>
      <c r="P36" s="10"/>
    </row>
    <row r="37" spans="1:16">
      <c r="A37" s="13"/>
      <c r="B37" s="39">
        <v>354</v>
      </c>
      <c r="C37" s="21" t="s">
        <v>48</v>
      </c>
      <c r="D37" s="46">
        <v>123670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123670</v>
      </c>
      <c r="O37" s="47">
        <f t="shared" si="2"/>
        <v>1.9849447868515666</v>
      </c>
      <c r="P37" s="9"/>
    </row>
    <row r="38" spans="1:16">
      <c r="A38" s="13"/>
      <c r="B38" s="39">
        <v>359</v>
      </c>
      <c r="C38" s="21" t="s">
        <v>49</v>
      </c>
      <c r="D38" s="46">
        <v>64914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64914</v>
      </c>
      <c r="O38" s="47">
        <f t="shared" si="2"/>
        <v>1.0418913713405238</v>
      </c>
      <c r="P38" s="9"/>
    </row>
    <row r="39" spans="1:16" ht="15.75">
      <c r="A39" s="29" t="s">
        <v>4</v>
      </c>
      <c r="B39" s="30"/>
      <c r="C39" s="31"/>
      <c r="D39" s="32">
        <f t="shared" ref="D39:M39" si="10">SUM(D40:D46)</f>
        <v>2123299</v>
      </c>
      <c r="E39" s="32">
        <f t="shared" si="10"/>
        <v>286631</v>
      </c>
      <c r="F39" s="32">
        <f t="shared" si="10"/>
        <v>0</v>
      </c>
      <c r="G39" s="32">
        <f t="shared" si="10"/>
        <v>164462</v>
      </c>
      <c r="H39" s="32">
        <f t="shared" si="10"/>
        <v>0</v>
      </c>
      <c r="I39" s="32">
        <f t="shared" si="10"/>
        <v>685193</v>
      </c>
      <c r="J39" s="32">
        <f t="shared" si="10"/>
        <v>0</v>
      </c>
      <c r="K39" s="32">
        <f t="shared" si="10"/>
        <v>0</v>
      </c>
      <c r="L39" s="32">
        <f t="shared" si="10"/>
        <v>133844</v>
      </c>
      <c r="M39" s="32">
        <f t="shared" si="10"/>
        <v>0</v>
      </c>
      <c r="N39" s="32">
        <f>SUM(D39:M39)</f>
        <v>3393429</v>
      </c>
      <c r="O39" s="45">
        <f t="shared" si="2"/>
        <v>54.465668335901384</v>
      </c>
      <c r="P39" s="10"/>
    </row>
    <row r="40" spans="1:16">
      <c r="A40" s="12"/>
      <c r="B40" s="25">
        <v>361.1</v>
      </c>
      <c r="C40" s="20" t="s">
        <v>50</v>
      </c>
      <c r="D40" s="46">
        <v>562275</v>
      </c>
      <c r="E40" s="46">
        <v>175947</v>
      </c>
      <c r="F40" s="46">
        <v>0</v>
      </c>
      <c r="G40" s="46">
        <v>206959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945181</v>
      </c>
      <c r="O40" s="47">
        <f t="shared" si="2"/>
        <v>15.170470595788393</v>
      </c>
      <c r="P40" s="9"/>
    </row>
    <row r="41" spans="1:16">
      <c r="A41" s="12"/>
      <c r="B41" s="25">
        <v>361.3</v>
      </c>
      <c r="C41" s="20" t="s">
        <v>51</v>
      </c>
      <c r="D41" s="46">
        <v>-70921</v>
      </c>
      <c r="E41" s="46">
        <v>-23256</v>
      </c>
      <c r="F41" s="46">
        <v>0</v>
      </c>
      <c r="G41" s="46">
        <v>-25609</v>
      </c>
      <c r="H41" s="46">
        <v>0</v>
      </c>
      <c r="I41" s="46">
        <v>-149009</v>
      </c>
      <c r="J41" s="46">
        <v>0</v>
      </c>
      <c r="K41" s="46">
        <v>0</v>
      </c>
      <c r="L41" s="46">
        <v>133844</v>
      </c>
      <c r="M41" s="46">
        <v>0</v>
      </c>
      <c r="N41" s="46">
        <f t="shared" ref="N41:N46" si="11">SUM(D41:M41)</f>
        <v>-134951</v>
      </c>
      <c r="O41" s="47">
        <f t="shared" si="2"/>
        <v>-2.166008602978942</v>
      </c>
      <c r="P41" s="9"/>
    </row>
    <row r="42" spans="1:16">
      <c r="A42" s="12"/>
      <c r="B42" s="25">
        <v>361.4</v>
      </c>
      <c r="C42" s="20" t="s">
        <v>92</v>
      </c>
      <c r="D42" s="46">
        <v>-75889</v>
      </c>
      <c r="E42" s="46">
        <v>-23851</v>
      </c>
      <c r="F42" s="46">
        <v>0</v>
      </c>
      <c r="G42" s="46">
        <v>-30082</v>
      </c>
      <c r="H42" s="46">
        <v>0</v>
      </c>
      <c r="I42" s="46">
        <v>-119881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-249703</v>
      </c>
      <c r="O42" s="47">
        <f t="shared" si="2"/>
        <v>-4.0078165125834619</v>
      </c>
      <c r="P42" s="9"/>
    </row>
    <row r="43" spans="1:16">
      <c r="A43" s="12"/>
      <c r="B43" s="25">
        <v>362</v>
      </c>
      <c r="C43" s="20" t="s">
        <v>53</v>
      </c>
      <c r="D43" s="46">
        <v>76799</v>
      </c>
      <c r="E43" s="46">
        <v>40000</v>
      </c>
      <c r="F43" s="46">
        <v>0</v>
      </c>
      <c r="G43" s="46">
        <v>0</v>
      </c>
      <c r="H43" s="46">
        <v>0</v>
      </c>
      <c r="I43" s="46">
        <v>796570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913369</v>
      </c>
      <c r="O43" s="47">
        <f t="shared" si="2"/>
        <v>14.65987737544941</v>
      </c>
      <c r="P43" s="9"/>
    </row>
    <row r="44" spans="1:16">
      <c r="A44" s="12"/>
      <c r="B44" s="25">
        <v>364</v>
      </c>
      <c r="C44" s="20" t="s">
        <v>93</v>
      </c>
      <c r="D44" s="46">
        <v>658870</v>
      </c>
      <c r="E44" s="46">
        <v>34682</v>
      </c>
      <c r="F44" s="46">
        <v>0</v>
      </c>
      <c r="G44" s="46">
        <v>0</v>
      </c>
      <c r="H44" s="46">
        <v>0</v>
      </c>
      <c r="I44" s="46">
        <v>56718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750270</v>
      </c>
      <c r="O44" s="47">
        <f t="shared" si="2"/>
        <v>12.042083975346687</v>
      </c>
      <c r="P44" s="9"/>
    </row>
    <row r="45" spans="1:16">
      <c r="A45" s="12"/>
      <c r="B45" s="25">
        <v>366</v>
      </c>
      <c r="C45" s="20" t="s">
        <v>55</v>
      </c>
      <c r="D45" s="46">
        <v>116030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116030</v>
      </c>
      <c r="O45" s="47">
        <f t="shared" si="2"/>
        <v>1.8623202362609141</v>
      </c>
      <c r="P45" s="9"/>
    </row>
    <row r="46" spans="1:16">
      <c r="A46" s="12"/>
      <c r="B46" s="25">
        <v>369.9</v>
      </c>
      <c r="C46" s="20" t="s">
        <v>56</v>
      </c>
      <c r="D46" s="46">
        <v>856135</v>
      </c>
      <c r="E46" s="46">
        <v>83109</v>
      </c>
      <c r="F46" s="46">
        <v>0</v>
      </c>
      <c r="G46" s="46">
        <v>13194</v>
      </c>
      <c r="H46" s="46">
        <v>0</v>
      </c>
      <c r="I46" s="46">
        <v>100795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1053233</v>
      </c>
      <c r="O46" s="47">
        <f t="shared" si="2"/>
        <v>16.904741268618388</v>
      </c>
      <c r="P46" s="9"/>
    </row>
    <row r="47" spans="1:16" ht="15.75">
      <c r="A47" s="29" t="s">
        <v>40</v>
      </c>
      <c r="B47" s="30"/>
      <c r="C47" s="31"/>
      <c r="D47" s="32">
        <f t="shared" ref="D47:M47" si="12">SUM(D48:D50)</f>
        <v>6621342</v>
      </c>
      <c r="E47" s="32">
        <f t="shared" si="12"/>
        <v>2225526</v>
      </c>
      <c r="F47" s="32">
        <f t="shared" si="12"/>
        <v>2250646</v>
      </c>
      <c r="G47" s="32">
        <f t="shared" si="12"/>
        <v>4543000</v>
      </c>
      <c r="H47" s="32">
        <f t="shared" si="12"/>
        <v>0</v>
      </c>
      <c r="I47" s="32">
        <f t="shared" si="12"/>
        <v>3204320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>SUM(D47:M47)</f>
        <v>18844834</v>
      </c>
      <c r="O47" s="45">
        <f t="shared" si="2"/>
        <v>302.46587699024138</v>
      </c>
      <c r="P47" s="9"/>
    </row>
    <row r="48" spans="1:16">
      <c r="A48" s="12"/>
      <c r="B48" s="25">
        <v>381</v>
      </c>
      <c r="C48" s="20" t="s">
        <v>57</v>
      </c>
      <c r="D48" s="46">
        <v>6621342</v>
      </c>
      <c r="E48" s="46">
        <v>2225526</v>
      </c>
      <c r="F48" s="46">
        <v>2250646</v>
      </c>
      <c r="G48" s="46">
        <v>4543000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15640514</v>
      </c>
      <c r="O48" s="47">
        <f t="shared" si="2"/>
        <v>251.03547123780174</v>
      </c>
      <c r="P48" s="9"/>
    </row>
    <row r="49" spans="1:119">
      <c r="A49" s="12"/>
      <c r="B49" s="25">
        <v>389.1</v>
      </c>
      <c r="C49" s="20" t="s">
        <v>94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895730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895730</v>
      </c>
      <c r="O49" s="47">
        <f t="shared" si="2"/>
        <v>14.376765536723164</v>
      </c>
      <c r="P49" s="9"/>
    </row>
    <row r="50" spans="1:119" ht="15.75" thickBot="1">
      <c r="A50" s="12"/>
      <c r="B50" s="25">
        <v>389.4</v>
      </c>
      <c r="C50" s="20" t="s">
        <v>95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2308590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2308590</v>
      </c>
      <c r="O50" s="47">
        <f t="shared" si="2"/>
        <v>37.053640215716484</v>
      </c>
      <c r="P50" s="9"/>
    </row>
    <row r="51" spans="1:119" ht="16.5" thickBot="1">
      <c r="A51" s="14" t="s">
        <v>46</v>
      </c>
      <c r="B51" s="23"/>
      <c r="C51" s="22"/>
      <c r="D51" s="15">
        <f t="shared" ref="D51:M51" si="13">SUM(D5,D12,D21,D29,D36,D39,D47)</f>
        <v>49945578</v>
      </c>
      <c r="E51" s="15">
        <f t="shared" si="13"/>
        <v>15374212</v>
      </c>
      <c r="F51" s="15">
        <f t="shared" si="13"/>
        <v>2522987</v>
      </c>
      <c r="G51" s="15">
        <f t="shared" si="13"/>
        <v>10308544</v>
      </c>
      <c r="H51" s="15">
        <f t="shared" si="13"/>
        <v>0</v>
      </c>
      <c r="I51" s="15">
        <f t="shared" si="13"/>
        <v>26898703</v>
      </c>
      <c r="J51" s="15">
        <f t="shared" si="13"/>
        <v>0</v>
      </c>
      <c r="K51" s="15">
        <f t="shared" si="13"/>
        <v>0</v>
      </c>
      <c r="L51" s="15">
        <f t="shared" si="13"/>
        <v>133844</v>
      </c>
      <c r="M51" s="15">
        <f t="shared" si="13"/>
        <v>0</v>
      </c>
      <c r="N51" s="15">
        <f>SUM(D51:M51)</f>
        <v>105183868</v>
      </c>
      <c r="O51" s="38">
        <f t="shared" si="2"/>
        <v>1688.2361967128916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111</v>
      </c>
      <c r="M53" s="48"/>
      <c r="N53" s="48"/>
      <c r="O53" s="43">
        <v>62304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25524141</v>
      </c>
      <c r="E5" s="27">
        <f t="shared" si="0"/>
        <v>1155093</v>
      </c>
      <c r="F5" s="27">
        <f t="shared" si="0"/>
        <v>0</v>
      </c>
      <c r="G5" s="27">
        <f t="shared" si="0"/>
        <v>3530503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30209737</v>
      </c>
      <c r="O5" s="33">
        <f t="shared" ref="O5:O50" si="2">(N5/O$52)</f>
        <v>489.02852286523677</v>
      </c>
      <c r="P5" s="6"/>
    </row>
    <row r="6" spans="1:133">
      <c r="A6" s="12"/>
      <c r="B6" s="25">
        <v>311</v>
      </c>
      <c r="C6" s="20" t="s">
        <v>3</v>
      </c>
      <c r="D6" s="46">
        <v>17599037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17599037</v>
      </c>
      <c r="O6" s="47">
        <f t="shared" si="2"/>
        <v>284.88930797248076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1155093</v>
      </c>
      <c r="F7" s="46">
        <v>0</v>
      </c>
      <c r="G7" s="46">
        <v>3530503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4685596</v>
      </c>
      <c r="O7" s="47">
        <f t="shared" si="2"/>
        <v>75.849388911371918</v>
      </c>
      <c r="P7" s="9"/>
    </row>
    <row r="8" spans="1:133">
      <c r="A8" s="12"/>
      <c r="B8" s="25">
        <v>314.10000000000002</v>
      </c>
      <c r="C8" s="20" t="s">
        <v>12</v>
      </c>
      <c r="D8" s="46">
        <v>4627142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4627142</v>
      </c>
      <c r="O8" s="47">
        <f t="shared" si="2"/>
        <v>74.903148522865237</v>
      </c>
      <c r="P8" s="9"/>
    </row>
    <row r="9" spans="1:133">
      <c r="A9" s="12"/>
      <c r="B9" s="25">
        <v>314.39999999999998</v>
      </c>
      <c r="C9" s="20" t="s">
        <v>13</v>
      </c>
      <c r="D9" s="46">
        <v>191142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191142</v>
      </c>
      <c r="O9" s="47">
        <f t="shared" si="2"/>
        <v>3.0941643059490085</v>
      </c>
      <c r="P9" s="9"/>
    </row>
    <row r="10" spans="1:133">
      <c r="A10" s="12"/>
      <c r="B10" s="25">
        <v>315</v>
      </c>
      <c r="C10" s="20" t="s">
        <v>87</v>
      </c>
      <c r="D10" s="46">
        <v>2162326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2162326</v>
      </c>
      <c r="O10" s="47">
        <f t="shared" si="2"/>
        <v>35.003253743423713</v>
      </c>
      <c r="P10" s="9"/>
    </row>
    <row r="11" spans="1:133">
      <c r="A11" s="12"/>
      <c r="B11" s="25">
        <v>316</v>
      </c>
      <c r="C11" s="20" t="s">
        <v>88</v>
      </c>
      <c r="D11" s="46">
        <v>944494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944494</v>
      </c>
      <c r="O11" s="47">
        <f t="shared" si="2"/>
        <v>15.289259409146094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4941580</v>
      </c>
      <c r="E12" s="32">
        <f t="shared" si="3"/>
        <v>8303117</v>
      </c>
      <c r="F12" s="32">
        <f t="shared" si="3"/>
        <v>281700</v>
      </c>
      <c r="G12" s="32">
        <f t="shared" si="3"/>
        <v>407227</v>
      </c>
      <c r="H12" s="32">
        <f t="shared" si="3"/>
        <v>0</v>
      </c>
      <c r="I12" s="32">
        <f t="shared" si="3"/>
        <v>3412588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17346212</v>
      </c>
      <c r="O12" s="45">
        <f t="shared" si="2"/>
        <v>280.79663294212867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2526781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2526781</v>
      </c>
      <c r="O13" s="47">
        <f t="shared" si="2"/>
        <v>40.902970457304733</v>
      </c>
      <c r="P13" s="9"/>
    </row>
    <row r="14" spans="1:133">
      <c r="A14" s="12"/>
      <c r="B14" s="25">
        <v>323.10000000000002</v>
      </c>
      <c r="C14" s="20" t="s">
        <v>17</v>
      </c>
      <c r="D14" s="46">
        <v>3479865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3479865</v>
      </c>
      <c r="O14" s="47">
        <f t="shared" si="2"/>
        <v>56.331282881424528</v>
      </c>
      <c r="P14" s="9"/>
    </row>
    <row r="15" spans="1:133">
      <c r="A15" s="12"/>
      <c r="B15" s="25">
        <v>323.39999999999998</v>
      </c>
      <c r="C15" s="20" t="s">
        <v>98</v>
      </c>
      <c r="D15" s="46">
        <v>77711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77711</v>
      </c>
      <c r="O15" s="47">
        <f t="shared" si="2"/>
        <v>1.2579684338324566</v>
      </c>
      <c r="P15" s="9"/>
    </row>
    <row r="16" spans="1:133">
      <c r="A16" s="12"/>
      <c r="B16" s="25">
        <v>323.7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338150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338150</v>
      </c>
      <c r="O16" s="47">
        <f t="shared" si="2"/>
        <v>5.4738972076082559</v>
      </c>
      <c r="P16" s="9"/>
    </row>
    <row r="17" spans="1:16">
      <c r="A17" s="12"/>
      <c r="B17" s="25">
        <v>324.31</v>
      </c>
      <c r="C17" s="20" t="s">
        <v>19</v>
      </c>
      <c r="D17" s="46">
        <v>0</v>
      </c>
      <c r="E17" s="46">
        <v>0</v>
      </c>
      <c r="F17" s="46">
        <v>0</v>
      </c>
      <c r="G17" s="46">
        <v>210737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210737</v>
      </c>
      <c r="O17" s="47">
        <f t="shared" si="2"/>
        <v>3.4113638203156618</v>
      </c>
      <c r="P17" s="9"/>
    </row>
    <row r="18" spans="1:16">
      <c r="A18" s="12"/>
      <c r="B18" s="25">
        <v>324.61</v>
      </c>
      <c r="C18" s="20" t="s">
        <v>21</v>
      </c>
      <c r="D18" s="46">
        <v>0</v>
      </c>
      <c r="E18" s="46">
        <v>0</v>
      </c>
      <c r="F18" s="46">
        <v>0</v>
      </c>
      <c r="G18" s="46">
        <v>196490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196490</v>
      </c>
      <c r="O18" s="47">
        <f t="shared" si="2"/>
        <v>3.1807365439093482</v>
      </c>
      <c r="P18" s="9"/>
    </row>
    <row r="19" spans="1:16">
      <c r="A19" s="12"/>
      <c r="B19" s="25">
        <v>325.10000000000002</v>
      </c>
      <c r="C19" s="20" t="s">
        <v>23</v>
      </c>
      <c r="D19" s="46">
        <v>0</v>
      </c>
      <c r="E19" s="46">
        <v>5775041</v>
      </c>
      <c r="F19" s="46">
        <v>281700</v>
      </c>
      <c r="G19" s="46">
        <v>0</v>
      </c>
      <c r="H19" s="46">
        <v>0</v>
      </c>
      <c r="I19" s="46">
        <v>3024215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9080956</v>
      </c>
      <c r="O19" s="47">
        <f t="shared" si="2"/>
        <v>147.00050182112506</v>
      </c>
      <c r="P19" s="9"/>
    </row>
    <row r="20" spans="1:16">
      <c r="A20" s="12"/>
      <c r="B20" s="25">
        <v>329</v>
      </c>
      <c r="C20" s="20" t="s">
        <v>24</v>
      </c>
      <c r="D20" s="46">
        <v>1384004</v>
      </c>
      <c r="E20" s="46">
        <v>1295</v>
      </c>
      <c r="F20" s="46">
        <v>0</v>
      </c>
      <c r="G20" s="46">
        <v>0</v>
      </c>
      <c r="H20" s="46">
        <v>0</v>
      </c>
      <c r="I20" s="46">
        <v>50223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9" si="5">SUM(D20:M20)</f>
        <v>1435522</v>
      </c>
      <c r="O20" s="47">
        <f t="shared" si="2"/>
        <v>23.237911776608659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SUM(D22:D28)</f>
        <v>6465940</v>
      </c>
      <c r="E21" s="32">
        <f t="shared" si="6"/>
        <v>440837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61437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6968214</v>
      </c>
      <c r="O21" s="45">
        <f t="shared" si="2"/>
        <v>112.79990287333064</v>
      </c>
      <c r="P21" s="10"/>
    </row>
    <row r="22" spans="1:16">
      <c r="A22" s="12"/>
      <c r="B22" s="25">
        <v>331.1</v>
      </c>
      <c r="C22" s="20" t="s">
        <v>25</v>
      </c>
      <c r="D22" s="46">
        <v>192685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192685</v>
      </c>
      <c r="O22" s="47">
        <f t="shared" si="2"/>
        <v>3.1191420477539458</v>
      </c>
      <c r="P22" s="9"/>
    </row>
    <row r="23" spans="1:16">
      <c r="A23" s="12"/>
      <c r="B23" s="25">
        <v>331.2</v>
      </c>
      <c r="C23" s="20" t="s">
        <v>70</v>
      </c>
      <c r="D23" s="46">
        <v>8661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8661</v>
      </c>
      <c r="O23" s="47">
        <f t="shared" si="2"/>
        <v>0.14020234722784297</v>
      </c>
      <c r="P23" s="9"/>
    </row>
    <row r="24" spans="1:16">
      <c r="A24" s="12"/>
      <c r="B24" s="25">
        <v>331.39</v>
      </c>
      <c r="C24" s="20" t="s">
        <v>71</v>
      </c>
      <c r="D24" s="46">
        <v>8068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8068</v>
      </c>
      <c r="O24" s="47">
        <f t="shared" si="2"/>
        <v>0.13060299473897208</v>
      </c>
      <c r="P24" s="9"/>
    </row>
    <row r="25" spans="1:16">
      <c r="A25" s="12"/>
      <c r="B25" s="25">
        <v>335.12</v>
      </c>
      <c r="C25" s="20" t="s">
        <v>89</v>
      </c>
      <c r="D25" s="46">
        <v>1404528</v>
      </c>
      <c r="E25" s="46">
        <v>440837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1845365</v>
      </c>
      <c r="O25" s="47">
        <f t="shared" si="2"/>
        <v>29.872359368676648</v>
      </c>
      <c r="P25" s="9"/>
    </row>
    <row r="26" spans="1:16">
      <c r="A26" s="12"/>
      <c r="B26" s="25">
        <v>335.15</v>
      </c>
      <c r="C26" s="20" t="s">
        <v>90</v>
      </c>
      <c r="D26" s="46">
        <v>10266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10266</v>
      </c>
      <c r="O26" s="47">
        <f t="shared" si="2"/>
        <v>0.16618373128288141</v>
      </c>
      <c r="P26" s="9"/>
    </row>
    <row r="27" spans="1:16">
      <c r="A27" s="12"/>
      <c r="B27" s="25">
        <v>335.18</v>
      </c>
      <c r="C27" s="20" t="s">
        <v>91</v>
      </c>
      <c r="D27" s="46">
        <v>4697668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4697668</v>
      </c>
      <c r="O27" s="47">
        <f t="shared" si="2"/>
        <v>76.044807770133545</v>
      </c>
      <c r="P27" s="9"/>
    </row>
    <row r="28" spans="1:16">
      <c r="A28" s="12"/>
      <c r="B28" s="25">
        <v>338</v>
      </c>
      <c r="C28" s="20" t="s">
        <v>33</v>
      </c>
      <c r="D28" s="46">
        <v>144064</v>
      </c>
      <c r="E28" s="46">
        <v>0</v>
      </c>
      <c r="F28" s="46">
        <v>0</v>
      </c>
      <c r="G28" s="46">
        <v>0</v>
      </c>
      <c r="H28" s="46">
        <v>0</v>
      </c>
      <c r="I28" s="46">
        <v>61437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205501</v>
      </c>
      <c r="O28" s="47">
        <f t="shared" si="2"/>
        <v>3.3266046135167948</v>
      </c>
      <c r="P28" s="9"/>
    </row>
    <row r="29" spans="1:16" ht="15.75">
      <c r="A29" s="29" t="s">
        <v>38</v>
      </c>
      <c r="B29" s="30"/>
      <c r="C29" s="31"/>
      <c r="D29" s="32">
        <f t="shared" ref="D29:M29" si="7">SUM(D30:D34)</f>
        <v>2757590</v>
      </c>
      <c r="E29" s="32">
        <f t="shared" si="7"/>
        <v>349521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19438518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5"/>
        <v>22545629</v>
      </c>
      <c r="O29" s="45">
        <f t="shared" si="2"/>
        <v>364.96364225010115</v>
      </c>
      <c r="P29" s="10"/>
    </row>
    <row r="30" spans="1:16">
      <c r="A30" s="12"/>
      <c r="B30" s="25">
        <v>343.4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40215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40215</v>
      </c>
      <c r="O30" s="47">
        <f t="shared" si="2"/>
        <v>0.65099150141643058</v>
      </c>
      <c r="P30" s="9"/>
    </row>
    <row r="31" spans="1:16">
      <c r="A31" s="12"/>
      <c r="B31" s="25">
        <v>343.6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19398303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19398303</v>
      </c>
      <c r="O31" s="47">
        <f t="shared" si="2"/>
        <v>314.01542695265073</v>
      </c>
      <c r="P31" s="9"/>
    </row>
    <row r="32" spans="1:16">
      <c r="A32" s="12"/>
      <c r="B32" s="25">
        <v>347.2</v>
      </c>
      <c r="C32" s="20" t="s">
        <v>43</v>
      </c>
      <c r="D32" s="46">
        <v>2385226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2385226</v>
      </c>
      <c r="O32" s="47">
        <f t="shared" si="2"/>
        <v>38.611509510319706</v>
      </c>
      <c r="P32" s="9"/>
    </row>
    <row r="33" spans="1:16">
      <c r="A33" s="12"/>
      <c r="B33" s="25">
        <v>347.5</v>
      </c>
      <c r="C33" s="20" t="s">
        <v>44</v>
      </c>
      <c r="D33" s="46">
        <v>372364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372364</v>
      </c>
      <c r="O33" s="47">
        <f t="shared" si="2"/>
        <v>6.0277458518818294</v>
      </c>
      <c r="P33" s="9"/>
    </row>
    <row r="34" spans="1:16">
      <c r="A34" s="12"/>
      <c r="B34" s="25">
        <v>349</v>
      </c>
      <c r="C34" s="20" t="s">
        <v>1</v>
      </c>
      <c r="D34" s="46">
        <v>0</v>
      </c>
      <c r="E34" s="46">
        <v>349521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349521</v>
      </c>
      <c r="O34" s="47">
        <f t="shared" si="2"/>
        <v>5.6579684338324565</v>
      </c>
      <c r="P34" s="9"/>
    </row>
    <row r="35" spans="1:16" ht="15.75">
      <c r="A35" s="29" t="s">
        <v>39</v>
      </c>
      <c r="B35" s="30"/>
      <c r="C35" s="31"/>
      <c r="D35" s="32">
        <f t="shared" ref="D35:M35" si="8">SUM(D36:D37)</f>
        <v>339603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5"/>
        <v>339603</v>
      </c>
      <c r="O35" s="45">
        <f t="shared" si="2"/>
        <v>5.4974180493727234</v>
      </c>
      <c r="P35" s="10"/>
    </row>
    <row r="36" spans="1:16">
      <c r="A36" s="13"/>
      <c r="B36" s="39">
        <v>354</v>
      </c>
      <c r="C36" s="21" t="s">
        <v>48</v>
      </c>
      <c r="D36" s="46">
        <v>273142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273142</v>
      </c>
      <c r="O36" s="47">
        <f t="shared" si="2"/>
        <v>4.4215621205989475</v>
      </c>
      <c r="P36" s="9"/>
    </row>
    <row r="37" spans="1:16">
      <c r="A37" s="13"/>
      <c r="B37" s="39">
        <v>359</v>
      </c>
      <c r="C37" s="21" t="s">
        <v>49</v>
      </c>
      <c r="D37" s="46">
        <v>66461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66461</v>
      </c>
      <c r="O37" s="47">
        <f t="shared" si="2"/>
        <v>1.0758559287737759</v>
      </c>
      <c r="P37" s="9"/>
    </row>
    <row r="38" spans="1:16" ht="15.75">
      <c r="A38" s="29" t="s">
        <v>4</v>
      </c>
      <c r="B38" s="30"/>
      <c r="C38" s="31"/>
      <c r="D38" s="32">
        <f t="shared" ref="D38:M38" si="9">SUM(D39:D45)</f>
        <v>971836</v>
      </c>
      <c r="E38" s="32">
        <f t="shared" si="9"/>
        <v>283443</v>
      </c>
      <c r="F38" s="32">
        <f t="shared" si="9"/>
        <v>0</v>
      </c>
      <c r="G38" s="32">
        <f t="shared" si="9"/>
        <v>77202</v>
      </c>
      <c r="H38" s="32">
        <f t="shared" si="9"/>
        <v>0</v>
      </c>
      <c r="I38" s="32">
        <f t="shared" si="9"/>
        <v>474016</v>
      </c>
      <c r="J38" s="32">
        <f t="shared" si="9"/>
        <v>0</v>
      </c>
      <c r="K38" s="32">
        <f t="shared" si="9"/>
        <v>0</v>
      </c>
      <c r="L38" s="32">
        <f t="shared" si="9"/>
        <v>198436</v>
      </c>
      <c r="M38" s="32">
        <f t="shared" si="9"/>
        <v>0</v>
      </c>
      <c r="N38" s="32">
        <f t="shared" si="5"/>
        <v>2004933</v>
      </c>
      <c r="O38" s="45">
        <f t="shared" si="2"/>
        <v>32.455410764872518</v>
      </c>
      <c r="P38" s="10"/>
    </row>
    <row r="39" spans="1:16">
      <c r="A39" s="12"/>
      <c r="B39" s="25">
        <v>361.1</v>
      </c>
      <c r="C39" s="20" t="s">
        <v>50</v>
      </c>
      <c r="D39" s="46">
        <v>423934</v>
      </c>
      <c r="E39" s="46">
        <v>137715</v>
      </c>
      <c r="F39" s="46">
        <v>0</v>
      </c>
      <c r="G39" s="46">
        <v>127209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688858</v>
      </c>
      <c r="O39" s="47">
        <f t="shared" si="2"/>
        <v>11.151080534196682</v>
      </c>
      <c r="P39" s="9"/>
    </row>
    <row r="40" spans="1:16">
      <c r="A40" s="12"/>
      <c r="B40" s="25">
        <v>361.3</v>
      </c>
      <c r="C40" s="20" t="s">
        <v>51</v>
      </c>
      <c r="D40" s="46">
        <v>-138339</v>
      </c>
      <c r="E40" s="46">
        <v>-43431</v>
      </c>
      <c r="F40" s="46">
        <v>0</v>
      </c>
      <c r="G40" s="46">
        <v>-38478</v>
      </c>
      <c r="H40" s="46">
        <v>0</v>
      </c>
      <c r="I40" s="46">
        <v>-254021</v>
      </c>
      <c r="J40" s="46">
        <v>0</v>
      </c>
      <c r="K40" s="46">
        <v>0</v>
      </c>
      <c r="L40" s="46">
        <v>198436</v>
      </c>
      <c r="M40" s="46">
        <v>0</v>
      </c>
      <c r="N40" s="46">
        <f t="shared" ref="N40:N45" si="10">SUM(D40:M40)</f>
        <v>-275833</v>
      </c>
      <c r="O40" s="47">
        <f t="shared" si="2"/>
        <v>-4.4651234318089843</v>
      </c>
      <c r="P40" s="9"/>
    </row>
    <row r="41" spans="1:16">
      <c r="A41" s="12"/>
      <c r="B41" s="25">
        <v>361.4</v>
      </c>
      <c r="C41" s="20" t="s">
        <v>92</v>
      </c>
      <c r="D41" s="46">
        <v>-58996</v>
      </c>
      <c r="E41" s="46">
        <v>-18846</v>
      </c>
      <c r="F41" s="46">
        <v>0</v>
      </c>
      <c r="G41" s="46">
        <v>-19444</v>
      </c>
      <c r="H41" s="46">
        <v>0</v>
      </c>
      <c r="I41" s="46">
        <v>-111037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-208323</v>
      </c>
      <c r="O41" s="47">
        <f t="shared" si="2"/>
        <v>-3.3722865236746258</v>
      </c>
      <c r="P41" s="9"/>
    </row>
    <row r="42" spans="1:16">
      <c r="A42" s="12"/>
      <c r="B42" s="25">
        <v>362</v>
      </c>
      <c r="C42" s="20" t="s">
        <v>53</v>
      </c>
      <c r="D42" s="46">
        <v>73945</v>
      </c>
      <c r="E42" s="46">
        <v>40000</v>
      </c>
      <c r="F42" s="46">
        <v>0</v>
      </c>
      <c r="G42" s="46">
        <v>0</v>
      </c>
      <c r="H42" s="46">
        <v>0</v>
      </c>
      <c r="I42" s="46">
        <v>814091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928036</v>
      </c>
      <c r="O42" s="47">
        <f t="shared" si="2"/>
        <v>15.022840955078916</v>
      </c>
      <c r="P42" s="9"/>
    </row>
    <row r="43" spans="1:16">
      <c r="A43" s="12"/>
      <c r="B43" s="25">
        <v>364</v>
      </c>
      <c r="C43" s="20" t="s">
        <v>93</v>
      </c>
      <c r="D43" s="46">
        <v>127772</v>
      </c>
      <c r="E43" s="46">
        <v>64289</v>
      </c>
      <c r="F43" s="46">
        <v>0</v>
      </c>
      <c r="G43" s="46">
        <v>0</v>
      </c>
      <c r="H43" s="46">
        <v>0</v>
      </c>
      <c r="I43" s="46">
        <v>-547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191514</v>
      </c>
      <c r="O43" s="47">
        <f t="shared" si="2"/>
        <v>3.1001861594496156</v>
      </c>
      <c r="P43" s="9"/>
    </row>
    <row r="44" spans="1:16">
      <c r="A44" s="12"/>
      <c r="B44" s="25">
        <v>366</v>
      </c>
      <c r="C44" s="20" t="s">
        <v>55</v>
      </c>
      <c r="D44" s="46">
        <v>116030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116030</v>
      </c>
      <c r="O44" s="47">
        <f t="shared" si="2"/>
        <v>1.878267907729664</v>
      </c>
      <c r="P44" s="9"/>
    </row>
    <row r="45" spans="1:16">
      <c r="A45" s="12"/>
      <c r="B45" s="25">
        <v>369.9</v>
      </c>
      <c r="C45" s="20" t="s">
        <v>56</v>
      </c>
      <c r="D45" s="46">
        <v>427490</v>
      </c>
      <c r="E45" s="46">
        <v>103716</v>
      </c>
      <c r="F45" s="46">
        <v>0</v>
      </c>
      <c r="G45" s="46">
        <v>7915</v>
      </c>
      <c r="H45" s="46">
        <v>0</v>
      </c>
      <c r="I45" s="46">
        <v>25530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564651</v>
      </c>
      <c r="O45" s="47">
        <f t="shared" si="2"/>
        <v>9.1404451639012549</v>
      </c>
      <c r="P45" s="9"/>
    </row>
    <row r="46" spans="1:16" ht="15.75">
      <c r="A46" s="29" t="s">
        <v>40</v>
      </c>
      <c r="B46" s="30"/>
      <c r="C46" s="31"/>
      <c r="D46" s="32">
        <f t="shared" ref="D46:M46" si="11">SUM(D47:D49)</f>
        <v>3560132</v>
      </c>
      <c r="E46" s="32">
        <f t="shared" si="11"/>
        <v>2125377</v>
      </c>
      <c r="F46" s="32">
        <f t="shared" si="11"/>
        <v>1133756</v>
      </c>
      <c r="G46" s="32">
        <f t="shared" si="11"/>
        <v>3950000</v>
      </c>
      <c r="H46" s="32">
        <f t="shared" si="11"/>
        <v>0</v>
      </c>
      <c r="I46" s="32">
        <f t="shared" si="11"/>
        <v>1274608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>SUM(D46:M46)</f>
        <v>12043873</v>
      </c>
      <c r="O46" s="45">
        <f t="shared" si="2"/>
        <v>194.9635451234318</v>
      </c>
      <c r="P46" s="9"/>
    </row>
    <row r="47" spans="1:16">
      <c r="A47" s="12"/>
      <c r="B47" s="25">
        <v>381</v>
      </c>
      <c r="C47" s="20" t="s">
        <v>57</v>
      </c>
      <c r="D47" s="46">
        <v>3560132</v>
      </c>
      <c r="E47" s="46">
        <v>2125377</v>
      </c>
      <c r="F47" s="46">
        <v>1133756</v>
      </c>
      <c r="G47" s="46">
        <v>3950000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10769265</v>
      </c>
      <c r="O47" s="47">
        <f t="shared" si="2"/>
        <v>174.33047349251316</v>
      </c>
      <c r="P47" s="9"/>
    </row>
    <row r="48" spans="1:16">
      <c r="A48" s="12"/>
      <c r="B48" s="25">
        <v>389.1</v>
      </c>
      <c r="C48" s="20" t="s">
        <v>94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708980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708980</v>
      </c>
      <c r="O48" s="47">
        <f t="shared" si="2"/>
        <v>11.476811007689195</v>
      </c>
      <c r="P48" s="9"/>
    </row>
    <row r="49" spans="1:119" ht="15.75" thickBot="1">
      <c r="A49" s="12"/>
      <c r="B49" s="25">
        <v>389.4</v>
      </c>
      <c r="C49" s="20" t="s">
        <v>95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565628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565628</v>
      </c>
      <c r="O49" s="47">
        <f t="shared" si="2"/>
        <v>9.1562606232294623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2">SUM(D5,D12,D21,D29,D35,D38,D46)</f>
        <v>44560822</v>
      </c>
      <c r="E50" s="15">
        <f t="shared" si="12"/>
        <v>12657388</v>
      </c>
      <c r="F50" s="15">
        <f t="shared" si="12"/>
        <v>1415456</v>
      </c>
      <c r="G50" s="15">
        <f t="shared" si="12"/>
        <v>7964932</v>
      </c>
      <c r="H50" s="15">
        <f t="shared" si="12"/>
        <v>0</v>
      </c>
      <c r="I50" s="15">
        <f t="shared" si="12"/>
        <v>24661167</v>
      </c>
      <c r="J50" s="15">
        <f t="shared" si="12"/>
        <v>0</v>
      </c>
      <c r="K50" s="15">
        <f t="shared" si="12"/>
        <v>0</v>
      </c>
      <c r="L50" s="15">
        <f t="shared" si="12"/>
        <v>198436</v>
      </c>
      <c r="M50" s="15">
        <f t="shared" si="12"/>
        <v>0</v>
      </c>
      <c r="N50" s="15">
        <f>SUM(D50:M50)</f>
        <v>91458201</v>
      </c>
      <c r="O50" s="38">
        <f t="shared" si="2"/>
        <v>1480.5050748684744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107</v>
      </c>
      <c r="M52" s="48"/>
      <c r="N52" s="48"/>
      <c r="O52" s="43">
        <v>61775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24511527</v>
      </c>
      <c r="E5" s="27">
        <f t="shared" si="0"/>
        <v>1114296</v>
      </c>
      <c r="F5" s="27">
        <f t="shared" si="0"/>
        <v>0</v>
      </c>
      <c r="G5" s="27">
        <f t="shared" si="0"/>
        <v>519152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26144975</v>
      </c>
      <c r="O5" s="33">
        <f t="shared" ref="O5:O36" si="2">(N5/O$56)</f>
        <v>433.52415931551371</v>
      </c>
      <c r="P5" s="6"/>
    </row>
    <row r="6" spans="1:133">
      <c r="A6" s="12"/>
      <c r="B6" s="25">
        <v>311</v>
      </c>
      <c r="C6" s="20" t="s">
        <v>3</v>
      </c>
      <c r="D6" s="46">
        <v>16517936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16517936</v>
      </c>
      <c r="O6" s="47">
        <f t="shared" si="2"/>
        <v>273.89294952576773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1114296</v>
      </c>
      <c r="F7" s="46">
        <v>0</v>
      </c>
      <c r="G7" s="46">
        <v>519152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1633448</v>
      </c>
      <c r="O7" s="47">
        <f t="shared" si="2"/>
        <v>27.08509650460967</v>
      </c>
      <c r="P7" s="9"/>
    </row>
    <row r="8" spans="1:133">
      <c r="A8" s="12"/>
      <c r="B8" s="25">
        <v>314.10000000000002</v>
      </c>
      <c r="C8" s="20" t="s">
        <v>12</v>
      </c>
      <c r="D8" s="46">
        <v>4582216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4582216</v>
      </c>
      <c r="O8" s="47">
        <f t="shared" si="2"/>
        <v>75.980234794720431</v>
      </c>
      <c r="P8" s="9"/>
    </row>
    <row r="9" spans="1:133">
      <c r="A9" s="12"/>
      <c r="B9" s="25">
        <v>314.39999999999998</v>
      </c>
      <c r="C9" s="20" t="s">
        <v>13</v>
      </c>
      <c r="D9" s="46">
        <v>177709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177709</v>
      </c>
      <c r="O9" s="47">
        <f t="shared" si="2"/>
        <v>2.9466903230085562</v>
      </c>
      <c r="P9" s="9"/>
    </row>
    <row r="10" spans="1:133">
      <c r="A10" s="12"/>
      <c r="B10" s="25">
        <v>315</v>
      </c>
      <c r="C10" s="20" t="s">
        <v>87</v>
      </c>
      <c r="D10" s="46">
        <v>2288128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2288128</v>
      </c>
      <c r="O10" s="47">
        <f t="shared" si="2"/>
        <v>37.940704384161307</v>
      </c>
      <c r="P10" s="9"/>
    </row>
    <row r="11" spans="1:133">
      <c r="A11" s="12"/>
      <c r="B11" s="25">
        <v>316</v>
      </c>
      <c r="C11" s="20" t="s">
        <v>88</v>
      </c>
      <c r="D11" s="46">
        <v>945538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945538</v>
      </c>
      <c r="O11" s="47">
        <f t="shared" si="2"/>
        <v>15.678483783246003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4979333</v>
      </c>
      <c r="E12" s="32">
        <f t="shared" si="3"/>
        <v>8489742</v>
      </c>
      <c r="F12" s="32">
        <f t="shared" si="3"/>
        <v>0</v>
      </c>
      <c r="G12" s="32">
        <f t="shared" si="3"/>
        <v>3147070</v>
      </c>
      <c r="H12" s="32">
        <f t="shared" si="3"/>
        <v>0</v>
      </c>
      <c r="I12" s="32">
        <f t="shared" si="3"/>
        <v>3514627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20130772</v>
      </c>
      <c r="O12" s="45">
        <f t="shared" si="2"/>
        <v>333.79936326855477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2834587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2834587</v>
      </c>
      <c r="O13" s="47">
        <f t="shared" si="2"/>
        <v>47.001840551833922</v>
      </c>
      <c r="P13" s="9"/>
    </row>
    <row r="14" spans="1:133">
      <c r="A14" s="12"/>
      <c r="B14" s="25">
        <v>323.10000000000002</v>
      </c>
      <c r="C14" s="20" t="s">
        <v>17</v>
      </c>
      <c r="D14" s="46">
        <v>3409343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3409343</v>
      </c>
      <c r="O14" s="47">
        <f t="shared" si="2"/>
        <v>56.532184784771509</v>
      </c>
      <c r="P14" s="9"/>
    </row>
    <row r="15" spans="1:133">
      <c r="A15" s="12"/>
      <c r="B15" s="25">
        <v>323.39999999999998</v>
      </c>
      <c r="C15" s="20" t="s">
        <v>98</v>
      </c>
      <c r="D15" s="46">
        <v>53233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53233</v>
      </c>
      <c r="O15" s="47">
        <f t="shared" si="2"/>
        <v>0.88268554752271677</v>
      </c>
      <c r="P15" s="9"/>
    </row>
    <row r="16" spans="1:133">
      <c r="A16" s="12"/>
      <c r="B16" s="25">
        <v>323.7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279097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279097</v>
      </c>
      <c r="O16" s="47">
        <f t="shared" si="2"/>
        <v>4.6278603170391985</v>
      </c>
      <c r="P16" s="9"/>
    </row>
    <row r="17" spans="1:16">
      <c r="A17" s="12"/>
      <c r="B17" s="25">
        <v>324.31</v>
      </c>
      <c r="C17" s="20" t="s">
        <v>19</v>
      </c>
      <c r="D17" s="46">
        <v>0</v>
      </c>
      <c r="E17" s="46">
        <v>0</v>
      </c>
      <c r="F17" s="46">
        <v>0</v>
      </c>
      <c r="G17" s="46">
        <v>400174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400174</v>
      </c>
      <c r="O17" s="47">
        <f t="shared" si="2"/>
        <v>6.635504410691782</v>
      </c>
      <c r="P17" s="9"/>
    </row>
    <row r="18" spans="1:16">
      <c r="A18" s="12"/>
      <c r="B18" s="25">
        <v>324.61</v>
      </c>
      <c r="C18" s="20" t="s">
        <v>21</v>
      </c>
      <c r="D18" s="46">
        <v>0</v>
      </c>
      <c r="E18" s="46">
        <v>0</v>
      </c>
      <c r="F18" s="46">
        <v>0</v>
      </c>
      <c r="G18" s="46">
        <v>1522900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1522900</v>
      </c>
      <c r="O18" s="47">
        <f t="shared" si="2"/>
        <v>25.25203953041056</v>
      </c>
      <c r="P18" s="9"/>
    </row>
    <row r="19" spans="1:16">
      <c r="A19" s="12"/>
      <c r="B19" s="25">
        <v>325.10000000000002</v>
      </c>
      <c r="C19" s="20" t="s">
        <v>23</v>
      </c>
      <c r="D19" s="46">
        <v>0</v>
      </c>
      <c r="E19" s="46">
        <v>5652880</v>
      </c>
      <c r="F19" s="46">
        <v>0</v>
      </c>
      <c r="G19" s="46">
        <v>1223996</v>
      </c>
      <c r="H19" s="46">
        <v>0</v>
      </c>
      <c r="I19" s="46">
        <v>3108435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9985311</v>
      </c>
      <c r="O19" s="47">
        <f t="shared" si="2"/>
        <v>165.57191417390729</v>
      </c>
      <c r="P19" s="9"/>
    </row>
    <row r="20" spans="1:16">
      <c r="A20" s="12"/>
      <c r="B20" s="25">
        <v>329</v>
      </c>
      <c r="C20" s="20" t="s">
        <v>24</v>
      </c>
      <c r="D20" s="46">
        <v>1516757</v>
      </c>
      <c r="E20" s="46">
        <v>2275</v>
      </c>
      <c r="F20" s="46">
        <v>0</v>
      </c>
      <c r="G20" s="46">
        <v>0</v>
      </c>
      <c r="H20" s="46">
        <v>0</v>
      </c>
      <c r="I20" s="46">
        <v>127095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1" si="5">SUM(D20:M20)</f>
        <v>1646127</v>
      </c>
      <c r="O20" s="47">
        <f t="shared" si="2"/>
        <v>27.295333952377796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SUM(D22:D30)</f>
        <v>6270041</v>
      </c>
      <c r="E21" s="32">
        <f t="shared" si="6"/>
        <v>410034</v>
      </c>
      <c r="F21" s="32">
        <f t="shared" si="6"/>
        <v>0</v>
      </c>
      <c r="G21" s="32">
        <f t="shared" si="6"/>
        <v>1653814</v>
      </c>
      <c r="H21" s="32">
        <f t="shared" si="6"/>
        <v>0</v>
      </c>
      <c r="I21" s="32">
        <f t="shared" si="6"/>
        <v>34804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8368693</v>
      </c>
      <c r="O21" s="45">
        <f t="shared" si="2"/>
        <v>138.76588512303508</v>
      </c>
      <c r="P21" s="10"/>
    </row>
    <row r="22" spans="1:16">
      <c r="A22" s="12"/>
      <c r="B22" s="25">
        <v>331.1</v>
      </c>
      <c r="C22" s="20" t="s">
        <v>25</v>
      </c>
      <c r="D22" s="46">
        <v>112421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112421</v>
      </c>
      <c r="O22" s="47">
        <f t="shared" si="2"/>
        <v>1.8641142137029914</v>
      </c>
      <c r="P22" s="9"/>
    </row>
    <row r="23" spans="1:16">
      <c r="A23" s="12"/>
      <c r="B23" s="25">
        <v>331.2</v>
      </c>
      <c r="C23" s="20" t="s">
        <v>70</v>
      </c>
      <c r="D23" s="46">
        <v>0</v>
      </c>
      <c r="E23" s="46">
        <v>0</v>
      </c>
      <c r="F23" s="46">
        <v>0</v>
      </c>
      <c r="G23" s="46">
        <v>250488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250488</v>
      </c>
      <c r="O23" s="47">
        <f t="shared" si="2"/>
        <v>4.1534788087815881</v>
      </c>
      <c r="P23" s="9"/>
    </row>
    <row r="24" spans="1:16">
      <c r="A24" s="12"/>
      <c r="B24" s="25">
        <v>331.5</v>
      </c>
      <c r="C24" s="20" t="s">
        <v>72</v>
      </c>
      <c r="D24" s="46">
        <v>0</v>
      </c>
      <c r="E24" s="46">
        <v>0</v>
      </c>
      <c r="F24" s="46">
        <v>0</v>
      </c>
      <c r="G24" s="46">
        <v>703326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703326</v>
      </c>
      <c r="O24" s="47">
        <f t="shared" si="2"/>
        <v>11.662233866153745</v>
      </c>
      <c r="P24" s="9"/>
    </row>
    <row r="25" spans="1:16">
      <c r="A25" s="12"/>
      <c r="B25" s="25">
        <v>331.7</v>
      </c>
      <c r="C25" s="20" t="s">
        <v>27</v>
      </c>
      <c r="D25" s="46">
        <v>0</v>
      </c>
      <c r="E25" s="46">
        <v>0</v>
      </c>
      <c r="F25" s="46">
        <v>0</v>
      </c>
      <c r="G25" s="46">
        <v>700000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700000</v>
      </c>
      <c r="O25" s="47">
        <f t="shared" si="2"/>
        <v>11.607083637328381</v>
      </c>
      <c r="P25" s="9"/>
    </row>
    <row r="26" spans="1:16">
      <c r="A26" s="12"/>
      <c r="B26" s="25">
        <v>335.12</v>
      </c>
      <c r="C26" s="20" t="s">
        <v>89</v>
      </c>
      <c r="D26" s="46">
        <v>1314069</v>
      </c>
      <c r="E26" s="46">
        <v>410034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1724103</v>
      </c>
      <c r="O26" s="47">
        <f t="shared" si="2"/>
        <v>28.588296743383964</v>
      </c>
      <c r="P26" s="9"/>
    </row>
    <row r="27" spans="1:16">
      <c r="A27" s="12"/>
      <c r="B27" s="25">
        <v>335.15</v>
      </c>
      <c r="C27" s="20" t="s">
        <v>90</v>
      </c>
      <c r="D27" s="46">
        <v>10462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10462</v>
      </c>
      <c r="O27" s="47">
        <f t="shared" si="2"/>
        <v>0.17347615573389932</v>
      </c>
      <c r="P27" s="9"/>
    </row>
    <row r="28" spans="1:16">
      <c r="A28" s="12"/>
      <c r="B28" s="25">
        <v>335.18</v>
      </c>
      <c r="C28" s="20" t="s">
        <v>91</v>
      </c>
      <c r="D28" s="46">
        <v>4707285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4707285</v>
      </c>
      <c r="O28" s="47">
        <f t="shared" si="2"/>
        <v>78.054072428201891</v>
      </c>
      <c r="P28" s="9"/>
    </row>
    <row r="29" spans="1:16">
      <c r="A29" s="12"/>
      <c r="B29" s="25">
        <v>337.1</v>
      </c>
      <c r="C29" s="20" t="s">
        <v>31</v>
      </c>
      <c r="D29" s="46">
        <v>870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870</v>
      </c>
      <c r="O29" s="47">
        <f t="shared" si="2"/>
        <v>1.4425946806393844E-2</v>
      </c>
      <c r="P29" s="9"/>
    </row>
    <row r="30" spans="1:16">
      <c r="A30" s="12"/>
      <c r="B30" s="25">
        <v>338</v>
      </c>
      <c r="C30" s="20" t="s">
        <v>33</v>
      </c>
      <c r="D30" s="46">
        <v>124934</v>
      </c>
      <c r="E30" s="46">
        <v>0</v>
      </c>
      <c r="F30" s="46">
        <v>0</v>
      </c>
      <c r="G30" s="46">
        <v>0</v>
      </c>
      <c r="H30" s="46">
        <v>0</v>
      </c>
      <c r="I30" s="46">
        <v>34804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159738</v>
      </c>
      <c r="O30" s="47">
        <f t="shared" si="2"/>
        <v>2.6487033229422301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SUM(D32:D37)</f>
        <v>1864661</v>
      </c>
      <c r="E31" s="32">
        <f t="shared" si="7"/>
        <v>348950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18951977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21165588</v>
      </c>
      <c r="O31" s="45">
        <f t="shared" si="2"/>
        <v>350.95821449890559</v>
      </c>
      <c r="P31" s="10"/>
    </row>
    <row r="32" spans="1:16">
      <c r="A32" s="12"/>
      <c r="B32" s="25">
        <v>343.4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16478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16478</v>
      </c>
      <c r="O32" s="47">
        <f t="shared" si="2"/>
        <v>0.27323074882271009</v>
      </c>
      <c r="P32" s="9"/>
    </row>
    <row r="33" spans="1:16">
      <c r="A33" s="12"/>
      <c r="B33" s="25">
        <v>343.6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18935499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18935499</v>
      </c>
      <c r="O33" s="47">
        <f t="shared" si="2"/>
        <v>313.97988658221129</v>
      </c>
      <c r="P33" s="9"/>
    </row>
    <row r="34" spans="1:16">
      <c r="A34" s="12"/>
      <c r="B34" s="25">
        <v>347.2</v>
      </c>
      <c r="C34" s="20" t="s">
        <v>43</v>
      </c>
      <c r="D34" s="46">
        <v>1070558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1070558</v>
      </c>
      <c r="O34" s="47">
        <f t="shared" si="2"/>
        <v>17.751508920872851</v>
      </c>
      <c r="P34" s="9"/>
    </row>
    <row r="35" spans="1:16">
      <c r="A35" s="12"/>
      <c r="B35" s="25">
        <v>347.5</v>
      </c>
      <c r="C35" s="20" t="s">
        <v>44</v>
      </c>
      <c r="D35" s="46">
        <v>640531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640531</v>
      </c>
      <c r="O35" s="47">
        <f t="shared" si="2"/>
        <v>10.620995556145122</v>
      </c>
      <c r="P35" s="9"/>
    </row>
    <row r="36" spans="1:16">
      <c r="A36" s="12"/>
      <c r="B36" s="25">
        <v>347.9</v>
      </c>
      <c r="C36" s="20" t="s">
        <v>45</v>
      </c>
      <c r="D36" s="46">
        <v>22298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22298</v>
      </c>
      <c r="O36" s="47">
        <f t="shared" si="2"/>
        <v>0.36973535849306893</v>
      </c>
      <c r="P36" s="9"/>
    </row>
    <row r="37" spans="1:16">
      <c r="A37" s="12"/>
      <c r="B37" s="25">
        <v>349</v>
      </c>
      <c r="C37" s="20" t="s">
        <v>1</v>
      </c>
      <c r="D37" s="46">
        <v>131274</v>
      </c>
      <c r="E37" s="46">
        <v>348950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480224</v>
      </c>
      <c r="O37" s="47">
        <f t="shared" ref="O37:O54" si="9">(N37/O$56)</f>
        <v>7.9628573323605494</v>
      </c>
      <c r="P37" s="9"/>
    </row>
    <row r="38" spans="1:16" ht="15.75">
      <c r="A38" s="29" t="s">
        <v>39</v>
      </c>
      <c r="B38" s="30"/>
      <c r="C38" s="31"/>
      <c r="D38" s="32">
        <f t="shared" ref="D38:M38" si="10">SUM(D39:D40)</f>
        <v>841333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>SUM(D38:M38)</f>
        <v>841333</v>
      </c>
      <c r="O38" s="45">
        <f t="shared" si="9"/>
        <v>13.950603568349141</v>
      </c>
      <c r="P38" s="10"/>
    </row>
    <row r="39" spans="1:16">
      <c r="A39" s="13"/>
      <c r="B39" s="39">
        <v>354</v>
      </c>
      <c r="C39" s="21" t="s">
        <v>48</v>
      </c>
      <c r="D39" s="46">
        <v>340805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340805</v>
      </c>
      <c r="O39" s="47">
        <f t="shared" si="9"/>
        <v>5.6510744843138552</v>
      </c>
      <c r="P39" s="9"/>
    </row>
    <row r="40" spans="1:16">
      <c r="A40" s="13"/>
      <c r="B40" s="39">
        <v>359</v>
      </c>
      <c r="C40" s="21" t="s">
        <v>49</v>
      </c>
      <c r="D40" s="46">
        <v>500528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500528</v>
      </c>
      <c r="O40" s="47">
        <f t="shared" si="9"/>
        <v>8.2995290840352851</v>
      </c>
      <c r="P40" s="9"/>
    </row>
    <row r="41" spans="1:16" ht="15.75">
      <c r="A41" s="29" t="s">
        <v>4</v>
      </c>
      <c r="B41" s="30"/>
      <c r="C41" s="31"/>
      <c r="D41" s="32">
        <f t="shared" ref="D41:M41" si="11">SUM(D42:D48)</f>
        <v>808157</v>
      </c>
      <c r="E41" s="32">
        <f t="shared" si="11"/>
        <v>355343</v>
      </c>
      <c r="F41" s="32">
        <f t="shared" si="11"/>
        <v>0</v>
      </c>
      <c r="G41" s="32">
        <f t="shared" si="11"/>
        <v>225304</v>
      </c>
      <c r="H41" s="32">
        <f t="shared" si="11"/>
        <v>0</v>
      </c>
      <c r="I41" s="32">
        <f t="shared" si="11"/>
        <v>787363</v>
      </c>
      <c r="J41" s="32">
        <f t="shared" si="11"/>
        <v>0</v>
      </c>
      <c r="K41" s="32">
        <f t="shared" si="11"/>
        <v>0</v>
      </c>
      <c r="L41" s="32">
        <f t="shared" si="11"/>
        <v>109389</v>
      </c>
      <c r="M41" s="32">
        <f t="shared" si="11"/>
        <v>0</v>
      </c>
      <c r="N41" s="32">
        <f>SUM(D41:M41)</f>
        <v>2285556</v>
      </c>
      <c r="O41" s="45">
        <f t="shared" si="9"/>
        <v>37.89805664256815</v>
      </c>
      <c r="P41" s="10"/>
    </row>
    <row r="42" spans="1:16">
      <c r="A42" s="12"/>
      <c r="B42" s="25">
        <v>361.1</v>
      </c>
      <c r="C42" s="20" t="s">
        <v>50</v>
      </c>
      <c r="D42" s="46">
        <v>327694</v>
      </c>
      <c r="E42" s="46">
        <v>114094</v>
      </c>
      <c r="F42" s="46">
        <v>0</v>
      </c>
      <c r="G42" s="46">
        <v>120405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562193</v>
      </c>
      <c r="O42" s="47">
        <f t="shared" si="9"/>
        <v>9.3220302447436492</v>
      </c>
      <c r="P42" s="9"/>
    </row>
    <row r="43" spans="1:16">
      <c r="A43" s="12"/>
      <c r="B43" s="25">
        <v>361.3</v>
      </c>
      <c r="C43" s="20" t="s">
        <v>51</v>
      </c>
      <c r="D43" s="46">
        <v>-3975</v>
      </c>
      <c r="E43" s="46">
        <v>-5711</v>
      </c>
      <c r="F43" s="46">
        <v>0</v>
      </c>
      <c r="G43" s="46">
        <v>-10279</v>
      </c>
      <c r="H43" s="46">
        <v>0</v>
      </c>
      <c r="I43" s="46">
        <v>-44173</v>
      </c>
      <c r="J43" s="46">
        <v>0</v>
      </c>
      <c r="K43" s="46">
        <v>0</v>
      </c>
      <c r="L43" s="46">
        <v>109389</v>
      </c>
      <c r="M43" s="46">
        <v>0</v>
      </c>
      <c r="N43" s="46">
        <f t="shared" ref="N43:N48" si="12">SUM(D43:M43)</f>
        <v>45251</v>
      </c>
      <c r="O43" s="47">
        <f t="shared" si="9"/>
        <v>0.75033163096106648</v>
      </c>
      <c r="P43" s="9"/>
    </row>
    <row r="44" spans="1:16">
      <c r="A44" s="12"/>
      <c r="B44" s="25">
        <v>361.4</v>
      </c>
      <c r="C44" s="20" t="s">
        <v>92</v>
      </c>
      <c r="D44" s="46">
        <v>-14976</v>
      </c>
      <c r="E44" s="46">
        <v>-7407</v>
      </c>
      <c r="F44" s="46">
        <v>0</v>
      </c>
      <c r="G44" s="46">
        <v>-8368</v>
      </c>
      <c r="H44" s="46">
        <v>0</v>
      </c>
      <c r="I44" s="46">
        <v>-26221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-56972</v>
      </c>
      <c r="O44" s="47">
        <f t="shared" si="9"/>
        <v>-0.94468395569410357</v>
      </c>
      <c r="P44" s="9"/>
    </row>
    <row r="45" spans="1:16">
      <c r="A45" s="12"/>
      <c r="B45" s="25">
        <v>362</v>
      </c>
      <c r="C45" s="20" t="s">
        <v>53</v>
      </c>
      <c r="D45" s="46">
        <v>71201</v>
      </c>
      <c r="E45" s="46">
        <v>40000</v>
      </c>
      <c r="F45" s="46">
        <v>0</v>
      </c>
      <c r="G45" s="46">
        <v>0</v>
      </c>
      <c r="H45" s="46">
        <v>0</v>
      </c>
      <c r="I45" s="46">
        <v>781933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893134</v>
      </c>
      <c r="O45" s="47">
        <f t="shared" si="9"/>
        <v>14.809544339059494</v>
      </c>
      <c r="P45" s="9"/>
    </row>
    <row r="46" spans="1:16">
      <c r="A46" s="12"/>
      <c r="B46" s="25">
        <v>364</v>
      </c>
      <c r="C46" s="20" t="s">
        <v>93</v>
      </c>
      <c r="D46" s="46">
        <v>85343</v>
      </c>
      <c r="E46" s="46">
        <v>19512</v>
      </c>
      <c r="F46" s="46">
        <v>0</v>
      </c>
      <c r="G46" s="46">
        <v>0</v>
      </c>
      <c r="H46" s="46">
        <v>0</v>
      </c>
      <c r="I46" s="46">
        <v>29591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134446</v>
      </c>
      <c r="O46" s="47">
        <f t="shared" si="9"/>
        <v>2.2293228095775022</v>
      </c>
      <c r="P46" s="9"/>
    </row>
    <row r="47" spans="1:16">
      <c r="A47" s="12"/>
      <c r="B47" s="25">
        <v>366</v>
      </c>
      <c r="C47" s="20" t="s">
        <v>55</v>
      </c>
      <c r="D47" s="46">
        <v>116030</v>
      </c>
      <c r="E47" s="46">
        <v>250</v>
      </c>
      <c r="F47" s="46">
        <v>0</v>
      </c>
      <c r="G47" s="46">
        <v>90497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206777</v>
      </c>
      <c r="O47" s="47">
        <f t="shared" si="9"/>
        <v>3.4286827618226439</v>
      </c>
      <c r="P47" s="9"/>
    </row>
    <row r="48" spans="1:16">
      <c r="A48" s="12"/>
      <c r="B48" s="25">
        <v>369.9</v>
      </c>
      <c r="C48" s="20" t="s">
        <v>56</v>
      </c>
      <c r="D48" s="46">
        <v>226840</v>
      </c>
      <c r="E48" s="46">
        <v>194605</v>
      </c>
      <c r="F48" s="46">
        <v>0</v>
      </c>
      <c r="G48" s="46">
        <v>33049</v>
      </c>
      <c r="H48" s="46">
        <v>0</v>
      </c>
      <c r="I48" s="46">
        <v>46233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500727</v>
      </c>
      <c r="O48" s="47">
        <f t="shared" si="9"/>
        <v>8.3028288120978981</v>
      </c>
      <c r="P48" s="9"/>
    </row>
    <row r="49" spans="1:119" ht="15.75">
      <c r="A49" s="29" t="s">
        <v>40</v>
      </c>
      <c r="B49" s="30"/>
      <c r="C49" s="31"/>
      <c r="D49" s="32">
        <f t="shared" ref="D49:M49" si="13">SUM(D50:D53)</f>
        <v>3767605</v>
      </c>
      <c r="E49" s="32">
        <f t="shared" si="13"/>
        <v>1738268</v>
      </c>
      <c r="F49" s="32">
        <f t="shared" si="13"/>
        <v>1262402</v>
      </c>
      <c r="G49" s="32">
        <f t="shared" si="13"/>
        <v>8554136</v>
      </c>
      <c r="H49" s="32">
        <f t="shared" si="13"/>
        <v>0</v>
      </c>
      <c r="I49" s="32">
        <f t="shared" si="13"/>
        <v>1101760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ref="N49:N54" si="14">SUM(D49:M49)</f>
        <v>16424171</v>
      </c>
      <c r="O49" s="45">
        <f t="shared" si="9"/>
        <v>272.33818067254759</v>
      </c>
      <c r="P49" s="9"/>
    </row>
    <row r="50" spans="1:119">
      <c r="A50" s="12"/>
      <c r="B50" s="25">
        <v>381</v>
      </c>
      <c r="C50" s="20" t="s">
        <v>57</v>
      </c>
      <c r="D50" s="46">
        <v>3767605</v>
      </c>
      <c r="E50" s="46">
        <v>1738268</v>
      </c>
      <c r="F50" s="46">
        <v>1133756</v>
      </c>
      <c r="G50" s="46">
        <v>5447782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12087411</v>
      </c>
      <c r="O50" s="47">
        <f t="shared" si="9"/>
        <v>200.42798633680439</v>
      </c>
      <c r="P50" s="9"/>
    </row>
    <row r="51" spans="1:119">
      <c r="A51" s="12"/>
      <c r="B51" s="25">
        <v>384</v>
      </c>
      <c r="C51" s="20" t="s">
        <v>104</v>
      </c>
      <c r="D51" s="46">
        <v>0</v>
      </c>
      <c r="E51" s="46">
        <v>0</v>
      </c>
      <c r="F51" s="46">
        <v>128646</v>
      </c>
      <c r="G51" s="46">
        <v>3106354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3235000</v>
      </c>
      <c r="O51" s="47">
        <f t="shared" si="9"/>
        <v>53.641307952510445</v>
      </c>
      <c r="P51" s="9"/>
    </row>
    <row r="52" spans="1:119">
      <c r="A52" s="12"/>
      <c r="B52" s="25">
        <v>389.1</v>
      </c>
      <c r="C52" s="20" t="s">
        <v>94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527257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527257</v>
      </c>
      <c r="O52" s="47">
        <f t="shared" si="9"/>
        <v>8.7427372819526425</v>
      </c>
      <c r="P52" s="9"/>
    </row>
    <row r="53" spans="1:119" ht="15.75" thickBot="1">
      <c r="A53" s="12"/>
      <c r="B53" s="25">
        <v>389.4</v>
      </c>
      <c r="C53" s="20" t="s">
        <v>95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574503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574503</v>
      </c>
      <c r="O53" s="47">
        <f t="shared" si="9"/>
        <v>9.5261491012800956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5">SUM(D5,D12,D21,D31,D38,D41,D49)</f>
        <v>43042657</v>
      </c>
      <c r="E54" s="15">
        <f t="shared" si="15"/>
        <v>12456633</v>
      </c>
      <c r="F54" s="15">
        <f t="shared" si="15"/>
        <v>1262402</v>
      </c>
      <c r="G54" s="15">
        <f t="shared" si="15"/>
        <v>14099476</v>
      </c>
      <c r="H54" s="15">
        <f t="shared" si="15"/>
        <v>0</v>
      </c>
      <c r="I54" s="15">
        <f t="shared" si="15"/>
        <v>24390531</v>
      </c>
      <c r="J54" s="15">
        <f t="shared" si="15"/>
        <v>0</v>
      </c>
      <c r="K54" s="15">
        <f t="shared" si="15"/>
        <v>0</v>
      </c>
      <c r="L54" s="15">
        <f t="shared" si="15"/>
        <v>109389</v>
      </c>
      <c r="M54" s="15">
        <f t="shared" si="15"/>
        <v>0</v>
      </c>
      <c r="N54" s="15">
        <f t="shared" si="14"/>
        <v>95361088</v>
      </c>
      <c r="O54" s="38">
        <f t="shared" si="9"/>
        <v>1581.234463089474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105</v>
      </c>
      <c r="M56" s="48"/>
      <c r="N56" s="48"/>
      <c r="O56" s="43">
        <v>60308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60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22747477</v>
      </c>
      <c r="E5" s="27">
        <f t="shared" si="0"/>
        <v>1085644</v>
      </c>
      <c r="F5" s="27">
        <f t="shared" si="0"/>
        <v>0</v>
      </c>
      <c r="G5" s="27">
        <f t="shared" si="0"/>
        <v>508836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24341957</v>
      </c>
      <c r="O5" s="33">
        <f t="shared" ref="O5:O52" si="2">(N5/O$54)</f>
        <v>406.64812896759105</v>
      </c>
      <c r="P5" s="6"/>
    </row>
    <row r="6" spans="1:133">
      <c r="A6" s="12"/>
      <c r="B6" s="25">
        <v>311</v>
      </c>
      <c r="C6" s="20" t="s">
        <v>3</v>
      </c>
      <c r="D6" s="46">
        <v>14818492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14818492</v>
      </c>
      <c r="O6" s="47">
        <f t="shared" si="2"/>
        <v>247.55248914132977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1085644</v>
      </c>
      <c r="F7" s="46">
        <v>0</v>
      </c>
      <c r="G7" s="46">
        <v>508836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1594480</v>
      </c>
      <c r="O7" s="47">
        <f t="shared" si="2"/>
        <v>26.636819244904778</v>
      </c>
      <c r="P7" s="9"/>
    </row>
    <row r="8" spans="1:133">
      <c r="A8" s="12"/>
      <c r="B8" s="25">
        <v>314.10000000000002</v>
      </c>
      <c r="C8" s="20" t="s">
        <v>12</v>
      </c>
      <c r="D8" s="46">
        <v>4428072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4428072</v>
      </c>
      <c r="O8" s="47">
        <f t="shared" si="2"/>
        <v>73.973805546274647</v>
      </c>
      <c r="P8" s="9"/>
    </row>
    <row r="9" spans="1:133">
      <c r="A9" s="12"/>
      <c r="B9" s="25">
        <v>314.39999999999998</v>
      </c>
      <c r="C9" s="20" t="s">
        <v>13</v>
      </c>
      <c r="D9" s="46">
        <v>171431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171431</v>
      </c>
      <c r="O9" s="47">
        <f t="shared" si="2"/>
        <v>2.8638656866020713</v>
      </c>
      <c r="P9" s="9"/>
    </row>
    <row r="10" spans="1:133">
      <c r="A10" s="12"/>
      <c r="B10" s="25">
        <v>315</v>
      </c>
      <c r="C10" s="20" t="s">
        <v>87</v>
      </c>
      <c r="D10" s="46">
        <v>2490280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2490280</v>
      </c>
      <c r="O10" s="47">
        <f t="shared" si="2"/>
        <v>41.601737387236888</v>
      </c>
      <c r="P10" s="9"/>
    </row>
    <row r="11" spans="1:133">
      <c r="A11" s="12"/>
      <c r="B11" s="25">
        <v>316</v>
      </c>
      <c r="C11" s="20" t="s">
        <v>88</v>
      </c>
      <c r="D11" s="46">
        <v>839202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839202</v>
      </c>
      <c r="O11" s="47">
        <f t="shared" si="2"/>
        <v>14.0194119612429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4925484</v>
      </c>
      <c r="E12" s="32">
        <f t="shared" si="3"/>
        <v>8144500</v>
      </c>
      <c r="F12" s="32">
        <f t="shared" si="3"/>
        <v>0</v>
      </c>
      <c r="G12" s="32">
        <f t="shared" si="3"/>
        <v>303411</v>
      </c>
      <c r="H12" s="32">
        <f t="shared" si="3"/>
        <v>0</v>
      </c>
      <c r="I12" s="32">
        <f t="shared" si="3"/>
        <v>3827609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17201004</v>
      </c>
      <c r="O12" s="45">
        <f t="shared" si="2"/>
        <v>287.35389241563649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2466277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2466277</v>
      </c>
      <c r="O13" s="47">
        <f t="shared" si="2"/>
        <v>41.200751754092884</v>
      </c>
      <c r="P13" s="9"/>
    </row>
    <row r="14" spans="1:133">
      <c r="A14" s="12"/>
      <c r="B14" s="25">
        <v>323.10000000000002</v>
      </c>
      <c r="C14" s="20" t="s">
        <v>17</v>
      </c>
      <c r="D14" s="46">
        <v>3474875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3474875</v>
      </c>
      <c r="O14" s="47">
        <f t="shared" si="2"/>
        <v>58.050033411293015</v>
      </c>
      <c r="P14" s="9"/>
    </row>
    <row r="15" spans="1:133">
      <c r="A15" s="12"/>
      <c r="B15" s="25">
        <v>323.39999999999998</v>
      </c>
      <c r="C15" s="20" t="s">
        <v>98</v>
      </c>
      <c r="D15" s="46">
        <v>66554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66554</v>
      </c>
      <c r="O15" s="47">
        <f t="shared" si="2"/>
        <v>1.1118275977280321</v>
      </c>
      <c r="P15" s="9"/>
    </row>
    <row r="16" spans="1:133">
      <c r="A16" s="12"/>
      <c r="B16" s="25">
        <v>323.7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257549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257549</v>
      </c>
      <c r="O16" s="47">
        <f t="shared" si="2"/>
        <v>4.3025225526227864</v>
      </c>
      <c r="P16" s="9"/>
    </row>
    <row r="17" spans="1:16">
      <c r="A17" s="12"/>
      <c r="B17" s="25">
        <v>324.31</v>
      </c>
      <c r="C17" s="20" t="s">
        <v>19</v>
      </c>
      <c r="D17" s="46">
        <v>0</v>
      </c>
      <c r="E17" s="46">
        <v>0</v>
      </c>
      <c r="F17" s="46">
        <v>0</v>
      </c>
      <c r="G17" s="46">
        <v>91461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91461</v>
      </c>
      <c r="O17" s="47">
        <f t="shared" si="2"/>
        <v>1.5279151353157367</v>
      </c>
      <c r="P17" s="9"/>
    </row>
    <row r="18" spans="1:16">
      <c r="A18" s="12"/>
      <c r="B18" s="25">
        <v>324.61</v>
      </c>
      <c r="C18" s="20" t="s">
        <v>21</v>
      </c>
      <c r="D18" s="46">
        <v>0</v>
      </c>
      <c r="E18" s="46">
        <v>0</v>
      </c>
      <c r="F18" s="46">
        <v>0</v>
      </c>
      <c r="G18" s="46">
        <v>211950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211950</v>
      </c>
      <c r="O18" s="47">
        <f t="shared" si="2"/>
        <v>3.5407617774807885</v>
      </c>
      <c r="P18" s="9"/>
    </row>
    <row r="19" spans="1:16">
      <c r="A19" s="12"/>
      <c r="B19" s="25">
        <v>325.10000000000002</v>
      </c>
      <c r="C19" s="20" t="s">
        <v>23</v>
      </c>
      <c r="D19" s="46">
        <v>0</v>
      </c>
      <c r="E19" s="46">
        <v>5675878</v>
      </c>
      <c r="F19" s="46">
        <v>0</v>
      </c>
      <c r="G19" s="46">
        <v>0</v>
      </c>
      <c r="H19" s="46">
        <v>0</v>
      </c>
      <c r="I19" s="46">
        <v>3537201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9213079</v>
      </c>
      <c r="O19" s="47">
        <f t="shared" si="2"/>
        <v>153.91044102906781</v>
      </c>
      <c r="P19" s="9"/>
    </row>
    <row r="20" spans="1:16">
      <c r="A20" s="12"/>
      <c r="B20" s="25">
        <v>329</v>
      </c>
      <c r="C20" s="20" t="s">
        <v>24</v>
      </c>
      <c r="D20" s="46">
        <v>1384055</v>
      </c>
      <c r="E20" s="46">
        <v>2345</v>
      </c>
      <c r="F20" s="46">
        <v>0</v>
      </c>
      <c r="G20" s="46">
        <v>0</v>
      </c>
      <c r="H20" s="46">
        <v>0</v>
      </c>
      <c r="I20" s="46">
        <v>32859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0" si="5">SUM(D20:M20)</f>
        <v>1419259</v>
      </c>
      <c r="O20" s="47">
        <f t="shared" si="2"/>
        <v>23.709639158035415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SUM(D22:D29)</f>
        <v>6067755</v>
      </c>
      <c r="E21" s="32">
        <f t="shared" si="6"/>
        <v>0</v>
      </c>
      <c r="F21" s="32">
        <f t="shared" si="6"/>
        <v>0</v>
      </c>
      <c r="G21" s="32">
        <f t="shared" si="6"/>
        <v>556593</v>
      </c>
      <c r="H21" s="32">
        <f t="shared" si="6"/>
        <v>0</v>
      </c>
      <c r="I21" s="32">
        <f t="shared" si="6"/>
        <v>44202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6668550</v>
      </c>
      <c r="O21" s="45">
        <f t="shared" si="2"/>
        <v>111.40243902439025</v>
      </c>
      <c r="P21" s="10"/>
    </row>
    <row r="22" spans="1:16">
      <c r="A22" s="12"/>
      <c r="B22" s="25">
        <v>331.1</v>
      </c>
      <c r="C22" s="20" t="s">
        <v>25</v>
      </c>
      <c r="D22" s="46">
        <v>160620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160620</v>
      </c>
      <c r="O22" s="47">
        <f t="shared" si="2"/>
        <v>2.683260942198463</v>
      </c>
      <c r="P22" s="9"/>
    </row>
    <row r="23" spans="1:16">
      <c r="A23" s="12"/>
      <c r="B23" s="25">
        <v>331.2</v>
      </c>
      <c r="C23" s="20" t="s">
        <v>70</v>
      </c>
      <c r="D23" s="46">
        <v>10389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10389</v>
      </c>
      <c r="O23" s="47">
        <f t="shared" si="2"/>
        <v>0.17355496157701303</v>
      </c>
      <c r="P23" s="9"/>
    </row>
    <row r="24" spans="1:16">
      <c r="A24" s="12"/>
      <c r="B24" s="25">
        <v>331.5</v>
      </c>
      <c r="C24" s="20" t="s">
        <v>72</v>
      </c>
      <c r="D24" s="46">
        <v>0</v>
      </c>
      <c r="E24" s="46">
        <v>0</v>
      </c>
      <c r="F24" s="46">
        <v>0</v>
      </c>
      <c r="G24" s="46">
        <v>94724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94724</v>
      </c>
      <c r="O24" s="47">
        <f t="shared" si="2"/>
        <v>1.5824256598730371</v>
      </c>
      <c r="P24" s="9"/>
    </row>
    <row r="25" spans="1:16">
      <c r="A25" s="12"/>
      <c r="B25" s="25">
        <v>335.12</v>
      </c>
      <c r="C25" s="20" t="s">
        <v>89</v>
      </c>
      <c r="D25" s="46">
        <v>1234556</v>
      </c>
      <c r="E25" s="46">
        <v>0</v>
      </c>
      <c r="F25" s="46">
        <v>0</v>
      </c>
      <c r="G25" s="46">
        <v>401869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1636425</v>
      </c>
      <c r="O25" s="47">
        <f t="shared" si="2"/>
        <v>27.337537587704645</v>
      </c>
      <c r="P25" s="9"/>
    </row>
    <row r="26" spans="1:16">
      <c r="A26" s="12"/>
      <c r="B26" s="25">
        <v>335.15</v>
      </c>
      <c r="C26" s="20" t="s">
        <v>90</v>
      </c>
      <c r="D26" s="46">
        <v>11930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11930</v>
      </c>
      <c r="O26" s="47">
        <f t="shared" si="2"/>
        <v>0.19929836284664215</v>
      </c>
      <c r="P26" s="9"/>
    </row>
    <row r="27" spans="1:16">
      <c r="A27" s="12"/>
      <c r="B27" s="25">
        <v>335.18</v>
      </c>
      <c r="C27" s="20" t="s">
        <v>91</v>
      </c>
      <c r="D27" s="46">
        <v>4523396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4523396</v>
      </c>
      <c r="O27" s="47">
        <f t="shared" si="2"/>
        <v>75.566254594052793</v>
      </c>
      <c r="P27" s="9"/>
    </row>
    <row r="28" spans="1:16">
      <c r="A28" s="12"/>
      <c r="B28" s="25">
        <v>337.7</v>
      </c>
      <c r="C28" s="20" t="s">
        <v>76</v>
      </c>
      <c r="D28" s="46">
        <v>0</v>
      </c>
      <c r="E28" s="46">
        <v>0</v>
      </c>
      <c r="F28" s="46">
        <v>0</v>
      </c>
      <c r="G28" s="46">
        <v>60000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60000</v>
      </c>
      <c r="O28" s="47">
        <f t="shared" si="2"/>
        <v>1.0023387905111927</v>
      </c>
      <c r="P28" s="9"/>
    </row>
    <row r="29" spans="1:16">
      <c r="A29" s="12"/>
      <c r="B29" s="25">
        <v>338</v>
      </c>
      <c r="C29" s="20" t="s">
        <v>33</v>
      </c>
      <c r="D29" s="46">
        <v>126864</v>
      </c>
      <c r="E29" s="46">
        <v>0</v>
      </c>
      <c r="F29" s="46">
        <v>0</v>
      </c>
      <c r="G29" s="46">
        <v>0</v>
      </c>
      <c r="H29" s="46">
        <v>0</v>
      </c>
      <c r="I29" s="46">
        <v>44202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171066</v>
      </c>
      <c r="O29" s="47">
        <f t="shared" si="2"/>
        <v>2.8577681256264618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SUM(D31:D36)</f>
        <v>1800375</v>
      </c>
      <c r="E30" s="32">
        <f t="shared" si="7"/>
        <v>339094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19105274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5"/>
        <v>21244743</v>
      </c>
      <c r="O30" s="45">
        <f t="shared" si="2"/>
        <v>354.90716672235214</v>
      </c>
      <c r="P30" s="10"/>
    </row>
    <row r="31" spans="1:16">
      <c r="A31" s="12"/>
      <c r="B31" s="25">
        <v>343.4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29754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29754</v>
      </c>
      <c r="O31" s="47">
        <f t="shared" si="2"/>
        <v>0.49705980621450052</v>
      </c>
      <c r="P31" s="9"/>
    </row>
    <row r="32" spans="1:16">
      <c r="A32" s="12"/>
      <c r="B32" s="25">
        <v>343.6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19067393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19067393</v>
      </c>
      <c r="O32" s="47">
        <f t="shared" si="2"/>
        <v>318.5331272970264</v>
      </c>
      <c r="P32" s="9"/>
    </row>
    <row r="33" spans="1:16">
      <c r="A33" s="12"/>
      <c r="B33" s="25">
        <v>347.2</v>
      </c>
      <c r="C33" s="20" t="s">
        <v>43</v>
      </c>
      <c r="D33" s="46">
        <v>1376942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1376942</v>
      </c>
      <c r="O33" s="47">
        <f t="shared" si="2"/>
        <v>23.002706314734379</v>
      </c>
      <c r="P33" s="9"/>
    </row>
    <row r="34" spans="1:16">
      <c r="A34" s="12"/>
      <c r="B34" s="25">
        <v>347.5</v>
      </c>
      <c r="C34" s="20" t="s">
        <v>44</v>
      </c>
      <c r="D34" s="46">
        <v>295399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295399</v>
      </c>
      <c r="O34" s="47">
        <f t="shared" si="2"/>
        <v>4.9348312729702641</v>
      </c>
      <c r="P34" s="9"/>
    </row>
    <row r="35" spans="1:16">
      <c r="A35" s="12"/>
      <c r="B35" s="25">
        <v>347.9</v>
      </c>
      <c r="C35" s="20" t="s">
        <v>45</v>
      </c>
      <c r="D35" s="46">
        <v>3430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3430</v>
      </c>
      <c r="O35" s="47">
        <f t="shared" si="2"/>
        <v>5.7300367524223191E-2</v>
      </c>
      <c r="P35" s="9"/>
    </row>
    <row r="36" spans="1:16">
      <c r="A36" s="12"/>
      <c r="B36" s="25">
        <v>349</v>
      </c>
      <c r="C36" s="20" t="s">
        <v>1</v>
      </c>
      <c r="D36" s="46">
        <v>124604</v>
      </c>
      <c r="E36" s="46">
        <v>339094</v>
      </c>
      <c r="F36" s="46">
        <v>0</v>
      </c>
      <c r="G36" s="46">
        <v>0</v>
      </c>
      <c r="H36" s="46">
        <v>0</v>
      </c>
      <c r="I36" s="46">
        <v>8127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471825</v>
      </c>
      <c r="O36" s="47">
        <f t="shared" si="2"/>
        <v>7.8821416638823925</v>
      </c>
      <c r="P36" s="9"/>
    </row>
    <row r="37" spans="1:16" ht="15.75">
      <c r="A37" s="29" t="s">
        <v>39</v>
      </c>
      <c r="B37" s="30"/>
      <c r="C37" s="31"/>
      <c r="D37" s="32">
        <f t="shared" ref="D37:M37" si="9">SUM(D38:D38)</f>
        <v>615627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>SUM(D37:M37)</f>
        <v>615627</v>
      </c>
      <c r="O37" s="45">
        <f t="shared" si="2"/>
        <v>10.284447043100569</v>
      </c>
      <c r="P37" s="10"/>
    </row>
    <row r="38" spans="1:16">
      <c r="A38" s="13"/>
      <c r="B38" s="39">
        <v>354</v>
      </c>
      <c r="C38" s="21" t="s">
        <v>48</v>
      </c>
      <c r="D38" s="46">
        <v>615627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615627</v>
      </c>
      <c r="O38" s="47">
        <f t="shared" si="2"/>
        <v>10.284447043100569</v>
      </c>
      <c r="P38" s="9"/>
    </row>
    <row r="39" spans="1:16" ht="15.75">
      <c r="A39" s="29" t="s">
        <v>4</v>
      </c>
      <c r="B39" s="30"/>
      <c r="C39" s="31"/>
      <c r="D39" s="32">
        <f t="shared" ref="D39:M39" si="10">SUM(D40:D46)</f>
        <v>640728</v>
      </c>
      <c r="E39" s="32">
        <f t="shared" si="10"/>
        <v>298143</v>
      </c>
      <c r="F39" s="32">
        <f t="shared" si="10"/>
        <v>0</v>
      </c>
      <c r="G39" s="32">
        <f t="shared" si="10"/>
        <v>-105498</v>
      </c>
      <c r="H39" s="32">
        <f t="shared" si="10"/>
        <v>0</v>
      </c>
      <c r="I39" s="32">
        <f t="shared" si="10"/>
        <v>581258</v>
      </c>
      <c r="J39" s="32">
        <f t="shared" si="10"/>
        <v>0</v>
      </c>
      <c r="K39" s="32">
        <f t="shared" si="10"/>
        <v>0</v>
      </c>
      <c r="L39" s="32">
        <f t="shared" si="10"/>
        <v>6278</v>
      </c>
      <c r="M39" s="32">
        <f t="shared" si="10"/>
        <v>0</v>
      </c>
      <c r="N39" s="32">
        <f>SUM(D39:M39)</f>
        <v>1420909</v>
      </c>
      <c r="O39" s="45">
        <f t="shared" si="2"/>
        <v>23.737203474774475</v>
      </c>
      <c r="P39" s="10"/>
    </row>
    <row r="40" spans="1:16">
      <c r="A40" s="12"/>
      <c r="B40" s="25">
        <v>361.1</v>
      </c>
      <c r="C40" s="20" t="s">
        <v>50</v>
      </c>
      <c r="D40" s="46">
        <v>205256</v>
      </c>
      <c r="E40" s="46">
        <v>75414</v>
      </c>
      <c r="F40" s="46">
        <v>0</v>
      </c>
      <c r="G40" s="46">
        <v>115149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395819</v>
      </c>
      <c r="O40" s="47">
        <f t="shared" si="2"/>
        <v>6.6124122953558304</v>
      </c>
      <c r="P40" s="9"/>
    </row>
    <row r="41" spans="1:16">
      <c r="A41" s="12"/>
      <c r="B41" s="25">
        <v>361.3</v>
      </c>
      <c r="C41" s="20" t="s">
        <v>51</v>
      </c>
      <c r="D41" s="46">
        <v>79984</v>
      </c>
      <c r="E41" s="46">
        <v>31179</v>
      </c>
      <c r="F41" s="46">
        <v>0</v>
      </c>
      <c r="G41" s="46">
        <v>55792</v>
      </c>
      <c r="H41" s="46">
        <v>0</v>
      </c>
      <c r="I41" s="46">
        <v>144418</v>
      </c>
      <c r="J41" s="46">
        <v>0</v>
      </c>
      <c r="K41" s="46">
        <v>0</v>
      </c>
      <c r="L41" s="46">
        <v>6278</v>
      </c>
      <c r="M41" s="46">
        <v>0</v>
      </c>
      <c r="N41" s="46">
        <f t="shared" ref="N41:N46" si="11">SUM(D41:M41)</f>
        <v>317651</v>
      </c>
      <c r="O41" s="47">
        <f t="shared" si="2"/>
        <v>5.3065653190778486</v>
      </c>
      <c r="P41" s="9"/>
    </row>
    <row r="42" spans="1:16">
      <c r="A42" s="12"/>
      <c r="B42" s="25">
        <v>361.4</v>
      </c>
      <c r="C42" s="20" t="s">
        <v>92</v>
      </c>
      <c r="D42" s="46">
        <v>-80827</v>
      </c>
      <c r="E42" s="46">
        <v>-31823</v>
      </c>
      <c r="F42" s="46">
        <v>0</v>
      </c>
      <c r="G42" s="46">
        <v>-52687</v>
      </c>
      <c r="H42" s="46">
        <v>0</v>
      </c>
      <c r="I42" s="46">
        <v>-141623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-306960</v>
      </c>
      <c r="O42" s="47">
        <f t="shared" si="2"/>
        <v>-5.1279652522552626</v>
      </c>
      <c r="P42" s="9"/>
    </row>
    <row r="43" spans="1:16">
      <c r="A43" s="12"/>
      <c r="B43" s="25">
        <v>362</v>
      </c>
      <c r="C43" s="20" t="s">
        <v>53</v>
      </c>
      <c r="D43" s="46">
        <v>68563</v>
      </c>
      <c r="E43" s="46">
        <v>0</v>
      </c>
      <c r="F43" s="46">
        <v>0</v>
      </c>
      <c r="G43" s="46">
        <v>0</v>
      </c>
      <c r="H43" s="46">
        <v>0</v>
      </c>
      <c r="I43" s="46">
        <v>702170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770733</v>
      </c>
      <c r="O43" s="47">
        <f t="shared" si="2"/>
        <v>12.875593050451052</v>
      </c>
      <c r="P43" s="9"/>
    </row>
    <row r="44" spans="1:16">
      <c r="A44" s="12"/>
      <c r="B44" s="25">
        <v>364</v>
      </c>
      <c r="C44" s="20" t="s">
        <v>93</v>
      </c>
      <c r="D44" s="46">
        <v>51079</v>
      </c>
      <c r="E44" s="46">
        <v>50295</v>
      </c>
      <c r="F44" s="46">
        <v>0</v>
      </c>
      <c r="G44" s="46">
        <v>-229151</v>
      </c>
      <c r="H44" s="46">
        <v>0</v>
      </c>
      <c r="I44" s="46">
        <v>-262300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-390077</v>
      </c>
      <c r="O44" s="47">
        <f t="shared" si="2"/>
        <v>-6.5164884731039088</v>
      </c>
      <c r="P44" s="9"/>
    </row>
    <row r="45" spans="1:16">
      <c r="A45" s="12"/>
      <c r="B45" s="25">
        <v>366</v>
      </c>
      <c r="C45" s="20" t="s">
        <v>55</v>
      </c>
      <c r="D45" s="46">
        <v>0</v>
      </c>
      <c r="E45" s="46">
        <v>400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400</v>
      </c>
      <c r="O45" s="47">
        <f t="shared" si="2"/>
        <v>6.682258603407952E-3</v>
      </c>
      <c r="P45" s="9"/>
    </row>
    <row r="46" spans="1:16">
      <c r="A46" s="12"/>
      <c r="B46" s="25">
        <v>369.9</v>
      </c>
      <c r="C46" s="20" t="s">
        <v>56</v>
      </c>
      <c r="D46" s="46">
        <v>316673</v>
      </c>
      <c r="E46" s="46">
        <v>172678</v>
      </c>
      <c r="F46" s="46">
        <v>0</v>
      </c>
      <c r="G46" s="46">
        <v>5399</v>
      </c>
      <c r="H46" s="46">
        <v>0</v>
      </c>
      <c r="I46" s="46">
        <v>138593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633343</v>
      </c>
      <c r="O46" s="47">
        <f t="shared" si="2"/>
        <v>10.580404276645506</v>
      </c>
      <c r="P46" s="9"/>
    </row>
    <row r="47" spans="1:16" ht="15.75">
      <c r="A47" s="29" t="s">
        <v>40</v>
      </c>
      <c r="B47" s="30"/>
      <c r="C47" s="31"/>
      <c r="D47" s="32">
        <f t="shared" ref="D47:M47" si="12">SUM(D48:D51)</f>
        <v>2644820</v>
      </c>
      <c r="E47" s="32">
        <f t="shared" si="12"/>
        <v>740613</v>
      </c>
      <c r="F47" s="32">
        <f t="shared" si="12"/>
        <v>6578756</v>
      </c>
      <c r="G47" s="32">
        <f t="shared" si="12"/>
        <v>3644436</v>
      </c>
      <c r="H47" s="32">
        <f t="shared" si="12"/>
        <v>0</v>
      </c>
      <c r="I47" s="32">
        <f t="shared" si="12"/>
        <v>925954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ref="N47:N52" si="13">SUM(D47:M47)</f>
        <v>14534579</v>
      </c>
      <c r="O47" s="45">
        <f t="shared" si="2"/>
        <v>242.80953892415636</v>
      </c>
      <c r="P47" s="9"/>
    </row>
    <row r="48" spans="1:16">
      <c r="A48" s="12"/>
      <c r="B48" s="25">
        <v>381</v>
      </c>
      <c r="C48" s="20" t="s">
        <v>57</v>
      </c>
      <c r="D48" s="46">
        <v>2644820</v>
      </c>
      <c r="E48" s="46">
        <v>740613</v>
      </c>
      <c r="F48" s="46">
        <v>1133756</v>
      </c>
      <c r="G48" s="46">
        <v>3644436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8163625</v>
      </c>
      <c r="O48" s="47">
        <f t="shared" si="2"/>
        <v>136.3786334781156</v>
      </c>
      <c r="P48" s="9"/>
    </row>
    <row r="49" spans="1:119">
      <c r="A49" s="12"/>
      <c r="B49" s="25">
        <v>385</v>
      </c>
      <c r="C49" s="20" t="s">
        <v>101</v>
      </c>
      <c r="D49" s="46">
        <v>0</v>
      </c>
      <c r="E49" s="46">
        <v>0</v>
      </c>
      <c r="F49" s="46">
        <v>5445000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5445000</v>
      </c>
      <c r="O49" s="47">
        <f t="shared" si="2"/>
        <v>90.962245238890745</v>
      </c>
      <c r="P49" s="9"/>
    </row>
    <row r="50" spans="1:119">
      <c r="A50" s="12"/>
      <c r="B50" s="25">
        <v>389.1</v>
      </c>
      <c r="C50" s="20" t="s">
        <v>94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313627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313627</v>
      </c>
      <c r="O50" s="47">
        <f t="shared" si="2"/>
        <v>5.2393417975275645</v>
      </c>
      <c r="P50" s="9"/>
    </row>
    <row r="51" spans="1:119" ht="15.75" thickBot="1">
      <c r="A51" s="12"/>
      <c r="B51" s="25">
        <v>389.4</v>
      </c>
      <c r="C51" s="20" t="s">
        <v>95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612327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612327</v>
      </c>
      <c r="O51" s="47">
        <f t="shared" si="2"/>
        <v>10.229318409622453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4">SUM(D5,D12,D21,D30,D37,D39,D47)</f>
        <v>39442266</v>
      </c>
      <c r="E52" s="15">
        <f t="shared" si="14"/>
        <v>10607994</v>
      </c>
      <c r="F52" s="15">
        <f t="shared" si="14"/>
        <v>6578756</v>
      </c>
      <c r="G52" s="15">
        <f t="shared" si="14"/>
        <v>4907778</v>
      </c>
      <c r="H52" s="15">
        <f t="shared" si="14"/>
        <v>0</v>
      </c>
      <c r="I52" s="15">
        <f t="shared" si="14"/>
        <v>24484297</v>
      </c>
      <c r="J52" s="15">
        <f t="shared" si="14"/>
        <v>0</v>
      </c>
      <c r="K52" s="15">
        <f t="shared" si="14"/>
        <v>0</v>
      </c>
      <c r="L52" s="15">
        <f t="shared" si="14"/>
        <v>6278</v>
      </c>
      <c r="M52" s="15">
        <f t="shared" si="14"/>
        <v>0</v>
      </c>
      <c r="N52" s="15">
        <f t="shared" si="13"/>
        <v>86027369</v>
      </c>
      <c r="O52" s="38">
        <f t="shared" si="2"/>
        <v>1437.1428165720013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102</v>
      </c>
      <c r="M54" s="48"/>
      <c r="N54" s="48"/>
      <c r="O54" s="43">
        <v>59860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74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2024-06-12T18:54:17Z</cp:lastPrinted>
  <dcterms:created xsi:type="dcterms:W3CDTF">2000-08-31T21:26:31Z</dcterms:created>
  <dcterms:modified xsi:type="dcterms:W3CDTF">2024-08-23T21:19:46Z</dcterms:modified>
</cp:coreProperties>
</file>