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'2008'!$A$1:$O$46</definedName>
    <definedName name="_xlnm.Print_Area" localSheetId="14">'2009'!$A$1:$O$43</definedName>
    <definedName name="_xlnm.Print_Area" localSheetId="13">'2010'!$A$1:$O$44</definedName>
    <definedName name="_xlnm.Print_Area" localSheetId="12">'2011'!$A$1:$O$43</definedName>
    <definedName name="_xlnm.Print_Area" localSheetId="11">'2012'!$A$1:$O$43</definedName>
    <definedName name="_xlnm.Print_Area" localSheetId="10">'2013'!$A$1:$O$41</definedName>
    <definedName name="_xlnm.Print_Area" localSheetId="9">'2014'!$A$1:$O$38</definedName>
    <definedName name="_xlnm.Print_Area" localSheetId="8">'2015'!$A$1:$O$42</definedName>
    <definedName name="_xlnm.Print_Area" localSheetId="7">'2016'!$A$1:$O$40</definedName>
    <definedName name="_xlnm.Print_Area" localSheetId="6">'2017'!$A$1:$O$40</definedName>
    <definedName name="_xlnm.Print_Area" localSheetId="5">'2018'!$A$1:$O$40</definedName>
    <definedName name="_xlnm.Print_Area" localSheetId="4">'2019'!$A$1:$O$45</definedName>
    <definedName name="_xlnm.Print_Area" localSheetId="3">'2020'!$A$1:$O$42</definedName>
    <definedName name="_xlnm.Print_Area" localSheetId="2">'2021'!$A$1:$P$38</definedName>
    <definedName name="_xlnm.Print_Area" localSheetId="1">'2022'!$A$1:$P$41</definedName>
    <definedName name="_xlnm.Print_Area" localSheetId="0">'2023'!$A$1:$P$44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39" i="48" l="1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7" i="48" l="1"/>
  <c r="P37" i="48" s="1"/>
  <c r="O32" i="48"/>
  <c r="P32" i="48" s="1"/>
  <c r="O30" i="48"/>
  <c r="P30" i="48" s="1"/>
  <c r="O23" i="48"/>
  <c r="P23" i="48" s="1"/>
  <c r="M40" i="48"/>
  <c r="N40" i="48"/>
  <c r="O15" i="48"/>
  <c r="P15" i="48" s="1"/>
  <c r="L40" i="48"/>
  <c r="D40" i="48"/>
  <c r="E40" i="48"/>
  <c r="H40" i="48"/>
  <c r="J40" i="48"/>
  <c r="F40" i="48"/>
  <c r="O11" i="48"/>
  <c r="P11" i="48" s="1"/>
  <c r="G40" i="48"/>
  <c r="I40" i="48"/>
  <c r="K40" i="48"/>
  <c r="O5" i="48"/>
  <c r="P5" i="48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0" i="48" l="1"/>
  <c r="P40" i="48" s="1"/>
  <c r="O34" i="47"/>
  <c r="P34" i="47" s="1"/>
  <c r="O30" i="47"/>
  <c r="P30" i="47" s="1"/>
  <c r="O28" i="47"/>
  <c r="P28" i="47" s="1"/>
  <c r="J37" i="47"/>
  <c r="O21" i="47"/>
  <c r="P21" i="47" s="1"/>
  <c r="G37" i="47"/>
  <c r="L37" i="47"/>
  <c r="O15" i="47"/>
  <c r="P15" i="47" s="1"/>
  <c r="K37" i="47"/>
  <c r="M37" i="47"/>
  <c r="N37" i="47"/>
  <c r="D37" i="47"/>
  <c r="F37" i="47"/>
  <c r="H37" i="47"/>
  <c r="O11" i="47"/>
  <c r="P11" i="47" s="1"/>
  <c r="I37" i="47"/>
  <c r="E37" i="47"/>
  <c r="O5" i="47"/>
  <c r="P5" i="47" s="1"/>
  <c r="O33" i="46"/>
  <c r="P33" i="46"/>
  <c r="O32" i="46"/>
  <c r="P32" i="46" s="1"/>
  <c r="N31" i="46"/>
  <c r="M31" i="46"/>
  <c r="L31" i="46"/>
  <c r="K31" i="46"/>
  <c r="J31" i="46"/>
  <c r="I31" i="46"/>
  <c r="H31" i="46"/>
  <c r="G31" i="46"/>
  <c r="F31" i="46"/>
  <c r="E31" i="46"/>
  <c r="D31" i="46"/>
  <c r="O30" i="46"/>
  <c r="P30" i="46" s="1"/>
  <c r="O29" i="46"/>
  <c r="P29" i="46" s="1"/>
  <c r="N28" i="46"/>
  <c r="M28" i="46"/>
  <c r="L28" i="46"/>
  <c r="K28" i="46"/>
  <c r="J28" i="46"/>
  <c r="I28" i="46"/>
  <c r="H28" i="46"/>
  <c r="G28" i="46"/>
  <c r="O28" i="46" s="1"/>
  <c r="P28" i="46" s="1"/>
  <c r="F28" i="46"/>
  <c r="E28" i="46"/>
  <c r="D28" i="46"/>
  <c r="O27" i="46"/>
  <c r="P27" i="46"/>
  <c r="N26" i="46"/>
  <c r="M26" i="46"/>
  <c r="L26" i="46"/>
  <c r="K26" i="46"/>
  <c r="K34" i="46" s="1"/>
  <c r="J26" i="46"/>
  <c r="I26" i="46"/>
  <c r="H26" i="46"/>
  <c r="O26" i="46" s="1"/>
  <c r="P26" i="46" s="1"/>
  <c r="G26" i="46"/>
  <c r="F26" i="46"/>
  <c r="E26" i="46"/>
  <c r="D26" i="46"/>
  <c r="O25" i="46"/>
  <c r="P25" i="46"/>
  <c r="O24" i="46"/>
  <c r="P24" i="46"/>
  <c r="O23" i="46"/>
  <c r="P23" i="46" s="1"/>
  <c r="O22" i="46"/>
  <c r="P22" i="46"/>
  <c r="O21" i="46"/>
  <c r="P21" i="46" s="1"/>
  <c r="O20" i="46"/>
  <c r="P20" i="46" s="1"/>
  <c r="N19" i="46"/>
  <c r="M19" i="46"/>
  <c r="L19" i="46"/>
  <c r="K19" i="46"/>
  <c r="J19" i="46"/>
  <c r="I19" i="46"/>
  <c r="H19" i="46"/>
  <c r="G19" i="46"/>
  <c r="F19" i="46"/>
  <c r="E19" i="46"/>
  <c r="D19" i="46"/>
  <c r="O18" i="46"/>
  <c r="P18" i="46"/>
  <c r="O17" i="46"/>
  <c r="P17" i="46" s="1"/>
  <c r="O16" i="46"/>
  <c r="P16" i="46"/>
  <c r="O15" i="46"/>
  <c r="P15" i="46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/>
  <c r="O12" i="46"/>
  <c r="P12" i="46" s="1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/>
  <c r="O9" i="46"/>
  <c r="P9" i="46"/>
  <c r="O8" i="46"/>
  <c r="P8" i="46" s="1"/>
  <c r="O7" i="46"/>
  <c r="P7" i="46"/>
  <c r="O6" i="46"/>
  <c r="P6" i="46"/>
  <c r="N5" i="46"/>
  <c r="N34" i="46" s="1"/>
  <c r="M5" i="46"/>
  <c r="L5" i="46"/>
  <c r="K5" i="46"/>
  <c r="J5" i="46"/>
  <c r="I5" i="46"/>
  <c r="H5" i="46"/>
  <c r="G5" i="46"/>
  <c r="F5" i="46"/>
  <c r="E5" i="46"/>
  <c r="O5" i="46" s="1"/>
  <c r="P5" i="46" s="1"/>
  <c r="D5" i="46"/>
  <c r="N37" i="45"/>
  <c r="O37" i="45"/>
  <c r="M36" i="45"/>
  <c r="L36" i="45"/>
  <c r="K36" i="45"/>
  <c r="J36" i="45"/>
  <c r="I36" i="45"/>
  <c r="H36" i="45"/>
  <c r="G36" i="45"/>
  <c r="F36" i="45"/>
  <c r="E36" i="45"/>
  <c r="D36" i="45"/>
  <c r="N35" i="45"/>
  <c r="O35" i="45"/>
  <c r="N34" i="45"/>
  <c r="O34" i="45"/>
  <c r="M33" i="45"/>
  <c r="L33" i="45"/>
  <c r="K33" i="45"/>
  <c r="J33" i="45"/>
  <c r="I33" i="45"/>
  <c r="H33" i="45"/>
  <c r="G33" i="45"/>
  <c r="F33" i="45"/>
  <c r="E33" i="45"/>
  <c r="D33" i="45"/>
  <c r="N32" i="45"/>
  <c r="O32" i="45"/>
  <c r="N31" i="45"/>
  <c r="O31" i="45" s="1"/>
  <c r="M30" i="45"/>
  <c r="L30" i="45"/>
  <c r="K30" i="45"/>
  <c r="J30" i="45"/>
  <c r="I30" i="45"/>
  <c r="H30" i="45"/>
  <c r="G30" i="45"/>
  <c r="F30" i="45"/>
  <c r="N30" i="45" s="1"/>
  <c r="E30" i="45"/>
  <c r="D30" i="45"/>
  <c r="N29" i="45"/>
  <c r="O29" i="45" s="1"/>
  <c r="N28" i="45"/>
  <c r="O28" i="45"/>
  <c r="N27" i="45"/>
  <c r="O27" i="45"/>
  <c r="N26" i="45"/>
  <c r="O26" i="45" s="1"/>
  <c r="N25" i="45"/>
  <c r="O25" i="45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 s="1"/>
  <c r="N20" i="45"/>
  <c r="O20" i="45"/>
  <c r="N19" i="45"/>
  <c r="O19" i="45"/>
  <c r="N18" i="45"/>
  <c r="O18" i="45" s="1"/>
  <c r="N17" i="45"/>
  <c r="O17" i="45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M12" i="45"/>
  <c r="L12" i="45"/>
  <c r="K12" i="45"/>
  <c r="J12" i="45"/>
  <c r="I12" i="45"/>
  <c r="I38" i="45" s="1"/>
  <c r="H12" i="45"/>
  <c r="G12" i="45"/>
  <c r="F12" i="45"/>
  <c r="E12" i="45"/>
  <c r="D12" i="45"/>
  <c r="N11" i="45"/>
  <c r="O11" i="45" s="1"/>
  <c r="N10" i="45"/>
  <c r="O10" i="45"/>
  <c r="N9" i="45"/>
  <c r="O9" i="45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D38" i="45" s="1"/>
  <c r="N40" i="44"/>
  <c r="O40" i="44" s="1"/>
  <c r="N39" i="44"/>
  <c r="O39" i="44" s="1"/>
  <c r="M38" i="44"/>
  <c r="L38" i="44"/>
  <c r="K38" i="44"/>
  <c r="J38" i="44"/>
  <c r="I38" i="44"/>
  <c r="H38" i="44"/>
  <c r="G38" i="44"/>
  <c r="F38" i="44"/>
  <c r="N38" i="44" s="1"/>
  <c r="O38" i="44" s="1"/>
  <c r="E38" i="44"/>
  <c r="D38" i="44"/>
  <c r="N37" i="44"/>
  <c r="O37" i="44" s="1"/>
  <c r="N36" i="44"/>
  <c r="O36" i="44"/>
  <c r="N35" i="44"/>
  <c r="O35" i="44"/>
  <c r="M34" i="44"/>
  <c r="L34" i="44"/>
  <c r="K34" i="44"/>
  <c r="J34" i="44"/>
  <c r="I34" i="44"/>
  <c r="H34" i="44"/>
  <c r="G34" i="44"/>
  <c r="F34" i="44"/>
  <c r="E34" i="44"/>
  <c r="D34" i="44"/>
  <c r="N33" i="44"/>
  <c r="O33" i="44"/>
  <c r="M32" i="44"/>
  <c r="L32" i="44"/>
  <c r="K32" i="44"/>
  <c r="J32" i="44"/>
  <c r="I32" i="44"/>
  <c r="H32" i="44"/>
  <c r="G32" i="44"/>
  <c r="F32" i="44"/>
  <c r="E32" i="44"/>
  <c r="D32" i="44"/>
  <c r="N31" i="44"/>
  <c r="O31" i="44"/>
  <c r="N30" i="44"/>
  <c r="O30" i="44" s="1"/>
  <c r="N29" i="44"/>
  <c r="O29" i="44"/>
  <c r="N28" i="44"/>
  <c r="O28" i="44" s="1"/>
  <c r="N27" i="44"/>
  <c r="O27" i="44" s="1"/>
  <c r="M26" i="44"/>
  <c r="L26" i="44"/>
  <c r="K26" i="44"/>
  <c r="J26" i="44"/>
  <c r="I26" i="44"/>
  <c r="I41" i="44" s="1"/>
  <c r="H26" i="44"/>
  <c r="G26" i="44"/>
  <c r="F26" i="44"/>
  <c r="E26" i="44"/>
  <c r="D26" i="44"/>
  <c r="N25" i="44"/>
  <c r="O25" i="44" s="1"/>
  <c r="N24" i="44"/>
  <c r="O24" i="44"/>
  <c r="N23" i="44"/>
  <c r="O23" i="44"/>
  <c r="N22" i="44"/>
  <c r="O22" i="44" s="1"/>
  <c r="N21" i="44"/>
  <c r="O21" i="44"/>
  <c r="N20" i="44"/>
  <c r="O20" i="44" s="1"/>
  <c r="N19" i="44"/>
  <c r="O19" i="44" s="1"/>
  <c r="N18" i="44"/>
  <c r="O18" i="44"/>
  <c r="N17" i="44"/>
  <c r="O17" i="44"/>
  <c r="M16" i="44"/>
  <c r="L16" i="44"/>
  <c r="K16" i="44"/>
  <c r="J16" i="44"/>
  <c r="J41" i="44" s="1"/>
  <c r="I16" i="44"/>
  <c r="H16" i="44"/>
  <c r="G16" i="44"/>
  <c r="F16" i="44"/>
  <c r="E16" i="44"/>
  <c r="D16" i="44"/>
  <c r="N15" i="44"/>
  <c r="O15" i="44"/>
  <c r="N14" i="44"/>
  <c r="O14" i="44" s="1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N5" i="44" s="1"/>
  <c r="O5" i="44" s="1"/>
  <c r="K5" i="44"/>
  <c r="J5" i="44"/>
  <c r="I5" i="44"/>
  <c r="H5" i="44"/>
  <c r="G5" i="44"/>
  <c r="F5" i="44"/>
  <c r="E5" i="44"/>
  <c r="D5" i="44"/>
  <c r="N35" i="43"/>
  <c r="O35" i="43" s="1"/>
  <c r="N34" i="43"/>
  <c r="O34" i="43"/>
  <c r="M33" i="43"/>
  <c r="L33" i="43"/>
  <c r="K33" i="43"/>
  <c r="J33" i="43"/>
  <c r="I33" i="43"/>
  <c r="H33" i="43"/>
  <c r="G33" i="43"/>
  <c r="F33" i="43"/>
  <c r="E33" i="43"/>
  <c r="N33" i="43" s="1"/>
  <c r="D33" i="43"/>
  <c r="N32" i="43"/>
  <c r="O32" i="43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30" i="43" s="1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D36" i="43" s="1"/>
  <c r="N27" i="43"/>
  <c r="O27" i="43" s="1"/>
  <c r="N26" i="43"/>
  <c r="O26" i="43" s="1"/>
  <c r="N25" i="43"/>
  <c r="O25" i="43"/>
  <c r="N24" i="43"/>
  <c r="O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/>
  <c r="N19" i="43"/>
  <c r="O19" i="43" s="1"/>
  <c r="N18" i="43"/>
  <c r="O18" i="43" s="1"/>
  <c r="N17" i="43"/>
  <c r="O17" i="43"/>
  <c r="N16" i="43"/>
  <c r="O16" i="43"/>
  <c r="N15" i="43"/>
  <c r="O15" i="43" s="1"/>
  <c r="M14" i="43"/>
  <c r="L14" i="43"/>
  <c r="N14" i="43" s="1"/>
  <c r="O14" i="43" s="1"/>
  <c r="K14" i="43"/>
  <c r="J14" i="43"/>
  <c r="I14" i="43"/>
  <c r="H14" i="43"/>
  <c r="G14" i="43"/>
  <c r="F14" i="43"/>
  <c r="E14" i="43"/>
  <c r="D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/>
  <c r="N9" i="43"/>
  <c r="O9" i="43" s="1"/>
  <c r="N8" i="43"/>
  <c r="O8" i="43" s="1"/>
  <c r="N7" i="43"/>
  <c r="O7" i="43"/>
  <c r="N6" i="43"/>
  <c r="O6" i="43"/>
  <c r="M5" i="43"/>
  <c r="M36" i="43" s="1"/>
  <c r="L5" i="43"/>
  <c r="K5" i="43"/>
  <c r="J5" i="43"/>
  <c r="I5" i="43"/>
  <c r="H5" i="43"/>
  <c r="G5" i="43"/>
  <c r="F5" i="43"/>
  <c r="E5" i="43"/>
  <c r="D5" i="43"/>
  <c r="N35" i="42"/>
  <c r="O35" i="42"/>
  <c r="M34" i="42"/>
  <c r="L34" i="42"/>
  <c r="K34" i="42"/>
  <c r="J34" i="42"/>
  <c r="N34" i="42" s="1"/>
  <c r="O34" i="42" s="1"/>
  <c r="I34" i="42"/>
  <c r="H34" i="42"/>
  <c r="G34" i="42"/>
  <c r="F34" i="42"/>
  <c r="E34" i="42"/>
  <c r="D34" i="42"/>
  <c r="N33" i="42"/>
  <c r="O33" i="42"/>
  <c r="N32" i="42"/>
  <c r="O32" i="42" s="1"/>
  <c r="N31" i="42"/>
  <c r="O31" i="42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/>
  <c r="N23" i="42"/>
  <c r="O23" i="42"/>
  <c r="M22" i="42"/>
  <c r="L22" i="42"/>
  <c r="K22" i="42"/>
  <c r="J22" i="42"/>
  <c r="N22" i="42" s="1"/>
  <c r="O22" i="42" s="1"/>
  <c r="I22" i="42"/>
  <c r="H22" i="42"/>
  <c r="G22" i="42"/>
  <c r="F22" i="42"/>
  <c r="E22" i="42"/>
  <c r="D22" i="42"/>
  <c r="N21" i="42"/>
  <c r="O21" i="42"/>
  <c r="N20" i="42"/>
  <c r="O20" i="42" s="1"/>
  <c r="N19" i="42"/>
  <c r="O19" i="42"/>
  <c r="N18" i="42"/>
  <c r="O18" i="42" s="1"/>
  <c r="N17" i="42"/>
  <c r="O17" i="42" s="1"/>
  <c r="N16" i="42"/>
  <c r="O16" i="42"/>
  <c r="N15" i="42"/>
  <c r="O15" i="42"/>
  <c r="M14" i="42"/>
  <c r="L14" i="42"/>
  <c r="K14" i="42"/>
  <c r="J14" i="42"/>
  <c r="N14" i="42" s="1"/>
  <c r="O14" i="42" s="1"/>
  <c r="I14" i="42"/>
  <c r="H14" i="42"/>
  <c r="G14" i="42"/>
  <c r="F14" i="42"/>
  <c r="E14" i="42"/>
  <c r="D14" i="42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K36" i="42" s="1"/>
  <c r="J5" i="42"/>
  <c r="I5" i="42"/>
  <c r="H5" i="42"/>
  <c r="G5" i="42"/>
  <c r="F5" i="42"/>
  <c r="E5" i="42"/>
  <c r="D5" i="42"/>
  <c r="N35" i="41"/>
  <c r="O35" i="41"/>
  <c r="M34" i="41"/>
  <c r="L34" i="41"/>
  <c r="K34" i="41"/>
  <c r="J34" i="41"/>
  <c r="I34" i="41"/>
  <c r="H34" i="41"/>
  <c r="G34" i="41"/>
  <c r="F34" i="41"/>
  <c r="E34" i="41"/>
  <c r="D34" i="41"/>
  <c r="N33" i="41"/>
  <c r="O33" i="41"/>
  <c r="M32" i="41"/>
  <c r="L32" i="41"/>
  <c r="K32" i="41"/>
  <c r="J32" i="41"/>
  <c r="I32" i="41"/>
  <c r="H32" i="41"/>
  <c r="G32" i="41"/>
  <c r="F32" i="41"/>
  <c r="E32" i="41"/>
  <c r="D32" i="41"/>
  <c r="N31" i="41"/>
  <c r="O31" i="41"/>
  <c r="N30" i="41"/>
  <c r="O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/>
  <c r="N25" i="41"/>
  <c r="O25" i="41" s="1"/>
  <c r="N24" i="41"/>
  <c r="O24" i="41" s="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N20" i="41"/>
  <c r="O20" i="41"/>
  <c r="N19" i="41"/>
  <c r="O19" i="41" s="1"/>
  <c r="N18" i="41"/>
  <c r="O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N15" i="41" s="1"/>
  <c r="O15" i="41" s="1"/>
  <c r="E15" i="41"/>
  <c r="D15" i="41"/>
  <c r="N14" i="41"/>
  <c r="O14" i="41" s="1"/>
  <c r="N13" i="41"/>
  <c r="O13" i="41"/>
  <c r="M12" i="41"/>
  <c r="L12" i="41"/>
  <c r="K12" i="41"/>
  <c r="J12" i="41"/>
  <c r="I12" i="41"/>
  <c r="H12" i="41"/>
  <c r="H36" i="41" s="1"/>
  <c r="G12" i="41"/>
  <c r="F12" i="41"/>
  <c r="E12" i="41"/>
  <c r="D12" i="41"/>
  <c r="N11" i="41"/>
  <c r="O11" i="41"/>
  <c r="N10" i="41"/>
  <c r="O10" i="4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I36" i="41" s="1"/>
  <c r="H5" i="41"/>
  <c r="G5" i="41"/>
  <c r="F5" i="41"/>
  <c r="E5" i="41"/>
  <c r="D5" i="41"/>
  <c r="N37" i="40"/>
  <c r="O37" i="40" s="1"/>
  <c r="N36" i="40"/>
  <c r="O36" i="40"/>
  <c r="M35" i="40"/>
  <c r="L35" i="40"/>
  <c r="K35" i="40"/>
  <c r="J35" i="40"/>
  <c r="I35" i="40"/>
  <c r="H35" i="40"/>
  <c r="G35" i="40"/>
  <c r="F35" i="40"/>
  <c r="E35" i="40"/>
  <c r="N35" i="40" s="1"/>
  <c r="O35" i="40" s="1"/>
  <c r="D35" i="40"/>
  <c r="N34" i="40"/>
  <c r="O34" i="40"/>
  <c r="M33" i="40"/>
  <c r="L33" i="40"/>
  <c r="K33" i="40"/>
  <c r="J33" i="40"/>
  <c r="I33" i="40"/>
  <c r="H33" i="40"/>
  <c r="G33" i="40"/>
  <c r="F33" i="40"/>
  <c r="E33" i="40"/>
  <c r="D33" i="40"/>
  <c r="N32" i="40"/>
  <c r="O32" i="40"/>
  <c r="N31" i="40"/>
  <c r="O31" i="40"/>
  <c r="N30" i="40"/>
  <c r="O30" i="40" s="1"/>
  <c r="M29" i="40"/>
  <c r="L29" i="40"/>
  <c r="L38" i="40" s="1"/>
  <c r="K29" i="40"/>
  <c r="J29" i="40"/>
  <c r="I29" i="40"/>
  <c r="H29" i="40"/>
  <c r="G29" i="40"/>
  <c r="F29" i="40"/>
  <c r="E29" i="40"/>
  <c r="D29" i="40"/>
  <c r="N28" i="40"/>
  <c r="O28" i="40" s="1"/>
  <c r="N27" i="40"/>
  <c r="O27" i="40"/>
  <c r="N26" i="40"/>
  <c r="O26" i="40" s="1"/>
  <c r="N25" i="40"/>
  <c r="O25" i="40" s="1"/>
  <c r="N24" i="40"/>
  <c r="O24" i="40"/>
  <c r="N23" i="40"/>
  <c r="O23" i="40"/>
  <c r="M22" i="40"/>
  <c r="M38" i="40" s="1"/>
  <c r="L22" i="40"/>
  <c r="K22" i="40"/>
  <c r="J22" i="40"/>
  <c r="J38" i="40" s="1"/>
  <c r="I22" i="40"/>
  <c r="H22" i="40"/>
  <c r="G22" i="40"/>
  <c r="G38" i="40" s="1"/>
  <c r="F22" i="40"/>
  <c r="E22" i="40"/>
  <c r="D22" i="40"/>
  <c r="N21" i="40"/>
  <c r="O21" i="40"/>
  <c r="N20" i="40"/>
  <c r="O20" i="40" s="1"/>
  <c r="N19" i="40"/>
  <c r="O19" i="40"/>
  <c r="N18" i="40"/>
  <c r="O18" i="40" s="1"/>
  <c r="N17" i="40"/>
  <c r="O17" i="40" s="1"/>
  <c r="M16" i="40"/>
  <c r="L16" i="40"/>
  <c r="K16" i="40"/>
  <c r="J16" i="40"/>
  <c r="I16" i="40"/>
  <c r="I38" i="40" s="1"/>
  <c r="H16" i="40"/>
  <c r="G16" i="40"/>
  <c r="F16" i="40"/>
  <c r="N16" i="40" s="1"/>
  <c r="O16" i="40" s="1"/>
  <c r="E16" i="40"/>
  <c r="D16" i="40"/>
  <c r="N15" i="40"/>
  <c r="O15" i="40" s="1"/>
  <c r="N14" i="40"/>
  <c r="O14" i="40"/>
  <c r="M13" i="40"/>
  <c r="L13" i="40"/>
  <c r="K13" i="40"/>
  <c r="K38" i="40" s="1"/>
  <c r="J13" i="40"/>
  <c r="I13" i="40"/>
  <c r="H13" i="40"/>
  <c r="G13" i="40"/>
  <c r="F13" i="40"/>
  <c r="E13" i="40"/>
  <c r="D13" i="40"/>
  <c r="N12" i="40"/>
  <c r="O12" i="40"/>
  <c r="N11" i="40"/>
  <c r="O11" i="40"/>
  <c r="N10" i="40"/>
  <c r="O10" i="40" s="1"/>
  <c r="N9" i="40"/>
  <c r="O9" i="40"/>
  <c r="N8" i="40"/>
  <c r="O8" i="40" s="1"/>
  <c r="N7" i="40"/>
  <c r="O7" i="40" s="1"/>
  <c r="N6" i="40"/>
  <c r="O6" i="40"/>
  <c r="M5" i="40"/>
  <c r="L5" i="40"/>
  <c r="K5" i="40"/>
  <c r="J5" i="40"/>
  <c r="I5" i="40"/>
  <c r="H5" i="40"/>
  <c r="H38" i="40" s="1"/>
  <c r="G5" i="40"/>
  <c r="F5" i="40"/>
  <c r="E5" i="40"/>
  <c r="E38" i="40" s="1"/>
  <c r="D5" i="40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/>
  <c r="N29" i="39"/>
  <c r="O29" i="39"/>
  <c r="M28" i="39"/>
  <c r="L28" i="39"/>
  <c r="K28" i="39"/>
  <c r="J28" i="39"/>
  <c r="I28" i="39"/>
  <c r="H28" i="39"/>
  <c r="G28" i="39"/>
  <c r="F28" i="39"/>
  <c r="E28" i="39"/>
  <c r="N28" i="39" s="1"/>
  <c r="O28" i="39" s="1"/>
  <c r="D28" i="39"/>
  <c r="N27" i="39"/>
  <c r="O27" i="39"/>
  <c r="N26" i="39"/>
  <c r="O26" i="39"/>
  <c r="N25" i="39"/>
  <c r="O25" i="39" s="1"/>
  <c r="N24" i="39"/>
  <c r="O24" i="39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N21" i="39" s="1"/>
  <c r="E21" i="39"/>
  <c r="D21" i="39"/>
  <c r="N20" i="39"/>
  <c r="O20" i="39" s="1"/>
  <c r="N19" i="39"/>
  <c r="O19" i="39"/>
  <c r="N18" i="39"/>
  <c r="O18" i="39"/>
  <c r="N17" i="39"/>
  <c r="O17" i="39" s="1"/>
  <c r="N16" i="39"/>
  <c r="O16" i="39"/>
  <c r="M15" i="39"/>
  <c r="L15" i="39"/>
  <c r="L34" i="39" s="1"/>
  <c r="K15" i="39"/>
  <c r="J15" i="39"/>
  <c r="I15" i="39"/>
  <c r="H15" i="39"/>
  <c r="G15" i="39"/>
  <c r="F15" i="39"/>
  <c r="E15" i="39"/>
  <c r="D15" i="39"/>
  <c r="N14" i="39"/>
  <c r="O14" i="39"/>
  <c r="M13" i="39"/>
  <c r="L13" i="39"/>
  <c r="K13" i="39"/>
  <c r="J13" i="39"/>
  <c r="J34" i="39" s="1"/>
  <c r="I13" i="39"/>
  <c r="H13" i="39"/>
  <c r="G13" i="39"/>
  <c r="F13" i="39"/>
  <c r="E13" i="39"/>
  <c r="D13" i="39"/>
  <c r="N12" i="39"/>
  <c r="O12" i="39"/>
  <c r="N11" i="39"/>
  <c r="O11" i="39" s="1"/>
  <c r="N10" i="39"/>
  <c r="O10" i="39"/>
  <c r="N9" i="39"/>
  <c r="O9" i="39"/>
  <c r="N8" i="39"/>
  <c r="O8" i="39" s="1"/>
  <c r="N7" i="39"/>
  <c r="O7" i="39"/>
  <c r="N6" i="39"/>
  <c r="O6" i="39"/>
  <c r="M5" i="39"/>
  <c r="L5" i="39"/>
  <c r="K5" i="39"/>
  <c r="K34" i="39" s="1"/>
  <c r="J5" i="39"/>
  <c r="I5" i="39"/>
  <c r="I34" i="39" s="1"/>
  <c r="H5" i="39"/>
  <c r="H34" i="39"/>
  <c r="G5" i="39"/>
  <c r="G34" i="39"/>
  <c r="F5" i="39"/>
  <c r="F34" i="39" s="1"/>
  <c r="E5" i="39"/>
  <c r="D5" i="39"/>
  <c r="D34" i="39" s="1"/>
  <c r="N36" i="38"/>
  <c r="O36" i="38"/>
  <c r="M35" i="38"/>
  <c r="L35" i="38"/>
  <c r="K35" i="38"/>
  <c r="J35" i="38"/>
  <c r="I35" i="38"/>
  <c r="H35" i="38"/>
  <c r="G35" i="38"/>
  <c r="F35" i="38"/>
  <c r="E35" i="38"/>
  <c r="D35" i="38"/>
  <c r="N34" i="38"/>
  <c r="O34" i="38"/>
  <c r="N33" i="38"/>
  <c r="O33" i="38"/>
  <c r="M32" i="38"/>
  <c r="M37" i="38" s="1"/>
  <c r="L32" i="38"/>
  <c r="K32" i="38"/>
  <c r="J32" i="38"/>
  <c r="J37" i="38" s="1"/>
  <c r="I32" i="38"/>
  <c r="H32" i="38"/>
  <c r="G32" i="38"/>
  <c r="F32" i="38"/>
  <c r="E32" i="38"/>
  <c r="D32" i="38"/>
  <c r="N31" i="38"/>
  <c r="O31" i="38"/>
  <c r="N30" i="38"/>
  <c r="O30" i="38" s="1"/>
  <c r="N29" i="38"/>
  <c r="O29" i="38"/>
  <c r="M28" i="38"/>
  <c r="L28" i="38"/>
  <c r="K28" i="38"/>
  <c r="J28" i="38"/>
  <c r="I28" i="38"/>
  <c r="H28" i="38"/>
  <c r="G28" i="38"/>
  <c r="F28" i="38"/>
  <c r="E28" i="38"/>
  <c r="D28" i="38"/>
  <c r="N27" i="38"/>
  <c r="O27" i="38"/>
  <c r="N26" i="38"/>
  <c r="O26" i="38" s="1"/>
  <c r="N25" i="38"/>
  <c r="O25" i="38" s="1"/>
  <c r="N24" i="38"/>
  <c r="O24" i="38"/>
  <c r="N23" i="38"/>
  <c r="O23" i="38"/>
  <c r="N22" i="38"/>
  <c r="O22" i="38" s="1"/>
  <c r="M21" i="38"/>
  <c r="L21" i="38"/>
  <c r="K21" i="38"/>
  <c r="J21" i="38"/>
  <c r="I21" i="38"/>
  <c r="H21" i="38"/>
  <c r="G21" i="38"/>
  <c r="F21" i="38"/>
  <c r="O21" i="38"/>
  <c r="E21" i="38"/>
  <c r="D21" i="38"/>
  <c r="N21" i="38" s="1"/>
  <c r="N20" i="38"/>
  <c r="O20" i="38" s="1"/>
  <c r="N19" i="38"/>
  <c r="O19" i="38"/>
  <c r="N18" i="38"/>
  <c r="O18" i="38"/>
  <c r="N17" i="38"/>
  <c r="O17" i="38" s="1"/>
  <c r="N16" i="38"/>
  <c r="O16" i="38"/>
  <c r="M15" i="38"/>
  <c r="L15" i="38"/>
  <c r="K15" i="38"/>
  <c r="N15" i="38" s="1"/>
  <c r="J15" i="38"/>
  <c r="I15" i="38"/>
  <c r="H15" i="38"/>
  <c r="G15" i="38"/>
  <c r="F15" i="38"/>
  <c r="E15" i="38"/>
  <c r="D15" i="38"/>
  <c r="N14" i="38"/>
  <c r="O14" i="38"/>
  <c r="M13" i="38"/>
  <c r="L13" i="38"/>
  <c r="K13" i="38"/>
  <c r="J13" i="38"/>
  <c r="I13" i="38"/>
  <c r="N13" i="38" s="1"/>
  <c r="H13" i="38"/>
  <c r="G13" i="38"/>
  <c r="F13" i="38"/>
  <c r="E13" i="38"/>
  <c r="D13" i="38"/>
  <c r="N12" i="38"/>
  <c r="O12" i="38" s="1"/>
  <c r="N11" i="38"/>
  <c r="O11" i="38"/>
  <c r="N10" i="38"/>
  <c r="O10" i="38" s="1"/>
  <c r="N9" i="38"/>
  <c r="O9" i="38" s="1"/>
  <c r="N8" i="38"/>
  <c r="O8" i="38"/>
  <c r="N7" i="38"/>
  <c r="O7" i="38"/>
  <c r="N6" i="38"/>
  <c r="O6" i="38" s="1"/>
  <c r="M5" i="38"/>
  <c r="L5" i="38"/>
  <c r="L37" i="38" s="1"/>
  <c r="K5" i="38"/>
  <c r="K37" i="38" s="1"/>
  <c r="J5" i="38"/>
  <c r="I5" i="38"/>
  <c r="I37" i="38" s="1"/>
  <c r="H5" i="38"/>
  <c r="G5" i="38"/>
  <c r="F5" i="38"/>
  <c r="E5" i="38"/>
  <c r="D5" i="38"/>
  <c r="N41" i="37"/>
  <c r="O41" i="37" s="1"/>
  <c r="N40" i="37"/>
  <c r="O40" i="37"/>
  <c r="M39" i="37"/>
  <c r="L39" i="37"/>
  <c r="K39" i="37"/>
  <c r="J39" i="37"/>
  <c r="I39" i="37"/>
  <c r="H39" i="37"/>
  <c r="G39" i="37"/>
  <c r="F39" i="37"/>
  <c r="E39" i="37"/>
  <c r="D39" i="37"/>
  <c r="N38" i="37"/>
  <c r="O38" i="37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6" i="37" s="1"/>
  <c r="O36" i="37" s="1"/>
  <c r="N35" i="37"/>
  <c r="O35" i="37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/>
  <c r="N30" i="37"/>
  <c r="O30" i="37" s="1"/>
  <c r="N29" i="37"/>
  <c r="O29" i="37" s="1"/>
  <c r="N28" i="37"/>
  <c r="O28" i="37"/>
  <c r="N27" i="37"/>
  <c r="O27" i="37"/>
  <c r="N26" i="37"/>
  <c r="O26" i="37" s="1"/>
  <c r="M25" i="37"/>
  <c r="L25" i="37"/>
  <c r="L42" i="37" s="1"/>
  <c r="K25" i="37"/>
  <c r="J25" i="37"/>
  <c r="I25" i="37"/>
  <c r="I42" i="37" s="1"/>
  <c r="H25" i="37"/>
  <c r="G25" i="37"/>
  <c r="F25" i="37"/>
  <c r="E25" i="37"/>
  <c r="D25" i="37"/>
  <c r="N24" i="37"/>
  <c r="O24" i="37" s="1"/>
  <c r="N23" i="37"/>
  <c r="O23" i="37"/>
  <c r="N22" i="37"/>
  <c r="O22" i="37" s="1"/>
  <c r="N21" i="37"/>
  <c r="O21" i="37" s="1"/>
  <c r="N20" i="37"/>
  <c r="O20" i="37"/>
  <c r="N19" i="37"/>
  <c r="O19" i="37"/>
  <c r="N18" i="37"/>
  <c r="O18" i="37" s="1"/>
  <c r="N17" i="37"/>
  <c r="O17" i="37"/>
  <c r="N16" i="37"/>
  <c r="O16" i="37" s="1"/>
  <c r="M15" i="37"/>
  <c r="M42" i="37" s="1"/>
  <c r="L15" i="37"/>
  <c r="K15" i="37"/>
  <c r="J15" i="37"/>
  <c r="I15" i="37"/>
  <c r="H15" i="37"/>
  <c r="G15" i="37"/>
  <c r="G42" i="37" s="1"/>
  <c r="F15" i="37"/>
  <c r="E15" i="37"/>
  <c r="D15" i="37"/>
  <c r="N14" i="37"/>
  <c r="O14" i="37"/>
  <c r="M13" i="37"/>
  <c r="L13" i="37"/>
  <c r="K13" i="37"/>
  <c r="J13" i="37"/>
  <c r="I13" i="37"/>
  <c r="H13" i="37"/>
  <c r="G13" i="37"/>
  <c r="F13" i="37"/>
  <c r="E13" i="37"/>
  <c r="N13" i="37" s="1"/>
  <c r="D13" i="37"/>
  <c r="N12" i="37"/>
  <c r="O12" i="37"/>
  <c r="N11" i="37"/>
  <c r="O11" i="37" s="1"/>
  <c r="N10" i="37"/>
  <c r="O10" i="37" s="1"/>
  <c r="N9" i="37"/>
  <c r="O9" i="37"/>
  <c r="N8" i="37"/>
  <c r="O8" i="37"/>
  <c r="N7" i="37"/>
  <c r="O7" i="37" s="1"/>
  <c r="N6" i="37"/>
  <c r="O6" i="37"/>
  <c r="M5" i="37"/>
  <c r="L5" i="37"/>
  <c r="K5" i="37"/>
  <c r="J5" i="37"/>
  <c r="I5" i="37"/>
  <c r="H5" i="37"/>
  <c r="H42" i="37" s="1"/>
  <c r="G5" i="37"/>
  <c r="F5" i="37"/>
  <c r="E5" i="37"/>
  <c r="D5" i="37"/>
  <c r="N38" i="36"/>
  <c r="O38" i="36"/>
  <c r="M37" i="36"/>
  <c r="L37" i="36"/>
  <c r="K37" i="36"/>
  <c r="J37" i="36"/>
  <c r="J39" i="36"/>
  <c r="I37" i="36"/>
  <c r="N37" i="36" s="1"/>
  <c r="O37" i="36" s="1"/>
  <c r="H37" i="36"/>
  <c r="G37" i="36"/>
  <c r="F37" i="36"/>
  <c r="E37" i="36"/>
  <c r="D37" i="36"/>
  <c r="N36" i="36"/>
  <c r="O36" i="36" s="1"/>
  <c r="N35" i="36"/>
  <c r="O35" i="36"/>
  <c r="M34" i="36"/>
  <c r="L34" i="36"/>
  <c r="K34" i="36"/>
  <c r="J34" i="36"/>
  <c r="I34" i="36"/>
  <c r="H34" i="36"/>
  <c r="H39" i="36" s="1"/>
  <c r="G34" i="36"/>
  <c r="F34" i="36"/>
  <c r="E34" i="36"/>
  <c r="D34" i="36"/>
  <c r="N33" i="36"/>
  <c r="O33" i="36"/>
  <c r="N32" i="36"/>
  <c r="O32" i="36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/>
  <c r="N28" i="36"/>
  <c r="O28" i="36" s="1"/>
  <c r="N27" i="36"/>
  <c r="O27" i="36" s="1"/>
  <c r="N26" i="36"/>
  <c r="O26" i="36"/>
  <c r="N25" i="36"/>
  <c r="O25" i="36"/>
  <c r="N24" i="36"/>
  <c r="O24" i="36" s="1"/>
  <c r="N23" i="36"/>
  <c r="O23" i="36"/>
  <c r="M22" i="36"/>
  <c r="L22" i="36"/>
  <c r="K22" i="36"/>
  <c r="J22" i="36"/>
  <c r="I22" i="36"/>
  <c r="H22" i="36"/>
  <c r="G22" i="36"/>
  <c r="F22" i="36"/>
  <c r="E22" i="36"/>
  <c r="N22" i="36" s="1"/>
  <c r="D22" i="36"/>
  <c r="N21" i="36"/>
  <c r="O21" i="36"/>
  <c r="N20" i="36"/>
  <c r="O20" i="36" s="1"/>
  <c r="N19" i="36"/>
  <c r="O19" i="36" s="1"/>
  <c r="N18" i="36"/>
  <c r="O18" i="36"/>
  <c r="N17" i="36"/>
  <c r="O17" i="36"/>
  <c r="N16" i="36"/>
  <c r="O16" i="36" s="1"/>
  <c r="M15" i="36"/>
  <c r="M39" i="36" s="1"/>
  <c r="L15" i="36"/>
  <c r="N15" i="36" s="1"/>
  <c r="O15" i="36" s="1"/>
  <c r="K15" i="36"/>
  <c r="J15" i="36"/>
  <c r="I15" i="36"/>
  <c r="H15" i="36"/>
  <c r="G15" i="36"/>
  <c r="F15" i="36"/>
  <c r="E15" i="36"/>
  <c r="D15" i="36"/>
  <c r="N14" i="36"/>
  <c r="O14" i="36"/>
  <c r="M13" i="36"/>
  <c r="L13" i="36"/>
  <c r="K13" i="36"/>
  <c r="J13" i="36"/>
  <c r="I13" i="36"/>
  <c r="H13" i="36"/>
  <c r="G13" i="36"/>
  <c r="F13" i="36"/>
  <c r="E13" i="36"/>
  <c r="N13" i="36" s="1"/>
  <c r="O13" i="36" s="1"/>
  <c r="D13" i="36"/>
  <c r="N12" i="36"/>
  <c r="O12" i="36"/>
  <c r="N11" i="36"/>
  <c r="O11" i="36" s="1"/>
  <c r="N10" i="36"/>
  <c r="O10" i="36" s="1"/>
  <c r="N9" i="36"/>
  <c r="O9" i="36"/>
  <c r="N8" i="36"/>
  <c r="O8" i="36"/>
  <c r="N7" i="36"/>
  <c r="O7" i="36" s="1"/>
  <c r="N6" i="36"/>
  <c r="O6" i="36"/>
  <c r="M5" i="36"/>
  <c r="L5" i="36"/>
  <c r="K5" i="36"/>
  <c r="J5" i="36"/>
  <c r="I5" i="36"/>
  <c r="H5" i="36"/>
  <c r="G5" i="36"/>
  <c r="F5" i="36"/>
  <c r="F39" i="36" s="1"/>
  <c r="E5" i="36"/>
  <c r="D5" i="36"/>
  <c r="N38" i="35"/>
  <c r="O38" i="35" s="1"/>
  <c r="N37" i="35"/>
  <c r="O37" i="35"/>
  <c r="M36" i="35"/>
  <c r="L36" i="35"/>
  <c r="K36" i="35"/>
  <c r="K39" i="35" s="1"/>
  <c r="J36" i="35"/>
  <c r="I36" i="35"/>
  <c r="H36" i="35"/>
  <c r="H39" i="35" s="1"/>
  <c r="G36" i="35"/>
  <c r="F36" i="35"/>
  <c r="E36" i="35"/>
  <c r="N36" i="35" s="1"/>
  <c r="O36" i="35" s="1"/>
  <c r="D36" i="35"/>
  <c r="N35" i="35"/>
  <c r="O35" i="35"/>
  <c r="N34" i="35"/>
  <c r="O34" i="35"/>
  <c r="N33" i="35"/>
  <c r="O33" i="35" s="1"/>
  <c r="M32" i="35"/>
  <c r="L32" i="35"/>
  <c r="N32" i="35" s="1"/>
  <c r="O32" i="35" s="1"/>
  <c r="K32" i="35"/>
  <c r="J32" i="35"/>
  <c r="I32" i="35"/>
  <c r="H32" i="35"/>
  <c r="G32" i="35"/>
  <c r="F32" i="35"/>
  <c r="E32" i="35"/>
  <c r="D32" i="35"/>
  <c r="N31" i="35"/>
  <c r="O31" i="35"/>
  <c r="N30" i="35"/>
  <c r="O30" i="35" s="1"/>
  <c r="N29" i="35"/>
  <c r="O29" i="35" s="1"/>
  <c r="N28" i="35"/>
  <c r="O28" i="35"/>
  <c r="N27" i="35"/>
  <c r="O27" i="35"/>
  <c r="N26" i="35"/>
  <c r="O26" i="35" s="1"/>
  <c r="N25" i="35"/>
  <c r="O25" i="35"/>
  <c r="M24" i="35"/>
  <c r="L24" i="35"/>
  <c r="K24" i="35"/>
  <c r="J24" i="35"/>
  <c r="I24" i="35"/>
  <c r="H24" i="35"/>
  <c r="G24" i="35"/>
  <c r="F24" i="35"/>
  <c r="E24" i="35"/>
  <c r="E39" i="35" s="1"/>
  <c r="D24" i="35"/>
  <c r="N23" i="35"/>
  <c r="O23" i="35"/>
  <c r="N22" i="35"/>
  <c r="O22" i="35" s="1"/>
  <c r="N21" i="35"/>
  <c r="O21" i="35" s="1"/>
  <c r="N20" i="35"/>
  <c r="O20" i="35"/>
  <c r="N19" i="35"/>
  <c r="O19" i="35"/>
  <c r="N18" i="35"/>
  <c r="O18" i="35" s="1"/>
  <c r="N17" i="35"/>
  <c r="O17" i="35"/>
  <c r="N16" i="35"/>
  <c r="O16" i="35" s="1"/>
  <c r="M15" i="35"/>
  <c r="M39" i="35" s="1"/>
  <c r="L15" i="35"/>
  <c r="K15" i="35"/>
  <c r="J15" i="35"/>
  <c r="I15" i="35"/>
  <c r="H15" i="35"/>
  <c r="G15" i="35"/>
  <c r="N15" i="35" s="1"/>
  <c r="F15" i="35"/>
  <c r="O15" i="35"/>
  <c r="E15" i="35"/>
  <c r="D15" i="35"/>
  <c r="N14" i="35"/>
  <c r="O14" i="35" s="1"/>
  <c r="M13" i="35"/>
  <c r="L13" i="35"/>
  <c r="K13" i="35"/>
  <c r="J13" i="35"/>
  <c r="I13" i="35"/>
  <c r="H13" i="35"/>
  <c r="G13" i="35"/>
  <c r="G39" i="35" s="1"/>
  <c r="F13" i="35"/>
  <c r="N13" i="35" s="1"/>
  <c r="E13" i="35"/>
  <c r="D13" i="35"/>
  <c r="N12" i="35"/>
  <c r="O12" i="35" s="1"/>
  <c r="N11" i="35"/>
  <c r="O11" i="35"/>
  <c r="N10" i="35"/>
  <c r="O10" i="35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J39" i="35"/>
  <c r="I5" i="35"/>
  <c r="H5" i="35"/>
  <c r="G5" i="35"/>
  <c r="F5" i="35"/>
  <c r="E5" i="35"/>
  <c r="D5" i="35"/>
  <c r="N5" i="35" s="1"/>
  <c r="O5" i="35" s="1"/>
  <c r="N39" i="34"/>
  <c r="O39" i="34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7" i="34" s="1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E40" i="34" s="1"/>
  <c r="D35" i="34"/>
  <c r="N34" i="34"/>
  <c r="O34" i="34" s="1"/>
  <c r="N33" i="34"/>
  <c r="O33" i="34" s="1"/>
  <c r="M32" i="34"/>
  <c r="L32" i="34"/>
  <c r="K32" i="34"/>
  <c r="J32" i="34"/>
  <c r="I32" i="34"/>
  <c r="H32" i="34"/>
  <c r="H40" i="34" s="1"/>
  <c r="G32" i="34"/>
  <c r="F32" i="34"/>
  <c r="E32" i="34"/>
  <c r="D32" i="34"/>
  <c r="N31" i="34"/>
  <c r="O31" i="34" s="1"/>
  <c r="N30" i="34"/>
  <c r="O30" i="34"/>
  <c r="N29" i="34"/>
  <c r="O29" i="34"/>
  <c r="N28" i="34"/>
  <c r="O28" i="34" s="1"/>
  <c r="N27" i="34"/>
  <c r="O27" i="34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/>
  <c r="N22" i="34"/>
  <c r="O22" i="34" s="1"/>
  <c r="N21" i="34"/>
  <c r="O21" i="34"/>
  <c r="N20" i="34"/>
  <c r="O20" i="34" s="1"/>
  <c r="N19" i="34"/>
  <c r="O19" i="34" s="1"/>
  <c r="N18" i="34"/>
  <c r="O18" i="34"/>
  <c r="N17" i="34"/>
  <c r="O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/>
  <c r="M13" i="34"/>
  <c r="L13" i="34"/>
  <c r="K13" i="34"/>
  <c r="K40" i="34" s="1"/>
  <c r="J13" i="34"/>
  <c r="I13" i="34"/>
  <c r="H13" i="34"/>
  <c r="G13" i="34"/>
  <c r="F13" i="34"/>
  <c r="E13" i="34"/>
  <c r="D13" i="34"/>
  <c r="N12" i="34"/>
  <c r="O12" i="34" s="1"/>
  <c r="N11" i="34"/>
  <c r="O11" i="34"/>
  <c r="N10" i="34"/>
  <c r="O10" i="34" s="1"/>
  <c r="N9" i="34"/>
  <c r="O9" i="34" s="1"/>
  <c r="N8" i="34"/>
  <c r="O8" i="34"/>
  <c r="N7" i="34"/>
  <c r="O7" i="34"/>
  <c r="N6" i="34"/>
  <c r="O6" i="34" s="1"/>
  <c r="M5" i="34"/>
  <c r="L5" i="34"/>
  <c r="K5" i="34"/>
  <c r="J5" i="34"/>
  <c r="I5" i="34"/>
  <c r="I40" i="34" s="1"/>
  <c r="H5" i="34"/>
  <c r="G5" i="34"/>
  <c r="G40" i="34" s="1"/>
  <c r="F5" i="34"/>
  <c r="F40" i="34"/>
  <c r="E5" i="34"/>
  <c r="D5" i="34"/>
  <c r="N38" i="33"/>
  <c r="O38" i="33" s="1"/>
  <c r="N24" i="33"/>
  <c r="O24" i="33"/>
  <c r="N25" i="33"/>
  <c r="O25" i="33"/>
  <c r="N26" i="33"/>
  <c r="O26" i="33" s="1"/>
  <c r="N27" i="33"/>
  <c r="O27" i="33"/>
  <c r="N28" i="33"/>
  <c r="O28" i="33" s="1"/>
  <c r="N29" i="33"/>
  <c r="O29" i="33" s="1"/>
  <c r="N16" i="33"/>
  <c r="O16" i="33"/>
  <c r="N17" i="33"/>
  <c r="O17" i="33"/>
  <c r="N18" i="33"/>
  <c r="O18" i="33" s="1"/>
  <c r="N19" i="33"/>
  <c r="O19" i="33"/>
  <c r="N20" i="33"/>
  <c r="O20" i="33" s="1"/>
  <c r="N21" i="33"/>
  <c r="O21" i="33" s="1"/>
  <c r="E22" i="33"/>
  <c r="F22" i="33"/>
  <c r="G22" i="33"/>
  <c r="H22" i="33"/>
  <c r="I22" i="33"/>
  <c r="J22" i="33"/>
  <c r="K22" i="33"/>
  <c r="L22" i="33"/>
  <c r="M22" i="33"/>
  <c r="N22" i="33" s="1"/>
  <c r="O22" i="33" s="1"/>
  <c r="D22" i="33"/>
  <c r="E15" i="33"/>
  <c r="F15" i="33"/>
  <c r="F39" i="33" s="1"/>
  <c r="G15" i="33"/>
  <c r="H15" i="33"/>
  <c r="I15" i="33"/>
  <c r="J15" i="33"/>
  <c r="K15" i="33"/>
  <c r="L15" i="33"/>
  <c r="M15" i="33"/>
  <c r="D15" i="33"/>
  <c r="E13" i="33"/>
  <c r="E39" i="33" s="1"/>
  <c r="F13" i="33"/>
  <c r="G13" i="33"/>
  <c r="H13" i="33"/>
  <c r="H39" i="33" s="1"/>
  <c r="I13" i="33"/>
  <c r="J13" i="33"/>
  <c r="K13" i="33"/>
  <c r="L13" i="33"/>
  <c r="M13" i="33"/>
  <c r="D13" i="33"/>
  <c r="E5" i="33"/>
  <c r="F5" i="33"/>
  <c r="G5" i="33"/>
  <c r="G39" i="33" s="1"/>
  <c r="H5" i="33"/>
  <c r="I5" i="33"/>
  <c r="J5" i="33"/>
  <c r="K5" i="33"/>
  <c r="L5" i="33"/>
  <c r="M5" i="33"/>
  <c r="D5" i="33"/>
  <c r="E36" i="33"/>
  <c r="F36" i="33"/>
  <c r="G36" i="33"/>
  <c r="H36" i="33"/>
  <c r="I36" i="33"/>
  <c r="J36" i="33"/>
  <c r="K36" i="33"/>
  <c r="L36" i="33"/>
  <c r="M36" i="33"/>
  <c r="D36" i="33"/>
  <c r="N37" i="33"/>
  <c r="O37" i="33" s="1"/>
  <c r="N35" i="33"/>
  <c r="O35" i="33"/>
  <c r="N34" i="33"/>
  <c r="O34" i="33" s="1"/>
  <c r="E33" i="33"/>
  <c r="F33" i="33"/>
  <c r="G33" i="33"/>
  <c r="H33" i="33"/>
  <c r="I33" i="33"/>
  <c r="J33" i="33"/>
  <c r="K33" i="33"/>
  <c r="K39" i="33" s="1"/>
  <c r="L33" i="33"/>
  <c r="M33" i="33"/>
  <c r="D33" i="33"/>
  <c r="E30" i="33"/>
  <c r="F30" i="33"/>
  <c r="G30" i="33"/>
  <c r="N30" i="33" s="1"/>
  <c r="H30" i="33"/>
  <c r="I30" i="33"/>
  <c r="J30" i="33"/>
  <c r="K30" i="33"/>
  <c r="L30" i="33"/>
  <c r="L39" i="33"/>
  <c r="M30" i="33"/>
  <c r="D30" i="33"/>
  <c r="N32" i="33"/>
  <c r="O32" i="33" s="1"/>
  <c r="N31" i="33"/>
  <c r="O31" i="33"/>
  <c r="N23" i="33"/>
  <c r="O23" i="33"/>
  <c r="N14" i="33"/>
  <c r="O14" i="33" s="1"/>
  <c r="N7" i="33"/>
  <c r="O7" i="33"/>
  <c r="N8" i="33"/>
  <c r="O8" i="33"/>
  <c r="N9" i="33"/>
  <c r="O9" i="33" s="1"/>
  <c r="N10" i="33"/>
  <c r="O10" i="33"/>
  <c r="N11" i="33"/>
  <c r="O11" i="33"/>
  <c r="N12" i="33"/>
  <c r="O12" i="33" s="1"/>
  <c r="N6" i="33"/>
  <c r="O6" i="33"/>
  <c r="O22" i="36"/>
  <c r="D39" i="36"/>
  <c r="F42" i="37"/>
  <c r="J42" i="37"/>
  <c r="K42" i="37"/>
  <c r="O13" i="37"/>
  <c r="D42" i="37"/>
  <c r="G37" i="38"/>
  <c r="O15" i="38"/>
  <c r="D37" i="38"/>
  <c r="M39" i="33"/>
  <c r="O30" i="33"/>
  <c r="N32" i="39"/>
  <c r="O32" i="39" s="1"/>
  <c r="O21" i="39"/>
  <c r="F37" i="38"/>
  <c r="O13" i="35"/>
  <c r="O13" i="38"/>
  <c r="G39" i="36"/>
  <c r="N5" i="39"/>
  <c r="O5" i="39" s="1"/>
  <c r="D38" i="40"/>
  <c r="N33" i="40"/>
  <c r="O33" i="40" s="1"/>
  <c r="N13" i="40"/>
  <c r="O13" i="40" s="1"/>
  <c r="E36" i="41"/>
  <c r="M36" i="41"/>
  <c r="J36" i="41"/>
  <c r="G36" i="41"/>
  <c r="N12" i="41"/>
  <c r="O12" i="41" s="1"/>
  <c r="D36" i="41"/>
  <c r="N5" i="41"/>
  <c r="O5" i="41" s="1"/>
  <c r="L36" i="42"/>
  <c r="E36" i="42"/>
  <c r="F36" i="42"/>
  <c r="I36" i="42"/>
  <c r="E36" i="43"/>
  <c r="I36" i="43"/>
  <c r="N28" i="43"/>
  <c r="O28" i="43" s="1"/>
  <c r="K36" i="43"/>
  <c r="G36" i="43"/>
  <c r="F36" i="43"/>
  <c r="H36" i="43"/>
  <c r="N22" i="43"/>
  <c r="O22" i="43" s="1"/>
  <c r="O33" i="43"/>
  <c r="H41" i="44"/>
  <c r="G41" i="44"/>
  <c r="K41" i="44"/>
  <c r="L41" i="44"/>
  <c r="D41" i="44"/>
  <c r="M38" i="45"/>
  <c r="K38" i="45"/>
  <c r="O30" i="45"/>
  <c r="H38" i="45"/>
  <c r="J38" i="45"/>
  <c r="L38" i="45"/>
  <c r="O19" i="46"/>
  <c r="P19" i="46" s="1"/>
  <c r="L34" i="46"/>
  <c r="I34" i="46"/>
  <c r="O14" i="46"/>
  <c r="P14" i="46" s="1"/>
  <c r="O11" i="46"/>
  <c r="P11" i="46" s="1"/>
  <c r="M34" i="46"/>
  <c r="F34" i="46"/>
  <c r="E34" i="46"/>
  <c r="O37" i="47" l="1"/>
  <c r="P37" i="47" s="1"/>
  <c r="G36" i="42"/>
  <c r="N5" i="33"/>
  <c r="O5" i="33" s="1"/>
  <c r="J39" i="33"/>
  <c r="N5" i="34"/>
  <c r="O5" i="34" s="1"/>
  <c r="N32" i="34"/>
  <c r="O32" i="34" s="1"/>
  <c r="N35" i="34"/>
  <c r="O35" i="34" s="1"/>
  <c r="E39" i="36"/>
  <c r="N5" i="36"/>
  <c r="O5" i="36" s="1"/>
  <c r="N12" i="42"/>
  <c r="O12" i="42" s="1"/>
  <c r="J36" i="42"/>
  <c r="G34" i="46"/>
  <c r="N5" i="45"/>
  <c r="O5" i="45" s="1"/>
  <c r="D39" i="35"/>
  <c r="N24" i="35"/>
  <c r="O24" i="35" s="1"/>
  <c r="N39" i="37"/>
  <c r="O39" i="37" s="1"/>
  <c r="N28" i="38"/>
  <c r="O28" i="38" s="1"/>
  <c r="E37" i="38"/>
  <c r="N29" i="40"/>
  <c r="O29" i="40" s="1"/>
  <c r="N12" i="43"/>
  <c r="O12" i="43" s="1"/>
  <c r="L36" i="43"/>
  <c r="M41" i="44"/>
  <c r="N41" i="44" s="1"/>
  <c r="O41" i="44" s="1"/>
  <c r="F38" i="40"/>
  <c r="N38" i="40" s="1"/>
  <c r="O38" i="40" s="1"/>
  <c r="N30" i="36"/>
  <c r="O30" i="36" s="1"/>
  <c r="K36" i="41"/>
  <c r="E41" i="44"/>
  <c r="N12" i="44"/>
  <c r="O12" i="44" s="1"/>
  <c r="N27" i="42"/>
  <c r="O27" i="42" s="1"/>
  <c r="N32" i="38"/>
  <c r="O32" i="38" s="1"/>
  <c r="N15" i="33"/>
  <c r="O15" i="33" s="1"/>
  <c r="J40" i="34"/>
  <c r="N24" i="34"/>
  <c r="O24" i="34" s="1"/>
  <c r="K39" i="36"/>
  <c r="N33" i="37"/>
  <c r="O33" i="37" s="1"/>
  <c r="N32" i="41"/>
  <c r="O32" i="41" s="1"/>
  <c r="N34" i="41"/>
  <c r="O34" i="41" s="1"/>
  <c r="N5" i="42"/>
  <c r="O5" i="42" s="1"/>
  <c r="H36" i="42"/>
  <c r="M36" i="42"/>
  <c r="N32" i="44"/>
  <c r="O32" i="44" s="1"/>
  <c r="N34" i="44"/>
  <c r="O34" i="44" s="1"/>
  <c r="G38" i="45"/>
  <c r="N33" i="45"/>
  <c r="O33" i="45" s="1"/>
  <c r="J34" i="46"/>
  <c r="N16" i="44"/>
  <c r="O16" i="44" s="1"/>
  <c r="N15" i="37"/>
  <c r="O15" i="37" s="1"/>
  <c r="M34" i="39"/>
  <c r="N28" i="41"/>
  <c r="O28" i="41" s="1"/>
  <c r="L36" i="41"/>
  <c r="J36" i="43"/>
  <c r="N36" i="43" s="1"/>
  <c r="O36" i="43" s="1"/>
  <c r="N5" i="43"/>
  <c r="O5" i="43" s="1"/>
  <c r="I39" i="36"/>
  <c r="F36" i="41"/>
  <c r="N36" i="41" s="1"/>
  <c r="O36" i="41" s="1"/>
  <c r="N36" i="33"/>
  <c r="O36" i="33" s="1"/>
  <c r="D39" i="33"/>
  <c r="N39" i="33" s="1"/>
  <c r="O39" i="33" s="1"/>
  <c r="N13" i="33"/>
  <c r="O13" i="33" s="1"/>
  <c r="L40" i="34"/>
  <c r="N13" i="34"/>
  <c r="O13" i="34" s="1"/>
  <c r="N15" i="34"/>
  <c r="O15" i="34" s="1"/>
  <c r="D40" i="34"/>
  <c r="I39" i="35"/>
  <c r="N34" i="36"/>
  <c r="O34" i="36" s="1"/>
  <c r="N34" i="39"/>
  <c r="O34" i="39" s="1"/>
  <c r="N13" i="39"/>
  <c r="O13" i="39" s="1"/>
  <c r="N15" i="39"/>
  <c r="O15" i="39" s="1"/>
  <c r="H34" i="46"/>
  <c r="F38" i="45"/>
  <c r="N12" i="45"/>
  <c r="O12" i="45" s="1"/>
  <c r="E34" i="39"/>
  <c r="N29" i="42"/>
  <c r="O29" i="42" s="1"/>
  <c r="N26" i="44"/>
  <c r="O26" i="44" s="1"/>
  <c r="F41" i="44"/>
  <c r="N23" i="45"/>
  <c r="O23" i="45" s="1"/>
  <c r="N36" i="45"/>
  <c r="O36" i="45" s="1"/>
  <c r="E38" i="45"/>
  <c r="N38" i="45" s="1"/>
  <c r="O38" i="45" s="1"/>
  <c r="H37" i="38"/>
  <c r="M40" i="34"/>
  <c r="L39" i="35"/>
  <c r="N33" i="33"/>
  <c r="O33" i="33" s="1"/>
  <c r="L39" i="36"/>
  <c r="N5" i="37"/>
  <c r="O5" i="37" s="1"/>
  <c r="N22" i="41"/>
  <c r="O22" i="41" s="1"/>
  <c r="D36" i="42"/>
  <c r="O31" i="46"/>
  <c r="P31" i="46" s="1"/>
  <c r="D34" i="46"/>
  <c r="I39" i="33"/>
  <c r="N5" i="38"/>
  <c r="O5" i="38" s="1"/>
  <c r="F39" i="35"/>
  <c r="N35" i="38"/>
  <c r="O35" i="38" s="1"/>
  <c r="E42" i="37"/>
  <c r="N42" i="37" s="1"/>
  <c r="O42" i="37" s="1"/>
  <c r="N15" i="45"/>
  <c r="O15" i="45" s="1"/>
  <c r="N22" i="40"/>
  <c r="O22" i="40" s="1"/>
  <c r="N5" i="40"/>
  <c r="O5" i="40" s="1"/>
  <c r="N25" i="37"/>
  <c r="O25" i="37" s="1"/>
  <c r="N39" i="36" l="1"/>
  <c r="O39" i="36" s="1"/>
  <c r="N37" i="38"/>
  <c r="O37" i="38" s="1"/>
  <c r="O34" i="46"/>
  <c r="P34" i="46" s="1"/>
  <c r="N39" i="35"/>
  <c r="O39" i="35" s="1"/>
  <c r="N36" i="42"/>
  <c r="O36" i="42" s="1"/>
  <c r="N40" i="34"/>
  <c r="O40" i="34" s="1"/>
</calcChain>
</file>

<file path=xl/sharedStrings.xml><?xml version="1.0" encoding="utf-8"?>
<sst xmlns="http://schemas.openxmlformats.org/spreadsheetml/2006/main" count="865" uniqueCount="136">
  <si>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</si>
  <si>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</si>
  <si>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</si>
  <si>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</si>
  <si>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</si>
  <si>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</si>
  <si>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</si>
  <si>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</si>
  <si>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</si>
  <si>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</si>
  <si>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</si>
  <si>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</si>
  <si>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Propane</t>
  </si>
  <si>
    <t>Communications Services Taxes</t>
  </si>
  <si>
    <t>Other General Taxes</t>
  </si>
  <si>
    <t>Permits, Fees, and Special Assessments</t>
  </si>
  <si>
    <t>Other Permits, Fees, and Special Assessments</t>
  </si>
  <si>
    <t>Intergovernmental Revenue</t>
  </si>
  <si>
    <t>State Grant - Physical Environment - Sewer / Wastewater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</si>
  <si>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</si>
  <si>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</si>
  <si>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</si>
  <si>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</si>
  <si>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</si>
  <si>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</si>
  <si>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</si>
  <si>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</si>
  <si>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</si>
  <si>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</si>
  <si>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</si>
  <si>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</si>
  <si>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Protective Inspection Fees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</si>
  <si>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</si>
  <si>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</si>
  <si>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</si>
  <si>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</si>
  <si>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Human Services - Animal Control and Shelter Fees</t>
  </si>
  <si>
    <t>Total - All Account Codes</t>
  </si>
  <si>
    <t>Local Fiscal Year Ended September 30, 2009</t>
  </si>
  <si>
    <t>Court-Ordered Judgments and Fines - As Decided by County Court Criminal</t>
  </si>
  <si>
    <t>Other Judgments, Fines, and Forfeits</t>
  </si>
  <si>
    <t>Interest and Other Earnings - Interest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</si>
  <si>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</si>
  <si>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</si>
  <si>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</si>
  <si>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</si>
  <si>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</si>
  <si>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</si>
  <si>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</si>
  <si>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</si>
  <si>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</si>
  <si>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</si>
  <si>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General Gov't (Not Court-Related) - Recording Fees</t>
  </si>
  <si>
    <t>Webster Revenues Reported by Account Code and Fund Type</t>
  </si>
  <si>
    <t>Local Fiscal Year Ended September 30, 2010</t>
  </si>
  <si>
    <t>Federal Grant - Public Safety</t>
  </si>
  <si>
    <t>Federal Grant - Physical Environment - Sewer / Wastewater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</si>
  <si>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</si>
  <si>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</si>
  <si>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</si>
  <si>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Shared Revenue from Other Local Units</t>
  </si>
  <si>
    <t>Court-Ordered Judgments and Fines - As Decided by County Court Civil</t>
  </si>
  <si>
    <t>Fines - Local Ordinance Violations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</si>
  <si>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</si>
  <si>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</si>
  <si>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</si>
  <si>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</si>
  <si>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</si>
  <si>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</si>
  <si>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State Grant - Public Safety</t>
  </si>
  <si>
    <t>State Grant - Culture / Recreation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</si>
  <si>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</si>
  <si>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</si>
  <si>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</si>
  <si>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</si>
  <si>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</si>
  <si>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</si>
  <si>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</si>
  <si>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Proprietary Non-Operating - Capital Contributions from Other Public Source</t>
  </si>
  <si>
    <t>2013 Municipal Population:</t>
  </si>
  <si>
    <t>Local Fiscal Year Ended September 30, 2014</t>
  </si>
  <si>
    <t>Physical Environment - Electric Utility</t>
  </si>
  <si>
    <t>2014 Municipal Population:</t>
  </si>
  <si>
    <t>Local Fiscal Year Ended September 30, 2015</t>
  </si>
  <si>
    <t>County Ninth-Cent Voted Fuel Tax</t>
  </si>
  <si>
    <t>First Local Option Fuel Tax (1 to 6 Cents)</t>
  </si>
  <si>
    <t>Franchise Fee - Electricity</t>
  </si>
  <si>
    <t>State Shared Revenues - General Government - Other General Government</t>
  </si>
  <si>
    <t>General Government - Administrative Service Fees</t>
  </si>
  <si>
    <t>Other Charges for Services</t>
  </si>
  <si>
    <t>Proprietary Non-Operating - Interest</t>
  </si>
  <si>
    <t>2015 Municipal Population:</t>
  </si>
  <si>
    <t>Local Fiscal Year Ended September 30, 2016</t>
  </si>
  <si>
    <t>State Grant - Economic Environment</t>
  </si>
  <si>
    <t>2016 Municipal Population:</t>
  </si>
  <si>
    <t>Local Fiscal Year Ended September 30, 2017</t>
  </si>
  <si>
    <t>State Grant - General Government</t>
  </si>
  <si>
    <t>State Shared Revenues - General Government - Sales and Uses Taxes to Counties</t>
  </si>
  <si>
    <t>General Government - Other General Government Charges and Fees</t>
  </si>
  <si>
    <t>Rents and Royalties</t>
  </si>
  <si>
    <t>Sales - Disposition of Fixed Assets</t>
  </si>
  <si>
    <t>2017 Municipal Population:</t>
  </si>
  <si>
    <t>Local Fiscal Year Ended September 30, 2018</t>
  </si>
  <si>
    <t>Local Business Tax (Chapter 205, F.S.)</t>
  </si>
  <si>
    <t>State Shared Revenues - General Government - Insurance License Tax</t>
  </si>
  <si>
    <t>Transportation - Other Transportation Charges</t>
  </si>
  <si>
    <t>2018 Municipal Population:</t>
  </si>
  <si>
    <t>Local Fiscal Year Ended September 30, 2019</t>
  </si>
  <si>
    <t>Franchise Fee - Gas</t>
  </si>
  <si>
    <t>Federal Grant - General Government</t>
  </si>
  <si>
    <t>Federal Grant - Physical Environment - Water Supply System</t>
  </si>
  <si>
    <t>Federal Grant - Physical Environment - Other Physical Environment</t>
  </si>
  <si>
    <t>Culture / Recreation - Parks and Recreation</t>
  </si>
  <si>
    <t>Contributions and Donations from Private Sources</t>
  </si>
  <si>
    <t>Other Miscellaneous Revenues - Settlements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</si>
  <si>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</si>
  <si>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</si>
  <si>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</si>
  <si>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</si>
  <si>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</si>
  <si>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</si>
  <si>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</si>
  <si>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</si>
  <si>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</si>
  <si>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</si>
  <si>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</si>
  <si>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</si>
  <si>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</si>
  <si>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</si>
  <si>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</si>
  <si>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</si>
  <si>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Impact Fees - Residential - Physical Environment</t>
  </si>
  <si>
    <t>2022 Municipal Population:</t>
  </si>
  <si>
    <t>Local Fiscal Year Ended September 30, 2023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</si>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</sst>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8"/>
      <c r="M3" s="69"/>
      <c r="N3" s="36"/>
      <c r="O3" s="37"/>
      <c r="P3" s="70" t="s">
        <v>119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120</v>
      </c>
      <c r="N4" s="35" t="s">
        <v>8</v>
      </c>
      <c r="O4" s="35" t="s">
        <v>121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122</v>
      </c>
      <c r="B5" s="26"/>
      <c r="C5" s="26"/>
      <c r="D5" s="27">
        <f>SUM(D6:D10)</f>
        <v>422089</v>
      </c>
      <c r="E5" s="27">
        <f>SUM(E6:E10)</f>
        <v>0</v>
      </c>
      <c r="F5" s="27">
        <f>SUM(F6:F10)</f>
        <v>0</v>
      </c>
      <c r="G5" s="27">
        <f>SUM(G6:G10)</f>
        <v>0</v>
      </c>
      <c r="H5" s="27">
        <f>SUM(H6:H10)</f>
        <v>0</v>
      </c>
      <c r="I5" s="27">
        <f>SUM(I6:I10)</f>
        <v>0</v>
      </c>
      <c r="J5" s="27">
        <f>SUM(J6:J10)</f>
        <v>0</v>
      </c>
      <c r="K5" s="27">
        <f>SUM(K6:K10)</f>
        <v>0</v>
      </c>
      <c r="L5" s="27">
        <f>SUM(L6:L10)</f>
        <v>0</v>
      </c>
      <c r="M5" s="27">
        <f>SUM(M6:M10)</f>
        <v>0</v>
      </c>
      <c r="N5" s="27">
        <f>SUM(N6:N10)</f>
        <v>0</v>
      </c>
      <c r="O5" s="28">
        <f>SUM(D5:N5)</f>
        <v>422089</v>
      </c>
      <c r="P5" s="33">
        <f>(O5/P$42)</f>
        <v>445.24156118143458</v>
      </c>
      <c r="Q5" s="6"/>
    </row>
    <row r="6" spans="1:134">
      <c r="A6" s="12"/>
      <c r="B6" s="25">
        <v>311</v>
      </c>
      <c r="C6" s="20" t="s">
        <v>1</v>
      </c>
      <c r="D6" s="46">
        <v>234002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234002</v>
      </c>
      <c r="P6" s="47">
        <f>(O6/P$42)</f>
        <v>246.83755274261603</v>
      </c>
      <c r="Q6" s="9"/>
    </row>
    <row r="7" spans="1:134">
      <c r="A7" s="12"/>
      <c r="B7" s="25">
        <v>312.41000000000003</v>
      </c>
      <c r="C7" s="20" t="s">
        <v>123</v>
      </c>
      <c r="D7" s="46">
        <v>34775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0">SUM(D7:N7)</f>
        <v>34775</v>
      </c>
      <c r="P7" s="47">
        <f>(O7/P$42)</f>
        <v>36.682489451476791</v>
      </c>
      <c r="Q7" s="9"/>
    </row>
    <row r="8" spans="1:134">
      <c r="A8" s="12"/>
      <c r="B8" s="25">
        <v>314.10000000000002</v>
      </c>
      <c r="C8" s="20" t="s">
        <v>11</v>
      </c>
      <c r="D8" s="46">
        <v>85838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85838</v>
      </c>
      <c r="P8" s="47">
        <f>(O8/P$42)</f>
        <v>90.546413502109701</v>
      </c>
      <c r="Q8" s="9"/>
    </row>
    <row r="9" spans="1:134">
      <c r="A9" s="12"/>
      <c r="B9" s="25">
        <v>315.10000000000002</v>
      </c>
      <c r="C9" s="20" t="s">
        <v>124</v>
      </c>
      <c r="D9" s="46">
        <v>56730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56730</v>
      </c>
      <c r="P9" s="47">
        <f>(O9/P$42)</f>
        <v>59.841772151898731</v>
      </c>
      <c r="Q9" s="9"/>
    </row>
    <row r="10" spans="1:134">
      <c r="A10" s="12"/>
      <c r="B10" s="25">
        <v>316</v>
      </c>
      <c r="C10" s="20" t="s">
        <v>103</v>
      </c>
      <c r="D10" s="46">
        <v>10744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10744</v>
      </c>
      <c r="P10" s="47">
        <f>(O10/P$42)</f>
        <v>11.333333333333334</v>
      </c>
      <c r="Q10" s="9"/>
    </row>
    <row r="11" spans="1:134" ht="15.75">
      <c r="A11" s="29" t="s">
        <v>15</v>
      </c>
      <c r="B11" s="30"/>
      <c r="C11" s="31"/>
      <c r="D11" s="32">
        <f>SUM(D12:D14)</f>
        <v>111378</v>
      </c>
      <c r="E11" s="32">
        <f>SUM(E12:E14)</f>
        <v>0</v>
      </c>
      <c r="F11" s="32">
        <f>SUM(F12:F14)</f>
        <v>0</v>
      </c>
      <c r="G11" s="32">
        <f>SUM(G12:G14)</f>
        <v>0</v>
      </c>
      <c r="H11" s="32">
        <f>SUM(H12:H14)</f>
        <v>0</v>
      </c>
      <c r="I11" s="32">
        <f>SUM(I12:I14)</f>
        <v>58500</v>
      </c>
      <c r="J11" s="32">
        <f>SUM(J12:J14)</f>
        <v>0</v>
      </c>
      <c r="K11" s="32">
        <f>SUM(K12:K14)</f>
        <v>0</v>
      </c>
      <c r="L11" s="32">
        <f>SUM(L12:L14)</f>
        <v>0</v>
      </c>
      <c r="M11" s="32">
        <f>SUM(M12:M14)</f>
        <v>0</v>
      </c>
      <c r="N11" s="32">
        <f>SUM(N12:N14)</f>
        <v>0</v>
      </c>
      <c r="O11" s="44">
        <f>SUM(D11:N11)</f>
        <v>169878</v>
      </c>
      <c r="P11" s="45">
        <f>(O11/P$42)</f>
        <v>179.19620253164558</v>
      </c>
      <c r="Q11" s="10"/>
    </row>
    <row r="12" spans="1:134">
      <c r="A12" s="12"/>
      <c r="B12" s="25">
        <v>323.10000000000002</v>
      </c>
      <c r="C12" s="20" t="s">
        <v>86</v>
      </c>
      <c r="D12" s="46">
        <v>94003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14" si="1">SUM(D12:N12)</f>
        <v>94003</v>
      </c>
      <c r="P12" s="47">
        <f>(O12/P$42)</f>
        <v>99.15928270042194</v>
      </c>
      <c r="Q12" s="9"/>
    </row>
    <row r="13" spans="1:134">
      <c r="A13" s="12"/>
      <c r="B13" s="25">
        <v>324.20999999999998</v>
      </c>
      <c r="C13" s="20" t="s">
        <v>131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58500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58500</v>
      </c>
      <c r="P13" s="47">
        <f>(O13/P$42)</f>
        <v>61.708860759493668</v>
      </c>
      <c r="Q13" s="9"/>
    </row>
    <row r="14" spans="1:134">
      <c r="A14" s="12"/>
      <c r="B14" s="25">
        <v>329.5</v>
      </c>
      <c r="C14" s="20" t="s">
        <v>125</v>
      </c>
      <c r="D14" s="46">
        <v>17375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17375</v>
      </c>
      <c r="P14" s="47">
        <f>(O14/P$42)</f>
        <v>18.328059071729957</v>
      </c>
      <c r="Q14" s="9"/>
    </row>
    <row r="15" spans="1:134" ht="15.75">
      <c r="A15" s="29" t="s">
        <v>126</v>
      </c>
      <c r="B15" s="30"/>
      <c r="C15" s="31"/>
      <c r="D15" s="32">
        <f>SUM(D16:D22)</f>
        <v>363329</v>
      </c>
      <c r="E15" s="32">
        <f>SUM(E16:E22)</f>
        <v>0</v>
      </c>
      <c r="F15" s="32">
        <f>SUM(F16:F22)</f>
        <v>0</v>
      </c>
      <c r="G15" s="32">
        <f>SUM(G16:G22)</f>
        <v>0</v>
      </c>
      <c r="H15" s="32">
        <f>SUM(H16:H22)</f>
        <v>0</v>
      </c>
      <c r="I15" s="32">
        <f>SUM(I16:I22)</f>
        <v>17023</v>
      </c>
      <c r="J15" s="32">
        <f>SUM(J16:J22)</f>
        <v>0</v>
      </c>
      <c r="K15" s="32">
        <f>SUM(K16:K22)</f>
        <v>0</v>
      </c>
      <c r="L15" s="32">
        <f>SUM(L16:L22)</f>
        <v>0</v>
      </c>
      <c r="M15" s="32">
        <f>SUM(M16:M22)</f>
        <v>0</v>
      </c>
      <c r="N15" s="32">
        <f>SUM(N16:N22)</f>
        <v>0</v>
      </c>
      <c r="O15" s="44">
        <f>SUM(D15:N15)</f>
        <v>380352</v>
      </c>
      <c r="P15" s="45">
        <f>(O15/P$42)</f>
        <v>401.21518987341773</v>
      </c>
      <c r="Q15" s="10"/>
    </row>
    <row r="16" spans="1:134">
      <c r="A16" s="12"/>
      <c r="B16" s="25">
        <v>331.1</v>
      </c>
      <c r="C16" s="20" t="s">
        <v>109</v>
      </c>
      <c r="D16" s="46">
        <v>3713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3713</v>
      </c>
      <c r="P16" s="47">
        <f>(O16/P$42)</f>
        <v>3.9166666666666665</v>
      </c>
      <c r="Q16" s="9"/>
    </row>
    <row r="17" spans="1:17">
      <c r="A17" s="12"/>
      <c r="B17" s="25">
        <v>331.31</v>
      </c>
      <c r="C17" s="20" t="s">
        <v>110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17023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1" si="2">SUM(D17:N17)</f>
        <v>17023</v>
      </c>
      <c r="P17" s="47">
        <f>(O17/P$42)</f>
        <v>17.956751054852322</v>
      </c>
      <c r="Q17" s="9"/>
    </row>
    <row r="18" spans="1:17">
      <c r="A18" s="12"/>
      <c r="B18" s="25">
        <v>331.39</v>
      </c>
      <c r="C18" s="20" t="s">
        <v>111</v>
      </c>
      <c r="D18" s="46">
        <v>86867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86867</v>
      </c>
      <c r="P18" s="47">
        <f>(O18/P$42)</f>
        <v>91.631856540084385</v>
      </c>
      <c r="Q18" s="9"/>
    </row>
    <row r="19" spans="1:17">
      <c r="A19" s="12"/>
      <c r="B19" s="25">
        <v>335.125</v>
      </c>
      <c r="C19" s="20" t="s">
        <v>127</v>
      </c>
      <c r="D19" s="46">
        <v>49319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2"/>
        <v>49319</v>
      </c>
      <c r="P19" s="47">
        <f>(O19/P$42)</f>
        <v>52.024261603375528</v>
      </c>
      <c r="Q19" s="9"/>
    </row>
    <row r="20" spans="1:17">
      <c r="A20" s="12"/>
      <c r="B20" s="25">
        <v>335.14</v>
      </c>
      <c r="C20" s="20" t="s">
        <v>75</v>
      </c>
      <c r="D20" s="46">
        <v>2002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2002</v>
      </c>
      <c r="P20" s="47">
        <f>(O20/P$42)</f>
        <v>2.111814345991561</v>
      </c>
      <c r="Q20" s="9"/>
    </row>
    <row r="21" spans="1:17">
      <c r="A21" s="12"/>
      <c r="B21" s="25">
        <v>335.18</v>
      </c>
      <c r="C21" s="20" t="s">
        <v>128</v>
      </c>
      <c r="D21" s="46">
        <v>76385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76385</v>
      </c>
      <c r="P21" s="47">
        <f>(O21/P$42)</f>
        <v>80.574894514767934</v>
      </c>
      <c r="Q21" s="9"/>
    </row>
    <row r="22" spans="1:17">
      <c r="A22" s="12"/>
      <c r="B22" s="25">
        <v>338</v>
      </c>
      <c r="C22" s="20" t="s">
        <v>60</v>
      </c>
      <c r="D22" s="46">
        <v>145043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145043</v>
      </c>
      <c r="P22" s="47">
        <f>(O22/P$42)</f>
        <v>152.99894514767934</v>
      </c>
      <c r="Q22" s="9"/>
    </row>
    <row r="23" spans="1:17" ht="15.75">
      <c r="A23" s="29" t="s">
        <v>28</v>
      </c>
      <c r="B23" s="30"/>
      <c r="C23" s="31"/>
      <c r="D23" s="32">
        <f>SUM(D24:D29)</f>
        <v>46488</v>
      </c>
      <c r="E23" s="32">
        <f>SUM(E24:E29)</f>
        <v>0</v>
      </c>
      <c r="F23" s="32">
        <f>SUM(F24:F29)</f>
        <v>0</v>
      </c>
      <c r="G23" s="32">
        <f>SUM(G24:G29)</f>
        <v>0</v>
      </c>
      <c r="H23" s="32">
        <f>SUM(H24:H29)</f>
        <v>0</v>
      </c>
      <c r="I23" s="32">
        <f>SUM(I24:I29)</f>
        <v>960180</v>
      </c>
      <c r="J23" s="32">
        <f>SUM(J24:J29)</f>
        <v>0</v>
      </c>
      <c r="K23" s="32">
        <f>SUM(K24:K29)</f>
        <v>0</v>
      </c>
      <c r="L23" s="32">
        <f>SUM(L24:L29)</f>
        <v>0</v>
      </c>
      <c r="M23" s="32">
        <f>SUM(M24:M29)</f>
        <v>0</v>
      </c>
      <c r="N23" s="32">
        <f>SUM(N24:N29)</f>
        <v>0</v>
      </c>
      <c r="O23" s="32">
        <f>SUM(D23:N23)</f>
        <v>1006668</v>
      </c>
      <c r="P23" s="45">
        <f>(O23/P$42)</f>
        <v>1061.8860759493671</v>
      </c>
      <c r="Q23" s="10"/>
    </row>
    <row r="24" spans="1:17">
      <c r="A24" s="12"/>
      <c r="B24" s="25">
        <v>341.9</v>
      </c>
      <c r="C24" s="20" t="s">
        <v>98</v>
      </c>
      <c r="D24" s="46">
        <v>38007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9" si="3">SUM(D24:N24)</f>
        <v>38007</v>
      </c>
      <c r="P24" s="47">
        <f>(O24/P$42)</f>
        <v>40.091772151898731</v>
      </c>
      <c r="Q24" s="9"/>
    </row>
    <row r="25" spans="1:17">
      <c r="A25" s="12"/>
      <c r="B25" s="25">
        <v>343.3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272465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3"/>
        <v>272465</v>
      </c>
      <c r="P25" s="47">
        <f>(O25/P$42)</f>
        <v>287.41033755274259</v>
      </c>
      <c r="Q25" s="9"/>
    </row>
    <row r="26" spans="1:17">
      <c r="A26" s="12"/>
      <c r="B26" s="25">
        <v>343.4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212046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3"/>
        <v>212046</v>
      </c>
      <c r="P26" s="47">
        <f>(O26/P$42)</f>
        <v>223.67721518987341</v>
      </c>
      <c r="Q26" s="9"/>
    </row>
    <row r="27" spans="1:17">
      <c r="A27" s="12"/>
      <c r="B27" s="25">
        <v>343.5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475669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3"/>
        <v>475669</v>
      </c>
      <c r="P27" s="47">
        <f>(O27/P$42)</f>
        <v>501.76054852320675</v>
      </c>
      <c r="Q27" s="9"/>
    </row>
    <row r="28" spans="1:17">
      <c r="A28" s="12"/>
      <c r="B28" s="25">
        <v>344.9</v>
      </c>
      <c r="C28" s="20" t="s">
        <v>105</v>
      </c>
      <c r="D28" s="46">
        <v>5731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3"/>
        <v>5731</v>
      </c>
      <c r="P28" s="47">
        <f>(O28/P$42)</f>
        <v>6.0453586497890299</v>
      </c>
      <c r="Q28" s="9"/>
    </row>
    <row r="29" spans="1:17">
      <c r="A29" s="12"/>
      <c r="B29" s="25">
        <v>347.2</v>
      </c>
      <c r="C29" s="20" t="s">
        <v>112</v>
      </c>
      <c r="D29" s="46">
        <v>2750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3"/>
        <v>2750</v>
      </c>
      <c r="P29" s="47">
        <f>(O29/P$42)</f>
        <v>2.9008438818565403</v>
      </c>
      <c r="Q29" s="9"/>
    </row>
    <row r="30" spans="1:17" ht="15.75">
      <c r="A30" s="29" t="s">
        <v>29</v>
      </c>
      <c r="B30" s="30"/>
      <c r="C30" s="31"/>
      <c r="D30" s="32">
        <f>SUM(D31:D31)</f>
        <v>2098</v>
      </c>
      <c r="E30" s="32">
        <f>SUM(E31:E31)</f>
        <v>0</v>
      </c>
      <c r="F30" s="32">
        <f>SUM(F31:F31)</f>
        <v>0</v>
      </c>
      <c r="G30" s="32">
        <f>SUM(G31:G31)</f>
        <v>0</v>
      </c>
      <c r="H30" s="32">
        <f>SUM(H31:H31)</f>
        <v>0</v>
      </c>
      <c r="I30" s="32">
        <f>SUM(I31:I31)</f>
        <v>0</v>
      </c>
      <c r="J30" s="32">
        <f>SUM(J31:J31)</f>
        <v>0</v>
      </c>
      <c r="K30" s="32">
        <f>SUM(K31:K31)</f>
        <v>0</v>
      </c>
      <c r="L30" s="32">
        <f>SUM(L31:L31)</f>
        <v>0</v>
      </c>
      <c r="M30" s="32">
        <f>SUM(M31:M31)</f>
        <v>0</v>
      </c>
      <c r="N30" s="32">
        <f>SUM(N31:N31)</f>
        <v>0</v>
      </c>
      <c r="O30" s="32">
        <f>SUM(D30:N30)</f>
        <v>2098</v>
      </c>
      <c r="P30" s="45">
        <f>(O30/P$42)</f>
        <v>2.2130801687763713</v>
      </c>
      <c r="Q30" s="10"/>
    </row>
    <row r="31" spans="1:17">
      <c r="A31" s="13"/>
      <c r="B31" s="39">
        <v>351.1</v>
      </c>
      <c r="C31" s="21" t="s">
        <v>39</v>
      </c>
      <c r="D31" s="46">
        <v>2098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2098</v>
      </c>
      <c r="P31" s="47">
        <f>(O31/P$42)</f>
        <v>2.2130801687763713</v>
      </c>
      <c r="Q31" s="9"/>
    </row>
    <row r="32" spans="1:17" ht="15.75">
      <c r="A32" s="29" t="s">
        <v>2</v>
      </c>
      <c r="B32" s="30"/>
      <c r="C32" s="31"/>
      <c r="D32" s="32">
        <f>SUM(D33:D36)</f>
        <v>79362</v>
      </c>
      <c r="E32" s="32">
        <f>SUM(E33:E36)</f>
        <v>0</v>
      </c>
      <c r="F32" s="32">
        <f>SUM(F33:F36)</f>
        <v>0</v>
      </c>
      <c r="G32" s="32">
        <f>SUM(G33:G36)</f>
        <v>0</v>
      </c>
      <c r="H32" s="32">
        <f>SUM(H33:H36)</f>
        <v>0</v>
      </c>
      <c r="I32" s="32">
        <f>SUM(I33:I36)</f>
        <v>0</v>
      </c>
      <c r="J32" s="32">
        <f>SUM(J33:J36)</f>
        <v>0</v>
      </c>
      <c r="K32" s="32">
        <f>SUM(K33:K36)</f>
        <v>0</v>
      </c>
      <c r="L32" s="32">
        <f>SUM(L33:L36)</f>
        <v>0</v>
      </c>
      <c r="M32" s="32">
        <f>SUM(M33:M36)</f>
        <v>0</v>
      </c>
      <c r="N32" s="32">
        <f>SUM(N33:N36)</f>
        <v>0</v>
      </c>
      <c r="O32" s="32">
        <f>SUM(D32:N32)</f>
        <v>79362</v>
      </c>
      <c r="P32" s="45">
        <f>(O32/P$42)</f>
        <v>83.715189873417728</v>
      </c>
      <c r="Q32" s="10"/>
    </row>
    <row r="33" spans="1:120">
      <c r="A33" s="12"/>
      <c r="B33" s="25">
        <v>361.1</v>
      </c>
      <c r="C33" s="20" t="s">
        <v>41</v>
      </c>
      <c r="D33" s="46">
        <v>10563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10563</v>
      </c>
      <c r="P33" s="47">
        <f>(O33/P$42)</f>
        <v>11.14240506329114</v>
      </c>
      <c r="Q33" s="9"/>
    </row>
    <row r="34" spans="1:120">
      <c r="A34" s="12"/>
      <c r="B34" s="25">
        <v>362</v>
      </c>
      <c r="C34" s="20" t="s">
        <v>99</v>
      </c>
      <c r="D34" s="46">
        <v>1610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9" si="4">SUM(D34:N34)</f>
        <v>1610</v>
      </c>
      <c r="P34" s="47">
        <f>(O34/P$42)</f>
        <v>1.6983122362869199</v>
      </c>
      <c r="Q34" s="9"/>
    </row>
    <row r="35" spans="1:120">
      <c r="A35" s="12"/>
      <c r="B35" s="25">
        <v>364</v>
      </c>
      <c r="C35" s="20" t="s">
        <v>100</v>
      </c>
      <c r="D35" s="46">
        <v>1180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4"/>
        <v>1180</v>
      </c>
      <c r="P35" s="47">
        <f>(O35/P$42)</f>
        <v>1.2447257383966244</v>
      </c>
      <c r="Q35" s="9"/>
    </row>
    <row r="36" spans="1:120">
      <c r="A36" s="12"/>
      <c r="B36" s="25">
        <v>369.9</v>
      </c>
      <c r="C36" s="20" t="s">
        <v>42</v>
      </c>
      <c r="D36" s="46">
        <v>66009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66009</v>
      </c>
      <c r="P36" s="47">
        <f>(O36/P$42)</f>
        <v>69.629746835443044</v>
      </c>
      <c r="Q36" s="9"/>
    </row>
    <row r="37" spans="1:120" ht="15.75">
      <c r="A37" s="29" t="s">
        <v>30</v>
      </c>
      <c r="B37" s="30"/>
      <c r="C37" s="31"/>
      <c r="D37" s="32">
        <f>SUM(D38:D39)</f>
        <v>395732</v>
      </c>
      <c r="E37" s="32">
        <f>SUM(E38:E39)</f>
        <v>0</v>
      </c>
      <c r="F37" s="32">
        <f>SUM(F38:F39)</f>
        <v>0</v>
      </c>
      <c r="G37" s="32">
        <f>SUM(G38:G39)</f>
        <v>0</v>
      </c>
      <c r="H37" s="32">
        <f>SUM(H38:H39)</f>
        <v>0</v>
      </c>
      <c r="I37" s="32">
        <f>SUM(I38:I39)</f>
        <v>0</v>
      </c>
      <c r="J37" s="32">
        <f>SUM(J38:J39)</f>
        <v>0</v>
      </c>
      <c r="K37" s="32">
        <f>SUM(K38:K39)</f>
        <v>0</v>
      </c>
      <c r="L37" s="32">
        <f>SUM(L38:L39)</f>
        <v>0</v>
      </c>
      <c r="M37" s="32">
        <f>SUM(M38:M39)</f>
        <v>0</v>
      </c>
      <c r="N37" s="32">
        <f>SUM(N38:N39)</f>
        <v>0</v>
      </c>
      <c r="O37" s="32">
        <f t="shared" si="4"/>
        <v>395732</v>
      </c>
      <c r="P37" s="45">
        <f>(O37/P$42)</f>
        <v>417.43881856540082</v>
      </c>
      <c r="Q37" s="9"/>
    </row>
    <row r="38" spans="1:120">
      <c r="A38" s="12"/>
      <c r="B38" s="25">
        <v>381</v>
      </c>
      <c r="C38" s="20" t="s">
        <v>43</v>
      </c>
      <c r="D38" s="46">
        <v>355625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4"/>
        <v>355625</v>
      </c>
      <c r="P38" s="47">
        <f>(O38/P$42)</f>
        <v>375.13185654008441</v>
      </c>
      <c r="Q38" s="9"/>
    </row>
    <row r="39" spans="1:120" ht="15.75" thickBot="1">
      <c r="A39" s="12"/>
      <c r="B39" s="25">
        <v>383.1</v>
      </c>
      <c r="C39" s="20" t="s">
        <v>134</v>
      </c>
      <c r="D39" s="46">
        <v>40107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4"/>
        <v>40107</v>
      </c>
      <c r="P39" s="47">
        <f>(O39/P$42)</f>
        <v>42.306962025316459</v>
      </c>
      <c r="Q39" s="9"/>
    </row>
    <row r="40" spans="1:120" ht="16.5" thickBot="1">
      <c r="A40" s="14" t="s">
        <v>37</v>
      </c>
      <c r="B40" s="23"/>
      <c r="C40" s="22"/>
      <c r="D40" s="15">
        <f>SUM(D5,D11,D15,D23,D30,D32,D37)</f>
        <v>1420476</v>
      </c>
      <c r="E40" s="15">
        <f>SUM(E5,E11,E15,E23,E30,E32,E37)</f>
        <v>0</v>
      </c>
      <c r="F40" s="15">
        <f>SUM(F5,F11,F15,F23,F30,F32,F37)</f>
        <v>0</v>
      </c>
      <c r="G40" s="15">
        <f>SUM(G5,G11,G15,G23,G30,G32,G37)</f>
        <v>0</v>
      </c>
      <c r="H40" s="15">
        <f>SUM(H5,H11,H15,H23,H30,H32,H37)</f>
        <v>0</v>
      </c>
      <c r="I40" s="15">
        <f>SUM(I5,I11,I15,I23,I30,I32,I37)</f>
        <v>1035703</v>
      </c>
      <c r="J40" s="15">
        <f>SUM(J5,J11,J15,J23,J30,J32,J37)</f>
        <v>0</v>
      </c>
      <c r="K40" s="15">
        <f>SUM(K5,K11,K15,K23,K30,K32,K37)</f>
        <v>0</v>
      </c>
      <c r="L40" s="15">
        <f>SUM(L5,L11,L15,L23,L30,L32,L37)</f>
        <v>0</v>
      </c>
      <c r="M40" s="15">
        <f>SUM(M5,M11,M15,M23,M30,M32,M37)</f>
        <v>0</v>
      </c>
      <c r="N40" s="15">
        <f>SUM(N5,N11,N15,N23,N30,N32,N37)</f>
        <v>0</v>
      </c>
      <c r="O40" s="15">
        <f>SUM(D40:N40)</f>
        <v>2456179</v>
      </c>
      <c r="P40" s="38">
        <f>(O40/P$42)</f>
        <v>2590.9061181434599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8" t="s">
        <v>135</v>
      </c>
      <c r="N42" s="48"/>
      <c r="O42" s="48"/>
      <c r="P42" s="43">
        <v>948</v>
      </c>
    </row>
    <row r="43" spans="1:120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1"/>
    </row>
    <row r="44" spans="1:120" ht="15.75" customHeight="1" thickBot="1">
      <c r="A44" s="52" t="s">
        <v>58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4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290547</v>
      </c>
      <c r="E5" s="27">
        <f t="shared" si="0"/>
        <v>33900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324447</v>
      </c>
      <c r="O5" s="33">
        <f t="shared" ref="O5:O34" si="1">(N5/O$36)</f>
        <v>421.90767230169052</v>
      </c>
      <c r="P5" s="6"/>
    </row>
    <row r="6" spans="1:133">
      <c r="A6" s="12"/>
      <c r="B6" s="25">
        <v>311</v>
      </c>
      <c r="C6" s="20" t="s">
        <v>1</v>
      </c>
      <c r="D6" s="46">
        <v>99240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99240</v>
      </c>
      <c r="O6" s="47">
        <f t="shared" si="1"/>
        <v>129.05071521456438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33900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33900</v>
      </c>
      <c r="O7" s="47">
        <f t="shared" si="1"/>
        <v>44.083224967490246</v>
      </c>
      <c r="P7" s="9"/>
    </row>
    <row r="8" spans="1:133">
      <c r="A8" s="12"/>
      <c r="B8" s="25">
        <v>312.60000000000002</v>
      </c>
      <c r="C8" s="20" t="s">
        <v>10</v>
      </c>
      <c r="D8" s="46">
        <v>88101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88101</v>
      </c>
      <c r="O8" s="47">
        <f t="shared" si="1"/>
        <v>114.56566970091028</v>
      </c>
      <c r="P8" s="9"/>
    </row>
    <row r="9" spans="1:133">
      <c r="A9" s="12"/>
      <c r="B9" s="25">
        <v>314.10000000000002</v>
      </c>
      <c r="C9" s="20" t="s">
        <v>11</v>
      </c>
      <c r="D9" s="46">
        <v>25925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25925</v>
      </c>
      <c r="O9" s="47">
        <f t="shared" si="1"/>
        <v>33.712613784135243</v>
      </c>
      <c r="P9" s="9"/>
    </row>
    <row r="10" spans="1:133">
      <c r="A10" s="12"/>
      <c r="B10" s="25">
        <v>314.8</v>
      </c>
      <c r="C10" s="20" t="s">
        <v>12</v>
      </c>
      <c r="D10" s="46">
        <v>245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245</v>
      </c>
      <c r="O10" s="47">
        <f t="shared" si="1"/>
        <v>0.31859557867360205</v>
      </c>
      <c r="P10" s="9"/>
    </row>
    <row r="11" spans="1:133">
      <c r="A11" s="12"/>
      <c r="B11" s="25">
        <v>315</v>
      </c>
      <c r="C11" s="20" t="s">
        <v>73</v>
      </c>
      <c r="D11" s="46">
        <v>21491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21491</v>
      </c>
      <c r="O11" s="47">
        <f t="shared" si="1"/>
        <v>27.946684005201561</v>
      </c>
      <c r="P11" s="9"/>
    </row>
    <row r="12" spans="1:133">
      <c r="A12" s="12"/>
      <c r="B12" s="25">
        <v>319</v>
      </c>
      <c r="C12" s="20" t="s">
        <v>14</v>
      </c>
      <c r="D12" s="46">
        <v>55545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55545</v>
      </c>
      <c r="O12" s="47">
        <f t="shared" si="1"/>
        <v>72.230169050715219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19565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19565</v>
      </c>
      <c r="O13" s="45">
        <f t="shared" si="1"/>
        <v>25.442132639791936</v>
      </c>
      <c r="P13" s="10"/>
    </row>
    <row r="14" spans="1:133">
      <c r="A14" s="12"/>
      <c r="B14" s="25">
        <v>329</v>
      </c>
      <c r="C14" s="20" t="s">
        <v>16</v>
      </c>
      <c r="D14" s="46">
        <v>19565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19565</v>
      </c>
      <c r="O14" s="47">
        <f t="shared" si="1"/>
        <v>25.442132639791936</v>
      </c>
      <c r="P14" s="9"/>
    </row>
    <row r="15" spans="1:133" ht="15.75">
      <c r="A15" s="29" t="s">
        <v>17</v>
      </c>
      <c r="B15" s="30"/>
      <c r="C15" s="31"/>
      <c r="D15" s="32">
        <f t="shared" ref="D15:M15" si="5">SUM(D16:D20)</f>
        <v>75842</v>
      </c>
      <c r="E15" s="32">
        <f t="shared" si="5"/>
        <v>18044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93886</v>
      </c>
      <c r="O15" s="45">
        <f t="shared" si="1"/>
        <v>122.08842652795839</v>
      </c>
      <c r="P15" s="10"/>
    </row>
    <row r="16" spans="1:133">
      <c r="A16" s="12"/>
      <c r="B16" s="25">
        <v>335.12</v>
      </c>
      <c r="C16" s="20" t="s">
        <v>74</v>
      </c>
      <c r="D16" s="46">
        <v>27826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27826</v>
      </c>
      <c r="O16" s="47">
        <f t="shared" si="1"/>
        <v>36.184655396618986</v>
      </c>
      <c r="P16" s="9"/>
    </row>
    <row r="17" spans="1:16">
      <c r="A17" s="12"/>
      <c r="B17" s="25">
        <v>335.14</v>
      </c>
      <c r="C17" s="20" t="s">
        <v>75</v>
      </c>
      <c r="D17" s="46">
        <v>1578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1578</v>
      </c>
      <c r="O17" s="47">
        <f t="shared" si="1"/>
        <v>2.0520156046814044</v>
      </c>
      <c r="P17" s="9"/>
    </row>
    <row r="18" spans="1:16">
      <c r="A18" s="12"/>
      <c r="B18" s="25">
        <v>335.15</v>
      </c>
      <c r="C18" s="20" t="s">
        <v>76</v>
      </c>
      <c r="D18" s="46">
        <v>336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336</v>
      </c>
      <c r="O18" s="47">
        <f t="shared" si="1"/>
        <v>0.43693107932379716</v>
      </c>
      <c r="P18" s="9"/>
    </row>
    <row r="19" spans="1:16">
      <c r="A19" s="12"/>
      <c r="B19" s="25">
        <v>335.18</v>
      </c>
      <c r="C19" s="20" t="s">
        <v>77</v>
      </c>
      <c r="D19" s="46">
        <v>46102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46102</v>
      </c>
      <c r="O19" s="47">
        <f t="shared" si="1"/>
        <v>59.950585175552668</v>
      </c>
      <c r="P19" s="9"/>
    </row>
    <row r="20" spans="1:16">
      <c r="A20" s="12"/>
      <c r="B20" s="25">
        <v>335.9</v>
      </c>
      <c r="C20" s="20" t="s">
        <v>23</v>
      </c>
      <c r="D20" s="46">
        <v>0</v>
      </c>
      <c r="E20" s="46">
        <v>18044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18044</v>
      </c>
      <c r="O20" s="47">
        <f t="shared" si="1"/>
        <v>23.464239271781533</v>
      </c>
      <c r="P20" s="9"/>
    </row>
    <row r="21" spans="1:16" ht="15.75">
      <c r="A21" s="29" t="s">
        <v>28</v>
      </c>
      <c r="B21" s="30"/>
      <c r="C21" s="31"/>
      <c r="D21" s="32">
        <f t="shared" ref="D21:M21" si="6">SUM(D22:D27)</f>
        <v>1236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557716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558952</v>
      </c>
      <c r="O21" s="45">
        <f t="shared" si="1"/>
        <v>726.85565669700907</v>
      </c>
      <c r="P21" s="10"/>
    </row>
    <row r="22" spans="1:16">
      <c r="A22" s="12"/>
      <c r="B22" s="25">
        <v>342.5</v>
      </c>
      <c r="C22" s="20" t="s">
        <v>31</v>
      </c>
      <c r="D22" s="46">
        <v>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7">SUM(D22:M22)</f>
        <v>10</v>
      </c>
      <c r="O22" s="47">
        <f t="shared" si="1"/>
        <v>1.3003901170351105E-2</v>
      </c>
      <c r="P22" s="9"/>
    </row>
    <row r="23" spans="1:16">
      <c r="A23" s="12"/>
      <c r="B23" s="25">
        <v>343.1</v>
      </c>
      <c r="C23" s="20" t="s">
        <v>81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185914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185914</v>
      </c>
      <c r="O23" s="47">
        <f t="shared" si="1"/>
        <v>241.76072821846554</v>
      </c>
      <c r="P23" s="9"/>
    </row>
    <row r="24" spans="1:16">
      <c r="A24" s="12"/>
      <c r="B24" s="25">
        <v>343.3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183080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183080</v>
      </c>
      <c r="O24" s="47">
        <f t="shared" si="1"/>
        <v>238.07542262678803</v>
      </c>
      <c r="P24" s="9"/>
    </row>
    <row r="25" spans="1:16">
      <c r="A25" s="12"/>
      <c r="B25" s="25">
        <v>343.4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188722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188722</v>
      </c>
      <c r="O25" s="47">
        <f t="shared" si="1"/>
        <v>245.41222366710014</v>
      </c>
      <c r="P25" s="9"/>
    </row>
    <row r="26" spans="1:16">
      <c r="A26" s="12"/>
      <c r="B26" s="25">
        <v>343.9</v>
      </c>
      <c r="C26" s="20" t="s">
        <v>35</v>
      </c>
      <c r="D26" s="46">
        <v>1150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1150</v>
      </c>
      <c r="O26" s="47">
        <f t="shared" si="1"/>
        <v>1.495448634590377</v>
      </c>
      <c r="P26" s="9"/>
    </row>
    <row r="27" spans="1:16">
      <c r="A27" s="12"/>
      <c r="B27" s="25">
        <v>346.4</v>
      </c>
      <c r="C27" s="20" t="s">
        <v>36</v>
      </c>
      <c r="D27" s="46">
        <v>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76</v>
      </c>
      <c r="O27" s="47">
        <f t="shared" si="1"/>
        <v>9.8829648894668401E-2</v>
      </c>
      <c r="P27" s="9"/>
    </row>
    <row r="28" spans="1:16" ht="15.75">
      <c r="A28" s="29" t="s">
        <v>29</v>
      </c>
      <c r="B28" s="30"/>
      <c r="C28" s="31"/>
      <c r="D28" s="32">
        <f t="shared" ref="D28:M28" si="8">SUM(D29:D31)</f>
        <v>3566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ref="N28:N34" si="9">SUM(D28:M28)</f>
        <v>3566</v>
      </c>
      <c r="O28" s="45">
        <f t="shared" si="1"/>
        <v>4.6371911573472042</v>
      </c>
      <c r="P28" s="10"/>
    </row>
    <row r="29" spans="1:16">
      <c r="A29" s="13"/>
      <c r="B29" s="39">
        <v>351.1</v>
      </c>
      <c r="C29" s="21" t="s">
        <v>39</v>
      </c>
      <c r="D29" s="46">
        <v>2014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2014</v>
      </c>
      <c r="O29" s="47">
        <f t="shared" si="1"/>
        <v>2.6189856957087128</v>
      </c>
      <c r="P29" s="9"/>
    </row>
    <row r="30" spans="1:16">
      <c r="A30" s="13"/>
      <c r="B30" s="39">
        <v>351.3</v>
      </c>
      <c r="C30" s="21" t="s">
        <v>61</v>
      </c>
      <c r="D30" s="46">
        <v>132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132</v>
      </c>
      <c r="O30" s="47">
        <f t="shared" si="1"/>
        <v>0.17165149544863459</v>
      </c>
      <c r="P30" s="9"/>
    </row>
    <row r="31" spans="1:16">
      <c r="A31" s="13"/>
      <c r="B31" s="39">
        <v>354</v>
      </c>
      <c r="C31" s="21" t="s">
        <v>62</v>
      </c>
      <c r="D31" s="46">
        <v>1420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1420</v>
      </c>
      <c r="O31" s="47">
        <f t="shared" si="1"/>
        <v>1.8465539661898569</v>
      </c>
      <c r="P31" s="9"/>
    </row>
    <row r="32" spans="1:16" ht="15.75">
      <c r="A32" s="29" t="s">
        <v>2</v>
      </c>
      <c r="B32" s="30"/>
      <c r="C32" s="31"/>
      <c r="D32" s="32">
        <f t="shared" ref="D32:M32" si="10">SUM(D33:D33)</f>
        <v>39323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0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9"/>
        <v>39323</v>
      </c>
      <c r="O32" s="45">
        <f t="shared" si="1"/>
        <v>51.135240572171654</v>
      </c>
      <c r="P32" s="10"/>
    </row>
    <row r="33" spans="1:119" ht="15.75" thickBot="1">
      <c r="A33" s="12"/>
      <c r="B33" s="25">
        <v>369.9</v>
      </c>
      <c r="C33" s="20" t="s">
        <v>42</v>
      </c>
      <c r="D33" s="46">
        <v>39323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39323</v>
      </c>
      <c r="O33" s="47">
        <f t="shared" si="1"/>
        <v>51.135240572171654</v>
      </c>
      <c r="P33" s="9"/>
    </row>
    <row r="34" spans="1:119" ht="16.5" thickBot="1">
      <c r="A34" s="14" t="s">
        <v>37</v>
      </c>
      <c r="B34" s="23"/>
      <c r="C34" s="22"/>
      <c r="D34" s="15">
        <f>SUM(D5,D13,D15,D21,D28,D32)</f>
        <v>430079</v>
      </c>
      <c r="E34" s="15">
        <f t="shared" ref="E34:M34" si="11">SUM(E5,E13,E15,E21,E28,E32)</f>
        <v>51944</v>
      </c>
      <c r="F34" s="15">
        <f t="shared" si="11"/>
        <v>0</v>
      </c>
      <c r="G34" s="15">
        <f t="shared" si="11"/>
        <v>0</v>
      </c>
      <c r="H34" s="15">
        <f t="shared" si="11"/>
        <v>0</v>
      </c>
      <c r="I34" s="15">
        <f t="shared" si="11"/>
        <v>557716</v>
      </c>
      <c r="J34" s="15">
        <f t="shared" si="11"/>
        <v>0</v>
      </c>
      <c r="K34" s="15">
        <f t="shared" si="11"/>
        <v>0</v>
      </c>
      <c r="L34" s="15">
        <f t="shared" si="11"/>
        <v>0</v>
      </c>
      <c r="M34" s="15">
        <f t="shared" si="11"/>
        <v>0</v>
      </c>
      <c r="N34" s="15">
        <f t="shared" si="9"/>
        <v>1039739</v>
      </c>
      <c r="O34" s="38">
        <f t="shared" si="1"/>
        <v>1352.0663198959687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8" t="s">
        <v>82</v>
      </c>
      <c r="M36" s="48"/>
      <c r="N36" s="48"/>
      <c r="O36" s="43">
        <v>769</v>
      </c>
    </row>
    <row r="37" spans="1:119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</row>
    <row r="38" spans="1:119" ht="15.75" customHeight="1" thickBot="1">
      <c r="A38" s="52" t="s">
        <v>58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283553</v>
      </c>
      <c r="E5" s="27">
        <f t="shared" si="0"/>
        <v>35391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318944</v>
      </c>
      <c r="O5" s="33">
        <f t="shared" ref="O5:O37" si="1">(N5/O$39)</f>
        <v>423.0026525198939</v>
      </c>
      <c r="P5" s="6"/>
    </row>
    <row r="6" spans="1:133">
      <c r="A6" s="12"/>
      <c r="B6" s="25">
        <v>311</v>
      </c>
      <c r="C6" s="20" t="s">
        <v>1</v>
      </c>
      <c r="D6" s="46">
        <v>102017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102017</v>
      </c>
      <c r="O6" s="47">
        <f t="shared" si="1"/>
        <v>135.30106100795757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35391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35391</v>
      </c>
      <c r="O7" s="47">
        <f t="shared" si="1"/>
        <v>46.937665782493369</v>
      </c>
      <c r="P7" s="9"/>
    </row>
    <row r="8" spans="1:133">
      <c r="A8" s="12"/>
      <c r="B8" s="25">
        <v>312.60000000000002</v>
      </c>
      <c r="C8" s="20" t="s">
        <v>10</v>
      </c>
      <c r="D8" s="46">
        <v>71634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71634</v>
      </c>
      <c r="O8" s="47">
        <f t="shared" si="1"/>
        <v>95.0053050397878</v>
      </c>
      <c r="P8" s="9"/>
    </row>
    <row r="9" spans="1:133">
      <c r="A9" s="12"/>
      <c r="B9" s="25">
        <v>314.10000000000002</v>
      </c>
      <c r="C9" s="20" t="s">
        <v>11</v>
      </c>
      <c r="D9" s="46">
        <v>38285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38285</v>
      </c>
      <c r="O9" s="47">
        <f t="shared" si="1"/>
        <v>50.775862068965516</v>
      </c>
      <c r="P9" s="9"/>
    </row>
    <row r="10" spans="1:133">
      <c r="A10" s="12"/>
      <c r="B10" s="25">
        <v>314.8</v>
      </c>
      <c r="C10" s="20" t="s">
        <v>12</v>
      </c>
      <c r="D10" s="46">
        <v>612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612</v>
      </c>
      <c r="O10" s="47">
        <f t="shared" si="1"/>
        <v>0.81167108753315653</v>
      </c>
      <c r="P10" s="9"/>
    </row>
    <row r="11" spans="1:133">
      <c r="A11" s="12"/>
      <c r="B11" s="25">
        <v>315</v>
      </c>
      <c r="C11" s="20" t="s">
        <v>73</v>
      </c>
      <c r="D11" s="46">
        <v>30097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30097</v>
      </c>
      <c r="O11" s="47">
        <f t="shared" si="1"/>
        <v>39.916445623342177</v>
      </c>
      <c r="P11" s="9"/>
    </row>
    <row r="12" spans="1:133">
      <c r="A12" s="12"/>
      <c r="B12" s="25">
        <v>319</v>
      </c>
      <c r="C12" s="20" t="s">
        <v>14</v>
      </c>
      <c r="D12" s="46">
        <v>40908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40908</v>
      </c>
      <c r="O12" s="47">
        <f t="shared" si="1"/>
        <v>54.254641909814325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16487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16487</v>
      </c>
      <c r="O13" s="45">
        <f t="shared" si="1"/>
        <v>21.866047745358092</v>
      </c>
      <c r="P13" s="10"/>
    </row>
    <row r="14" spans="1:133">
      <c r="A14" s="12"/>
      <c r="B14" s="25">
        <v>329</v>
      </c>
      <c r="C14" s="20" t="s">
        <v>16</v>
      </c>
      <c r="D14" s="46">
        <v>16487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16487</v>
      </c>
      <c r="O14" s="47">
        <f t="shared" si="1"/>
        <v>21.866047745358092</v>
      </c>
      <c r="P14" s="9"/>
    </row>
    <row r="15" spans="1:133" ht="15.75">
      <c r="A15" s="29" t="s">
        <v>17</v>
      </c>
      <c r="B15" s="30"/>
      <c r="C15" s="31"/>
      <c r="D15" s="32">
        <f t="shared" ref="D15:M15" si="5">SUM(D16:D20)</f>
        <v>88954</v>
      </c>
      <c r="E15" s="32">
        <f t="shared" si="5"/>
        <v>18342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107296</v>
      </c>
      <c r="O15" s="45">
        <f t="shared" si="1"/>
        <v>142.30238726790452</v>
      </c>
      <c r="P15" s="10"/>
    </row>
    <row r="16" spans="1:133">
      <c r="A16" s="12"/>
      <c r="B16" s="25">
        <v>335.12</v>
      </c>
      <c r="C16" s="20" t="s">
        <v>74</v>
      </c>
      <c r="D16" s="46">
        <v>41793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41793</v>
      </c>
      <c r="O16" s="47">
        <f t="shared" si="1"/>
        <v>55.428381962864719</v>
      </c>
      <c r="P16" s="9"/>
    </row>
    <row r="17" spans="1:16">
      <c r="A17" s="12"/>
      <c r="B17" s="25">
        <v>335.14</v>
      </c>
      <c r="C17" s="20" t="s">
        <v>75</v>
      </c>
      <c r="D17" s="46">
        <v>1797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1797</v>
      </c>
      <c r="O17" s="47">
        <f t="shared" si="1"/>
        <v>2.3832891246684351</v>
      </c>
      <c r="P17" s="9"/>
    </row>
    <row r="18" spans="1:16">
      <c r="A18" s="12"/>
      <c r="B18" s="25">
        <v>335.15</v>
      </c>
      <c r="C18" s="20" t="s">
        <v>76</v>
      </c>
      <c r="D18" s="46">
        <v>336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336</v>
      </c>
      <c r="O18" s="47">
        <f t="shared" si="1"/>
        <v>0.44562334217506633</v>
      </c>
      <c r="P18" s="9"/>
    </row>
    <row r="19" spans="1:16">
      <c r="A19" s="12"/>
      <c r="B19" s="25">
        <v>335.18</v>
      </c>
      <c r="C19" s="20" t="s">
        <v>77</v>
      </c>
      <c r="D19" s="46">
        <v>45028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45028</v>
      </c>
      <c r="O19" s="47">
        <f t="shared" si="1"/>
        <v>59.718832891246684</v>
      </c>
      <c r="P19" s="9"/>
    </row>
    <row r="20" spans="1:16">
      <c r="A20" s="12"/>
      <c r="B20" s="25">
        <v>335.9</v>
      </c>
      <c r="C20" s="20" t="s">
        <v>23</v>
      </c>
      <c r="D20" s="46">
        <v>0</v>
      </c>
      <c r="E20" s="46">
        <v>18342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18342</v>
      </c>
      <c r="O20" s="47">
        <f t="shared" si="1"/>
        <v>24.326259946949602</v>
      </c>
      <c r="P20" s="9"/>
    </row>
    <row r="21" spans="1:16" ht="15.75">
      <c r="A21" s="29" t="s">
        <v>28</v>
      </c>
      <c r="B21" s="30"/>
      <c r="C21" s="31"/>
      <c r="D21" s="32">
        <f t="shared" ref="D21:M21" si="6">SUM(D22:D27)</f>
        <v>748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563717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564465</v>
      </c>
      <c r="O21" s="45">
        <f t="shared" si="1"/>
        <v>748.62732095490719</v>
      </c>
      <c r="P21" s="10"/>
    </row>
    <row r="22" spans="1:16">
      <c r="A22" s="12"/>
      <c r="B22" s="25">
        <v>342.5</v>
      </c>
      <c r="C22" s="20" t="s">
        <v>31</v>
      </c>
      <c r="D22" s="46">
        <v>185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7">SUM(D22:M22)</f>
        <v>185</v>
      </c>
      <c r="O22" s="47">
        <f t="shared" si="1"/>
        <v>0.24535809018567639</v>
      </c>
      <c r="P22" s="9"/>
    </row>
    <row r="23" spans="1:16">
      <c r="A23" s="12"/>
      <c r="B23" s="25">
        <v>343.3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221078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221078</v>
      </c>
      <c r="O23" s="47">
        <f t="shared" si="1"/>
        <v>293.20689655172413</v>
      </c>
      <c r="P23" s="9"/>
    </row>
    <row r="24" spans="1:16">
      <c r="A24" s="12"/>
      <c r="B24" s="25">
        <v>343.4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175759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175759</v>
      </c>
      <c r="O24" s="47">
        <f t="shared" si="1"/>
        <v>233.10212201591511</v>
      </c>
      <c r="P24" s="9"/>
    </row>
    <row r="25" spans="1:16">
      <c r="A25" s="12"/>
      <c r="B25" s="25">
        <v>343.5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166880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166880</v>
      </c>
      <c r="O25" s="47">
        <f t="shared" si="1"/>
        <v>221.32625994694959</v>
      </c>
      <c r="P25" s="9"/>
    </row>
    <row r="26" spans="1:16">
      <c r="A26" s="12"/>
      <c r="B26" s="25">
        <v>343.9</v>
      </c>
      <c r="C26" s="20" t="s">
        <v>35</v>
      </c>
      <c r="D26" s="46">
        <v>431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431</v>
      </c>
      <c r="O26" s="47">
        <f t="shared" si="1"/>
        <v>0.57161803713527848</v>
      </c>
      <c r="P26" s="9"/>
    </row>
    <row r="27" spans="1:16">
      <c r="A27" s="12"/>
      <c r="B27" s="25">
        <v>346.4</v>
      </c>
      <c r="C27" s="20" t="s">
        <v>36</v>
      </c>
      <c r="D27" s="46">
        <v>132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132</v>
      </c>
      <c r="O27" s="47">
        <f t="shared" si="1"/>
        <v>0.17506631299734748</v>
      </c>
      <c r="P27" s="9"/>
    </row>
    <row r="28" spans="1:16" ht="15.75">
      <c r="A28" s="29" t="s">
        <v>29</v>
      </c>
      <c r="B28" s="30"/>
      <c r="C28" s="31"/>
      <c r="D28" s="32">
        <f t="shared" ref="D28:M28" si="8">SUM(D29:D31)</f>
        <v>5028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ref="N28:N37" si="9">SUM(D28:M28)</f>
        <v>5028</v>
      </c>
      <c r="O28" s="45">
        <f t="shared" si="1"/>
        <v>6.6684350132625996</v>
      </c>
      <c r="P28" s="10"/>
    </row>
    <row r="29" spans="1:16">
      <c r="A29" s="13"/>
      <c r="B29" s="39">
        <v>351.1</v>
      </c>
      <c r="C29" s="21" t="s">
        <v>39</v>
      </c>
      <c r="D29" s="46">
        <v>2416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2416</v>
      </c>
      <c r="O29" s="47">
        <f t="shared" si="1"/>
        <v>3.2042440318302385</v>
      </c>
      <c r="P29" s="9"/>
    </row>
    <row r="30" spans="1:16">
      <c r="A30" s="13"/>
      <c r="B30" s="39">
        <v>351.3</v>
      </c>
      <c r="C30" s="21" t="s">
        <v>61</v>
      </c>
      <c r="D30" s="46">
        <v>190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190</v>
      </c>
      <c r="O30" s="47">
        <f t="shared" si="1"/>
        <v>0.25198938992042441</v>
      </c>
      <c r="P30" s="9"/>
    </row>
    <row r="31" spans="1:16">
      <c r="A31" s="13"/>
      <c r="B31" s="39">
        <v>354</v>
      </c>
      <c r="C31" s="21" t="s">
        <v>62</v>
      </c>
      <c r="D31" s="46">
        <v>2422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2422</v>
      </c>
      <c r="O31" s="47">
        <f t="shared" si="1"/>
        <v>3.2122015915119362</v>
      </c>
      <c r="P31" s="9"/>
    </row>
    <row r="32" spans="1:16" ht="15.75">
      <c r="A32" s="29" t="s">
        <v>2</v>
      </c>
      <c r="B32" s="30"/>
      <c r="C32" s="31"/>
      <c r="D32" s="32">
        <f t="shared" ref="D32:M32" si="10">SUM(D33:D34)</f>
        <v>9052</v>
      </c>
      <c r="E32" s="32">
        <f t="shared" si="10"/>
        <v>66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317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9"/>
        <v>9435</v>
      </c>
      <c r="O32" s="45">
        <f t="shared" si="1"/>
        <v>12.513262599469495</v>
      </c>
      <c r="P32" s="10"/>
    </row>
    <row r="33" spans="1:119">
      <c r="A33" s="12"/>
      <c r="B33" s="25">
        <v>361.1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317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317</v>
      </c>
      <c r="O33" s="47">
        <f t="shared" si="1"/>
        <v>0.42042440318302388</v>
      </c>
      <c r="P33" s="9"/>
    </row>
    <row r="34" spans="1:119">
      <c r="A34" s="12"/>
      <c r="B34" s="25">
        <v>369.9</v>
      </c>
      <c r="C34" s="20" t="s">
        <v>42</v>
      </c>
      <c r="D34" s="46">
        <v>9052</v>
      </c>
      <c r="E34" s="46">
        <v>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9118</v>
      </c>
      <c r="O34" s="47">
        <f t="shared" si="1"/>
        <v>12.092838196286472</v>
      </c>
      <c r="P34" s="9"/>
    </row>
    <row r="35" spans="1:119" ht="15.75">
      <c r="A35" s="29" t="s">
        <v>30</v>
      </c>
      <c r="B35" s="30"/>
      <c r="C35" s="31"/>
      <c r="D35" s="32">
        <f t="shared" ref="D35:M35" si="11">SUM(D36:D36)</f>
        <v>0</v>
      </c>
      <c r="E35" s="32">
        <f t="shared" si="11"/>
        <v>0</v>
      </c>
      <c r="F35" s="32">
        <f t="shared" si="11"/>
        <v>0</v>
      </c>
      <c r="G35" s="32">
        <f t="shared" si="11"/>
        <v>0</v>
      </c>
      <c r="H35" s="32">
        <f t="shared" si="11"/>
        <v>0</v>
      </c>
      <c r="I35" s="32">
        <f t="shared" si="11"/>
        <v>1997381</v>
      </c>
      <c r="J35" s="32">
        <f t="shared" si="11"/>
        <v>0</v>
      </c>
      <c r="K35" s="32">
        <f t="shared" si="11"/>
        <v>0</v>
      </c>
      <c r="L35" s="32">
        <f t="shared" si="11"/>
        <v>0</v>
      </c>
      <c r="M35" s="32">
        <f t="shared" si="11"/>
        <v>0</v>
      </c>
      <c r="N35" s="32">
        <f t="shared" si="9"/>
        <v>1997381</v>
      </c>
      <c r="O35" s="45">
        <f t="shared" si="1"/>
        <v>2649.0464190981434</v>
      </c>
      <c r="P35" s="9"/>
    </row>
    <row r="36" spans="1:119" ht="15.75" thickBot="1">
      <c r="A36" s="12"/>
      <c r="B36" s="25">
        <v>389.7</v>
      </c>
      <c r="C36" s="20" t="s">
        <v>78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1997381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1997381</v>
      </c>
      <c r="O36" s="47">
        <f t="shared" si="1"/>
        <v>2649.0464190981434</v>
      </c>
      <c r="P36" s="9"/>
    </row>
    <row r="37" spans="1:119" ht="16.5" thickBot="1">
      <c r="A37" s="14" t="s">
        <v>37</v>
      </c>
      <c r="B37" s="23"/>
      <c r="C37" s="22"/>
      <c r="D37" s="15">
        <f t="shared" ref="D37:M37" si="12">SUM(D5,D13,D15,D21,D28,D32,D35)</f>
        <v>403822</v>
      </c>
      <c r="E37" s="15">
        <f t="shared" si="12"/>
        <v>53799</v>
      </c>
      <c r="F37" s="15">
        <f t="shared" si="12"/>
        <v>0</v>
      </c>
      <c r="G37" s="15">
        <f t="shared" si="12"/>
        <v>0</v>
      </c>
      <c r="H37" s="15">
        <f t="shared" si="12"/>
        <v>0</v>
      </c>
      <c r="I37" s="15">
        <f t="shared" si="12"/>
        <v>2561415</v>
      </c>
      <c r="J37" s="15">
        <f t="shared" si="12"/>
        <v>0</v>
      </c>
      <c r="K37" s="15">
        <f t="shared" si="12"/>
        <v>0</v>
      </c>
      <c r="L37" s="15">
        <f t="shared" si="12"/>
        <v>0</v>
      </c>
      <c r="M37" s="15">
        <f t="shared" si="12"/>
        <v>0</v>
      </c>
      <c r="N37" s="15">
        <f t="shared" si="9"/>
        <v>3019036</v>
      </c>
      <c r="O37" s="38">
        <f t="shared" si="1"/>
        <v>4004.026525198939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79</v>
      </c>
      <c r="M39" s="48"/>
      <c r="N39" s="48"/>
      <c r="O39" s="43">
        <v>754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58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322843</v>
      </c>
      <c r="E5" s="27">
        <f t="shared" si="0"/>
        <v>38495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361338</v>
      </c>
      <c r="O5" s="33">
        <f t="shared" ref="O5:O39" si="1">(N5/O$41)</f>
        <v>466.84496124031006</v>
      </c>
      <c r="P5" s="6"/>
    </row>
    <row r="6" spans="1:133">
      <c r="A6" s="12"/>
      <c r="B6" s="25">
        <v>311</v>
      </c>
      <c r="C6" s="20" t="s">
        <v>1</v>
      </c>
      <c r="D6" s="46">
        <v>103026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103026</v>
      </c>
      <c r="O6" s="47">
        <f t="shared" si="1"/>
        <v>133.10852713178295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38495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38495</v>
      </c>
      <c r="O7" s="47">
        <f t="shared" si="1"/>
        <v>49.735142118863052</v>
      </c>
      <c r="P7" s="9"/>
    </row>
    <row r="8" spans="1:133">
      <c r="A8" s="12"/>
      <c r="B8" s="25">
        <v>312.60000000000002</v>
      </c>
      <c r="C8" s="20" t="s">
        <v>10</v>
      </c>
      <c r="D8" s="46">
        <v>97654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97654</v>
      </c>
      <c r="O8" s="47">
        <f t="shared" si="1"/>
        <v>126.16795865633075</v>
      </c>
      <c r="P8" s="9"/>
    </row>
    <row r="9" spans="1:133">
      <c r="A9" s="12"/>
      <c r="B9" s="25">
        <v>314.10000000000002</v>
      </c>
      <c r="C9" s="20" t="s">
        <v>11</v>
      </c>
      <c r="D9" s="46">
        <v>42687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42687</v>
      </c>
      <c r="O9" s="47">
        <f t="shared" si="1"/>
        <v>55.151162790697676</v>
      </c>
      <c r="P9" s="9"/>
    </row>
    <row r="10" spans="1:133">
      <c r="A10" s="12"/>
      <c r="B10" s="25">
        <v>314.8</v>
      </c>
      <c r="C10" s="20" t="s">
        <v>12</v>
      </c>
      <c r="D10" s="46">
        <v>340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340</v>
      </c>
      <c r="O10" s="47">
        <f t="shared" si="1"/>
        <v>0.43927648578811368</v>
      </c>
      <c r="P10" s="9"/>
    </row>
    <row r="11" spans="1:133">
      <c r="A11" s="12"/>
      <c r="B11" s="25">
        <v>315</v>
      </c>
      <c r="C11" s="20" t="s">
        <v>13</v>
      </c>
      <c r="D11" s="46">
        <v>30516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30516</v>
      </c>
      <c r="O11" s="47">
        <f t="shared" si="1"/>
        <v>39.426356589147289</v>
      </c>
      <c r="P11" s="9"/>
    </row>
    <row r="12" spans="1:133">
      <c r="A12" s="12"/>
      <c r="B12" s="25">
        <v>319</v>
      </c>
      <c r="C12" s="20" t="s">
        <v>14</v>
      </c>
      <c r="D12" s="46">
        <v>48620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48620</v>
      </c>
      <c r="O12" s="47">
        <f t="shared" si="1"/>
        <v>62.816537467700257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19362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19362</v>
      </c>
      <c r="O13" s="45">
        <f t="shared" si="1"/>
        <v>25.015503875968992</v>
      </c>
      <c r="P13" s="10"/>
    </row>
    <row r="14" spans="1:133">
      <c r="A14" s="12"/>
      <c r="B14" s="25">
        <v>329</v>
      </c>
      <c r="C14" s="20" t="s">
        <v>16</v>
      </c>
      <c r="D14" s="46">
        <v>19362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19362</v>
      </c>
      <c r="O14" s="47">
        <f t="shared" si="1"/>
        <v>25.015503875968992</v>
      </c>
      <c r="P14" s="9"/>
    </row>
    <row r="15" spans="1:133" ht="15.75">
      <c r="A15" s="29" t="s">
        <v>17</v>
      </c>
      <c r="B15" s="30"/>
      <c r="C15" s="31"/>
      <c r="D15" s="32">
        <f t="shared" ref="D15:M15" si="5">SUM(D16:D21)</f>
        <v>72028</v>
      </c>
      <c r="E15" s="32">
        <f t="shared" si="5"/>
        <v>15133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3394356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3481517</v>
      </c>
      <c r="O15" s="45">
        <f t="shared" si="1"/>
        <v>4498.0839793281657</v>
      </c>
      <c r="P15" s="10"/>
    </row>
    <row r="16" spans="1:133">
      <c r="A16" s="12"/>
      <c r="B16" s="25">
        <v>334.35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3394356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3394356</v>
      </c>
      <c r="O16" s="47">
        <f t="shared" si="1"/>
        <v>4385.4728682170544</v>
      </c>
      <c r="P16" s="9"/>
    </row>
    <row r="17" spans="1:16">
      <c r="A17" s="12"/>
      <c r="B17" s="25">
        <v>335.12</v>
      </c>
      <c r="C17" s="20" t="s">
        <v>19</v>
      </c>
      <c r="D17" s="46">
        <v>30541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30541</v>
      </c>
      <c r="O17" s="47">
        <f t="shared" si="1"/>
        <v>39.458656330749356</v>
      </c>
      <c r="P17" s="9"/>
    </row>
    <row r="18" spans="1:16">
      <c r="A18" s="12"/>
      <c r="B18" s="25">
        <v>335.14</v>
      </c>
      <c r="C18" s="20" t="s">
        <v>20</v>
      </c>
      <c r="D18" s="46">
        <v>1933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1933</v>
      </c>
      <c r="O18" s="47">
        <f t="shared" si="1"/>
        <v>2.4974160206718348</v>
      </c>
      <c r="P18" s="9"/>
    </row>
    <row r="19" spans="1:16">
      <c r="A19" s="12"/>
      <c r="B19" s="25">
        <v>335.15</v>
      </c>
      <c r="C19" s="20" t="s">
        <v>21</v>
      </c>
      <c r="D19" s="46">
        <v>336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336</v>
      </c>
      <c r="O19" s="47">
        <f t="shared" si="1"/>
        <v>0.43410852713178294</v>
      </c>
      <c r="P19" s="9"/>
    </row>
    <row r="20" spans="1:16">
      <c r="A20" s="12"/>
      <c r="B20" s="25">
        <v>335.18</v>
      </c>
      <c r="C20" s="20" t="s">
        <v>22</v>
      </c>
      <c r="D20" s="46">
        <v>39218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39218</v>
      </c>
      <c r="O20" s="47">
        <f t="shared" si="1"/>
        <v>50.669250645994829</v>
      </c>
      <c r="P20" s="9"/>
    </row>
    <row r="21" spans="1:16">
      <c r="A21" s="12"/>
      <c r="B21" s="25">
        <v>335.9</v>
      </c>
      <c r="C21" s="20" t="s">
        <v>23</v>
      </c>
      <c r="D21" s="46">
        <v>0</v>
      </c>
      <c r="E21" s="46">
        <v>15133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15133</v>
      </c>
      <c r="O21" s="47">
        <f t="shared" si="1"/>
        <v>19.551679586563306</v>
      </c>
      <c r="P21" s="9"/>
    </row>
    <row r="22" spans="1:16" ht="15.75">
      <c r="A22" s="29" t="s">
        <v>28</v>
      </c>
      <c r="B22" s="30"/>
      <c r="C22" s="31"/>
      <c r="D22" s="32">
        <f t="shared" ref="D22:M22" si="6">SUM(D23:D29)</f>
        <v>2170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554806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556976</v>
      </c>
      <c r="O22" s="45">
        <f t="shared" si="1"/>
        <v>719.60723514211884</v>
      </c>
      <c r="P22" s="10"/>
    </row>
    <row r="23" spans="1:16">
      <c r="A23" s="12"/>
      <c r="B23" s="25">
        <v>341.1</v>
      </c>
      <c r="C23" s="20" t="s">
        <v>52</v>
      </c>
      <c r="D23" s="46">
        <v>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</v>
      </c>
      <c r="O23" s="47">
        <f t="shared" si="1"/>
        <v>1.0335917312661499E-2</v>
      </c>
      <c r="P23" s="9"/>
    </row>
    <row r="24" spans="1:16">
      <c r="A24" s="12"/>
      <c r="B24" s="25">
        <v>342.5</v>
      </c>
      <c r="C24" s="20" t="s">
        <v>31</v>
      </c>
      <c r="D24" s="46">
        <v>160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7">SUM(D24:M24)</f>
        <v>160</v>
      </c>
      <c r="O24" s="47">
        <f t="shared" si="1"/>
        <v>0.20671834625322996</v>
      </c>
      <c r="P24" s="9"/>
    </row>
    <row r="25" spans="1:16">
      <c r="A25" s="12"/>
      <c r="B25" s="25">
        <v>343.3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203619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203619</v>
      </c>
      <c r="O25" s="47">
        <f t="shared" si="1"/>
        <v>263.0736434108527</v>
      </c>
      <c r="P25" s="9"/>
    </row>
    <row r="26" spans="1:16">
      <c r="A26" s="12"/>
      <c r="B26" s="25">
        <v>343.4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184196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184196</v>
      </c>
      <c r="O26" s="47">
        <f t="shared" si="1"/>
        <v>237.97932816537468</v>
      </c>
      <c r="P26" s="9"/>
    </row>
    <row r="27" spans="1:16">
      <c r="A27" s="12"/>
      <c r="B27" s="25">
        <v>343.5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166991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166991</v>
      </c>
      <c r="O27" s="47">
        <f t="shared" si="1"/>
        <v>215.75064599483204</v>
      </c>
      <c r="P27" s="9"/>
    </row>
    <row r="28" spans="1:16">
      <c r="A28" s="12"/>
      <c r="B28" s="25">
        <v>343.9</v>
      </c>
      <c r="C28" s="20" t="s">
        <v>35</v>
      </c>
      <c r="D28" s="46">
        <v>1870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1870</v>
      </c>
      <c r="O28" s="47">
        <f t="shared" si="1"/>
        <v>2.4160206718346253</v>
      </c>
      <c r="P28" s="9"/>
    </row>
    <row r="29" spans="1:16">
      <c r="A29" s="12"/>
      <c r="B29" s="25">
        <v>346.4</v>
      </c>
      <c r="C29" s="20" t="s">
        <v>36</v>
      </c>
      <c r="D29" s="46">
        <v>132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132</v>
      </c>
      <c r="O29" s="47">
        <f t="shared" si="1"/>
        <v>0.17054263565891473</v>
      </c>
      <c r="P29" s="9"/>
    </row>
    <row r="30" spans="1:16" ht="15.75">
      <c r="A30" s="29" t="s">
        <v>29</v>
      </c>
      <c r="B30" s="30"/>
      <c r="C30" s="31"/>
      <c r="D30" s="32">
        <f t="shared" ref="D30:M30" si="8">SUM(D31:D33)</f>
        <v>5342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ref="N30:N39" si="9">SUM(D30:M30)</f>
        <v>5342</v>
      </c>
      <c r="O30" s="45">
        <f t="shared" si="1"/>
        <v>6.9018087855297159</v>
      </c>
      <c r="P30" s="10"/>
    </row>
    <row r="31" spans="1:16">
      <c r="A31" s="13"/>
      <c r="B31" s="39">
        <v>351.1</v>
      </c>
      <c r="C31" s="21" t="s">
        <v>39</v>
      </c>
      <c r="D31" s="46">
        <v>3979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3979</v>
      </c>
      <c r="O31" s="47">
        <f t="shared" si="1"/>
        <v>5.1408268733850129</v>
      </c>
      <c r="P31" s="9"/>
    </row>
    <row r="32" spans="1:16">
      <c r="A32" s="13"/>
      <c r="B32" s="39">
        <v>351.3</v>
      </c>
      <c r="C32" s="21" t="s">
        <v>61</v>
      </c>
      <c r="D32" s="46">
        <v>363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363</v>
      </c>
      <c r="O32" s="47">
        <f t="shared" si="1"/>
        <v>0.4689922480620155</v>
      </c>
      <c r="P32" s="9"/>
    </row>
    <row r="33" spans="1:119">
      <c r="A33" s="13"/>
      <c r="B33" s="39">
        <v>354</v>
      </c>
      <c r="C33" s="21" t="s">
        <v>62</v>
      </c>
      <c r="D33" s="46">
        <v>1000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1000</v>
      </c>
      <c r="O33" s="47">
        <f t="shared" si="1"/>
        <v>1.2919896640826873</v>
      </c>
      <c r="P33" s="9"/>
    </row>
    <row r="34" spans="1:119" ht="15.75">
      <c r="A34" s="29" t="s">
        <v>2</v>
      </c>
      <c r="B34" s="30"/>
      <c r="C34" s="31"/>
      <c r="D34" s="32">
        <f t="shared" ref="D34:M34" si="10">SUM(D35:D36)</f>
        <v>4099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615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9"/>
        <v>4714</v>
      </c>
      <c r="O34" s="45">
        <f t="shared" si="1"/>
        <v>6.090439276485788</v>
      </c>
      <c r="P34" s="10"/>
    </row>
    <row r="35" spans="1:119">
      <c r="A35" s="12"/>
      <c r="B35" s="25">
        <v>361.1</v>
      </c>
      <c r="C35" s="20" t="s">
        <v>41</v>
      </c>
      <c r="D35" s="46">
        <v>1</v>
      </c>
      <c r="E35" s="46">
        <v>0</v>
      </c>
      <c r="F35" s="46">
        <v>0</v>
      </c>
      <c r="G35" s="46">
        <v>0</v>
      </c>
      <c r="H35" s="46">
        <v>0</v>
      </c>
      <c r="I35" s="46">
        <v>615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616</v>
      </c>
      <c r="O35" s="47">
        <f t="shared" si="1"/>
        <v>0.79586563307493541</v>
      </c>
      <c r="P35" s="9"/>
    </row>
    <row r="36" spans="1:119">
      <c r="A36" s="12"/>
      <c r="B36" s="25">
        <v>369.9</v>
      </c>
      <c r="C36" s="20" t="s">
        <v>42</v>
      </c>
      <c r="D36" s="46">
        <v>4098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4098</v>
      </c>
      <c r="O36" s="47">
        <f t="shared" si="1"/>
        <v>5.2945736434108523</v>
      </c>
      <c r="P36" s="9"/>
    </row>
    <row r="37" spans="1:119" ht="15.75">
      <c r="A37" s="29" t="s">
        <v>30</v>
      </c>
      <c r="B37" s="30"/>
      <c r="C37" s="31"/>
      <c r="D37" s="32">
        <f t="shared" ref="D37:M37" si="11">SUM(D38:D38)</f>
        <v>200000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0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9"/>
        <v>200000</v>
      </c>
      <c r="O37" s="45">
        <f t="shared" si="1"/>
        <v>258.39793281653749</v>
      </c>
      <c r="P37" s="9"/>
    </row>
    <row r="38" spans="1:119" ht="15.75" thickBot="1">
      <c r="A38" s="12"/>
      <c r="B38" s="25">
        <v>381</v>
      </c>
      <c r="C38" s="20" t="s">
        <v>43</v>
      </c>
      <c r="D38" s="46">
        <v>200000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200000</v>
      </c>
      <c r="O38" s="47">
        <f t="shared" si="1"/>
        <v>258.39793281653749</v>
      </c>
      <c r="P38" s="9"/>
    </row>
    <row r="39" spans="1:119" ht="16.5" thickBot="1">
      <c r="A39" s="14" t="s">
        <v>37</v>
      </c>
      <c r="B39" s="23"/>
      <c r="C39" s="22"/>
      <c r="D39" s="15">
        <f t="shared" ref="D39:M39" si="12">SUM(D5,D13,D15,D22,D30,D34,D37)</f>
        <v>625844</v>
      </c>
      <c r="E39" s="15">
        <f t="shared" si="12"/>
        <v>53628</v>
      </c>
      <c r="F39" s="15">
        <f t="shared" si="12"/>
        <v>0</v>
      </c>
      <c r="G39" s="15">
        <f t="shared" si="12"/>
        <v>0</v>
      </c>
      <c r="H39" s="15">
        <f t="shared" si="12"/>
        <v>0</v>
      </c>
      <c r="I39" s="15">
        <f t="shared" si="12"/>
        <v>3949777</v>
      </c>
      <c r="J39" s="15">
        <f t="shared" si="12"/>
        <v>0</v>
      </c>
      <c r="K39" s="15">
        <f t="shared" si="12"/>
        <v>0</v>
      </c>
      <c r="L39" s="15">
        <f t="shared" si="12"/>
        <v>0</v>
      </c>
      <c r="M39" s="15">
        <f t="shared" si="12"/>
        <v>0</v>
      </c>
      <c r="N39" s="15">
        <f t="shared" si="9"/>
        <v>4629249</v>
      </c>
      <c r="O39" s="38">
        <f t="shared" si="1"/>
        <v>5980.9418604651164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65</v>
      </c>
      <c r="M41" s="48"/>
      <c r="N41" s="48"/>
      <c r="O41" s="43">
        <v>774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274542</v>
      </c>
      <c r="E5" s="27">
        <f t="shared" si="0"/>
        <v>45146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319688</v>
      </c>
      <c r="O5" s="33">
        <f t="shared" ref="O5:O39" si="1">(N5/O$41)</f>
        <v>416.26041666666669</v>
      </c>
      <c r="P5" s="6"/>
    </row>
    <row r="6" spans="1:133">
      <c r="A6" s="12"/>
      <c r="B6" s="25">
        <v>311</v>
      </c>
      <c r="C6" s="20" t="s">
        <v>1</v>
      </c>
      <c r="D6" s="46">
        <v>89114</v>
      </c>
      <c r="E6" s="46">
        <v>14197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103311</v>
      </c>
      <c r="O6" s="47">
        <f t="shared" si="1"/>
        <v>134.51953125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30949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30949</v>
      </c>
      <c r="O7" s="47">
        <f t="shared" si="1"/>
        <v>40.298177083333336</v>
      </c>
      <c r="P7" s="9"/>
    </row>
    <row r="8" spans="1:133">
      <c r="A8" s="12"/>
      <c r="B8" s="25">
        <v>312.60000000000002</v>
      </c>
      <c r="C8" s="20" t="s">
        <v>10</v>
      </c>
      <c r="D8" s="46">
        <v>73972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73972</v>
      </c>
      <c r="O8" s="47">
        <f t="shared" si="1"/>
        <v>96.317708333333329</v>
      </c>
      <c r="P8" s="9"/>
    </row>
    <row r="9" spans="1:133">
      <c r="A9" s="12"/>
      <c r="B9" s="25">
        <v>314.10000000000002</v>
      </c>
      <c r="C9" s="20" t="s">
        <v>11</v>
      </c>
      <c r="D9" s="46">
        <v>42830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42830</v>
      </c>
      <c r="O9" s="47">
        <f t="shared" si="1"/>
        <v>55.768229166666664</v>
      </c>
      <c r="P9" s="9"/>
    </row>
    <row r="10" spans="1:133">
      <c r="A10" s="12"/>
      <c r="B10" s="25">
        <v>314.8</v>
      </c>
      <c r="C10" s="20" t="s">
        <v>12</v>
      </c>
      <c r="D10" s="46">
        <v>593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593</v>
      </c>
      <c r="O10" s="47">
        <f t="shared" si="1"/>
        <v>0.77213541666666663</v>
      </c>
      <c r="P10" s="9"/>
    </row>
    <row r="11" spans="1:133">
      <c r="A11" s="12"/>
      <c r="B11" s="25">
        <v>315</v>
      </c>
      <c r="C11" s="20" t="s">
        <v>13</v>
      </c>
      <c r="D11" s="46">
        <v>21583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21583</v>
      </c>
      <c r="O11" s="47">
        <f t="shared" si="1"/>
        <v>28.102864583333332</v>
      </c>
      <c r="P11" s="9"/>
    </row>
    <row r="12" spans="1:133">
      <c r="A12" s="12"/>
      <c r="B12" s="25">
        <v>319</v>
      </c>
      <c r="C12" s="20" t="s">
        <v>14</v>
      </c>
      <c r="D12" s="46">
        <v>46450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46450</v>
      </c>
      <c r="O12" s="47">
        <f t="shared" si="1"/>
        <v>60.481770833333336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19618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19618</v>
      </c>
      <c r="O13" s="45">
        <f t="shared" si="1"/>
        <v>25.544270833333332</v>
      </c>
      <c r="P13" s="10"/>
    </row>
    <row r="14" spans="1:133">
      <c r="A14" s="12"/>
      <c r="B14" s="25">
        <v>329</v>
      </c>
      <c r="C14" s="20" t="s">
        <v>16</v>
      </c>
      <c r="D14" s="46">
        <v>19618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19618</v>
      </c>
      <c r="O14" s="47">
        <f t="shared" si="1"/>
        <v>25.544270833333332</v>
      </c>
      <c r="P14" s="9"/>
    </row>
    <row r="15" spans="1:133" ht="15.75">
      <c r="A15" s="29" t="s">
        <v>17</v>
      </c>
      <c r="B15" s="30"/>
      <c r="C15" s="31"/>
      <c r="D15" s="32">
        <f t="shared" ref="D15:M15" si="5">SUM(D16:D23)</f>
        <v>73580</v>
      </c>
      <c r="E15" s="32">
        <f t="shared" si="5"/>
        <v>23533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938451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1035564</v>
      </c>
      <c r="O15" s="45">
        <f t="shared" si="1"/>
        <v>1348.390625</v>
      </c>
      <c r="P15" s="10"/>
    </row>
    <row r="16" spans="1:133">
      <c r="A16" s="12"/>
      <c r="B16" s="25">
        <v>331.35</v>
      </c>
      <c r="C16" s="20" t="s">
        <v>56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58348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58348</v>
      </c>
      <c r="O16" s="47">
        <f t="shared" si="1"/>
        <v>75.973958333333329</v>
      </c>
      <c r="P16" s="9"/>
    </row>
    <row r="17" spans="1:16">
      <c r="A17" s="12"/>
      <c r="B17" s="25">
        <v>334.35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880103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880103</v>
      </c>
      <c r="O17" s="47">
        <f t="shared" si="1"/>
        <v>1145.9674479166667</v>
      </c>
      <c r="P17" s="9"/>
    </row>
    <row r="18" spans="1:16">
      <c r="A18" s="12"/>
      <c r="B18" s="25">
        <v>335.12</v>
      </c>
      <c r="C18" s="20" t="s">
        <v>19</v>
      </c>
      <c r="D18" s="46">
        <v>31572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31572</v>
      </c>
      <c r="O18" s="47">
        <f t="shared" si="1"/>
        <v>41.109375</v>
      </c>
      <c r="P18" s="9"/>
    </row>
    <row r="19" spans="1:16">
      <c r="A19" s="12"/>
      <c r="B19" s="25">
        <v>335.14</v>
      </c>
      <c r="C19" s="20" t="s">
        <v>20</v>
      </c>
      <c r="D19" s="46">
        <v>1802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1802</v>
      </c>
      <c r="O19" s="47">
        <f t="shared" si="1"/>
        <v>2.3463541666666665</v>
      </c>
      <c r="P19" s="9"/>
    </row>
    <row r="20" spans="1:16">
      <c r="A20" s="12"/>
      <c r="B20" s="25">
        <v>335.15</v>
      </c>
      <c r="C20" s="20" t="s">
        <v>21</v>
      </c>
      <c r="D20" s="46">
        <v>336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336</v>
      </c>
      <c r="O20" s="47">
        <f t="shared" si="1"/>
        <v>0.4375</v>
      </c>
      <c r="P20" s="9"/>
    </row>
    <row r="21" spans="1:16">
      <c r="A21" s="12"/>
      <c r="B21" s="25">
        <v>335.18</v>
      </c>
      <c r="C21" s="20" t="s">
        <v>22</v>
      </c>
      <c r="D21" s="46">
        <v>39870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39870</v>
      </c>
      <c r="O21" s="47">
        <f t="shared" si="1"/>
        <v>51.9140625</v>
      </c>
      <c r="P21" s="9"/>
    </row>
    <row r="22" spans="1:16">
      <c r="A22" s="12"/>
      <c r="B22" s="25">
        <v>335.9</v>
      </c>
      <c r="C22" s="20" t="s">
        <v>23</v>
      </c>
      <c r="D22" s="46">
        <v>0</v>
      </c>
      <c r="E22" s="46">
        <v>13133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13133</v>
      </c>
      <c r="O22" s="47">
        <f t="shared" si="1"/>
        <v>17.100260416666668</v>
      </c>
      <c r="P22" s="9"/>
    </row>
    <row r="23" spans="1:16">
      <c r="A23" s="12"/>
      <c r="B23" s="25">
        <v>338</v>
      </c>
      <c r="C23" s="20" t="s">
        <v>60</v>
      </c>
      <c r="D23" s="46">
        <v>0</v>
      </c>
      <c r="E23" s="46">
        <v>10400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10400</v>
      </c>
      <c r="O23" s="47">
        <f t="shared" si="1"/>
        <v>13.541666666666666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SUM(D25:D31)</f>
        <v>11856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558662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570518</v>
      </c>
      <c r="O24" s="45">
        <f t="shared" si="1"/>
        <v>742.86197916666663</v>
      </c>
      <c r="P24" s="10"/>
    </row>
    <row r="25" spans="1:16">
      <c r="A25" s="12"/>
      <c r="B25" s="25">
        <v>341.1</v>
      </c>
      <c r="C25" s="20" t="s">
        <v>52</v>
      </c>
      <c r="D25" s="46">
        <v>37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37</v>
      </c>
      <c r="O25" s="47">
        <f t="shared" si="1"/>
        <v>4.8177083333333336E-2</v>
      </c>
      <c r="P25" s="9"/>
    </row>
    <row r="26" spans="1:16">
      <c r="A26" s="12"/>
      <c r="B26" s="25">
        <v>342.5</v>
      </c>
      <c r="C26" s="20" t="s">
        <v>31</v>
      </c>
      <c r="D26" s="46">
        <v>1192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1192</v>
      </c>
      <c r="O26" s="47">
        <f t="shared" si="1"/>
        <v>1.5520833333333333</v>
      </c>
      <c r="P26" s="9"/>
    </row>
    <row r="27" spans="1:16">
      <c r="A27" s="12"/>
      <c r="B27" s="25">
        <v>343.3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215986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215986</v>
      </c>
      <c r="O27" s="47">
        <f t="shared" si="1"/>
        <v>281.23177083333331</v>
      </c>
      <c r="P27" s="9"/>
    </row>
    <row r="28" spans="1:16">
      <c r="A28" s="12"/>
      <c r="B28" s="25">
        <v>343.4</v>
      </c>
      <c r="C28" s="20" t="s">
        <v>33</v>
      </c>
      <c r="D28" s="46">
        <v>8000</v>
      </c>
      <c r="E28" s="46">
        <v>0</v>
      </c>
      <c r="F28" s="46">
        <v>0</v>
      </c>
      <c r="G28" s="46">
        <v>0</v>
      </c>
      <c r="H28" s="46">
        <v>0</v>
      </c>
      <c r="I28" s="46">
        <v>174051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182051</v>
      </c>
      <c r="O28" s="47">
        <f t="shared" si="1"/>
        <v>237.04557291666666</v>
      </c>
      <c r="P28" s="9"/>
    </row>
    <row r="29" spans="1:16">
      <c r="A29" s="12"/>
      <c r="B29" s="25">
        <v>343.5</v>
      </c>
      <c r="C29" s="20" t="s">
        <v>34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168625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168625</v>
      </c>
      <c r="O29" s="47">
        <f t="shared" si="1"/>
        <v>219.56380208333334</v>
      </c>
      <c r="P29" s="9"/>
    </row>
    <row r="30" spans="1:16">
      <c r="A30" s="12"/>
      <c r="B30" s="25">
        <v>343.9</v>
      </c>
      <c r="C30" s="20" t="s">
        <v>35</v>
      </c>
      <c r="D30" s="46">
        <v>2525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2525</v>
      </c>
      <c r="O30" s="47">
        <f t="shared" si="1"/>
        <v>3.2877604166666665</v>
      </c>
      <c r="P30" s="9"/>
    </row>
    <row r="31" spans="1:16">
      <c r="A31" s="12"/>
      <c r="B31" s="25">
        <v>346.4</v>
      </c>
      <c r="C31" s="20" t="s">
        <v>36</v>
      </c>
      <c r="D31" s="46">
        <v>102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102</v>
      </c>
      <c r="O31" s="47">
        <f t="shared" si="1"/>
        <v>0.1328125</v>
      </c>
      <c r="P31" s="9"/>
    </row>
    <row r="32" spans="1:16" ht="15.75">
      <c r="A32" s="29" t="s">
        <v>29</v>
      </c>
      <c r="B32" s="30"/>
      <c r="C32" s="31"/>
      <c r="D32" s="32">
        <f t="shared" ref="D32:M32" si="8">SUM(D33:D35)</f>
        <v>4180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39" si="9">SUM(D32:M32)</f>
        <v>4180</v>
      </c>
      <c r="O32" s="45">
        <f t="shared" si="1"/>
        <v>5.442708333333333</v>
      </c>
      <c r="P32" s="10"/>
    </row>
    <row r="33" spans="1:119">
      <c r="A33" s="13"/>
      <c r="B33" s="39">
        <v>351.1</v>
      </c>
      <c r="C33" s="21" t="s">
        <v>39</v>
      </c>
      <c r="D33" s="46">
        <v>3408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3408</v>
      </c>
      <c r="O33" s="47">
        <f t="shared" si="1"/>
        <v>4.4375</v>
      </c>
      <c r="P33" s="9"/>
    </row>
    <row r="34" spans="1:119">
      <c r="A34" s="13"/>
      <c r="B34" s="39">
        <v>351.3</v>
      </c>
      <c r="C34" s="21" t="s">
        <v>61</v>
      </c>
      <c r="D34" s="46">
        <v>120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120</v>
      </c>
      <c r="O34" s="47">
        <f t="shared" si="1"/>
        <v>0.15625</v>
      </c>
      <c r="P34" s="9"/>
    </row>
    <row r="35" spans="1:119">
      <c r="A35" s="13"/>
      <c r="B35" s="39">
        <v>354</v>
      </c>
      <c r="C35" s="21" t="s">
        <v>62</v>
      </c>
      <c r="D35" s="46">
        <v>652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652</v>
      </c>
      <c r="O35" s="47">
        <f t="shared" si="1"/>
        <v>0.84895833333333337</v>
      </c>
      <c r="P35" s="9"/>
    </row>
    <row r="36" spans="1:119" ht="15.75">
      <c r="A36" s="29" t="s">
        <v>2</v>
      </c>
      <c r="B36" s="30"/>
      <c r="C36" s="31"/>
      <c r="D36" s="32">
        <f t="shared" ref="D36:M36" si="10">SUM(D37:D38)</f>
        <v>8900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833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9733</v>
      </c>
      <c r="O36" s="45">
        <f t="shared" si="1"/>
        <v>12.673177083333334</v>
      </c>
      <c r="P36" s="10"/>
    </row>
    <row r="37" spans="1:119">
      <c r="A37" s="12"/>
      <c r="B37" s="25">
        <v>361.1</v>
      </c>
      <c r="C37" s="20" t="s">
        <v>41</v>
      </c>
      <c r="D37" s="46">
        <v>2</v>
      </c>
      <c r="E37" s="46">
        <v>0</v>
      </c>
      <c r="F37" s="46">
        <v>0</v>
      </c>
      <c r="G37" s="46">
        <v>0</v>
      </c>
      <c r="H37" s="46">
        <v>0</v>
      </c>
      <c r="I37" s="46">
        <v>47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49</v>
      </c>
      <c r="O37" s="47">
        <f t="shared" si="1"/>
        <v>6.3802083333333329E-2</v>
      </c>
      <c r="P37" s="9"/>
    </row>
    <row r="38" spans="1:119" ht="15.75" thickBot="1">
      <c r="A38" s="12"/>
      <c r="B38" s="25">
        <v>369.9</v>
      </c>
      <c r="C38" s="20" t="s">
        <v>42</v>
      </c>
      <c r="D38" s="46">
        <v>8898</v>
      </c>
      <c r="E38" s="46">
        <v>0</v>
      </c>
      <c r="F38" s="46">
        <v>0</v>
      </c>
      <c r="G38" s="46">
        <v>0</v>
      </c>
      <c r="H38" s="46">
        <v>0</v>
      </c>
      <c r="I38" s="46">
        <v>786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9684</v>
      </c>
      <c r="O38" s="47">
        <f t="shared" si="1"/>
        <v>12.609375</v>
      </c>
      <c r="P38" s="9"/>
    </row>
    <row r="39" spans="1:119" ht="16.5" thickBot="1">
      <c r="A39" s="14" t="s">
        <v>37</v>
      </c>
      <c r="B39" s="23"/>
      <c r="C39" s="22"/>
      <c r="D39" s="15">
        <f>SUM(D5,D13,D15,D24,D32,D36)</f>
        <v>392676</v>
      </c>
      <c r="E39" s="15">
        <f t="shared" ref="E39:M39" si="11">SUM(E5,E13,E15,E24,E32,E36)</f>
        <v>68679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1497946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0</v>
      </c>
      <c r="N39" s="15">
        <f t="shared" si="9"/>
        <v>1959301</v>
      </c>
      <c r="O39" s="38">
        <f t="shared" si="1"/>
        <v>2551.1731770833335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63</v>
      </c>
      <c r="M41" s="48"/>
      <c r="N41" s="48"/>
      <c r="O41" s="43">
        <v>768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280340</v>
      </c>
      <c r="E5" s="27">
        <f t="shared" si="0"/>
        <v>54488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334828</v>
      </c>
      <c r="O5" s="33">
        <f t="shared" ref="O5:O40" si="1">(N5/O$42)</f>
        <v>426.53248407643309</v>
      </c>
      <c r="P5" s="6"/>
    </row>
    <row r="6" spans="1:133">
      <c r="A6" s="12"/>
      <c r="B6" s="25">
        <v>311</v>
      </c>
      <c r="C6" s="20" t="s">
        <v>1</v>
      </c>
      <c r="D6" s="46">
        <v>89437</v>
      </c>
      <c r="E6" s="46">
        <v>21077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110514</v>
      </c>
      <c r="O6" s="47">
        <f t="shared" si="1"/>
        <v>140.78216560509554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33411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33411</v>
      </c>
      <c r="O7" s="47">
        <f t="shared" si="1"/>
        <v>42.561783439490448</v>
      </c>
      <c r="P7" s="9"/>
    </row>
    <row r="8" spans="1:133">
      <c r="A8" s="12"/>
      <c r="B8" s="25">
        <v>312.60000000000002</v>
      </c>
      <c r="C8" s="20" t="s">
        <v>10</v>
      </c>
      <c r="D8" s="46">
        <v>71871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71871</v>
      </c>
      <c r="O8" s="47">
        <f t="shared" si="1"/>
        <v>91.555414012738851</v>
      </c>
      <c r="P8" s="9"/>
    </row>
    <row r="9" spans="1:133">
      <c r="A9" s="12"/>
      <c r="B9" s="25">
        <v>314.10000000000002</v>
      </c>
      <c r="C9" s="20" t="s">
        <v>11</v>
      </c>
      <c r="D9" s="46">
        <v>44013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44013</v>
      </c>
      <c r="O9" s="47">
        <f t="shared" si="1"/>
        <v>56.06751592356688</v>
      </c>
      <c r="P9" s="9"/>
    </row>
    <row r="10" spans="1:133">
      <c r="A10" s="12"/>
      <c r="B10" s="25">
        <v>314.8</v>
      </c>
      <c r="C10" s="20" t="s">
        <v>12</v>
      </c>
      <c r="D10" s="46">
        <v>733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733</v>
      </c>
      <c r="O10" s="47">
        <f t="shared" si="1"/>
        <v>0.93375796178343951</v>
      </c>
      <c r="P10" s="9"/>
    </row>
    <row r="11" spans="1:133">
      <c r="A11" s="12"/>
      <c r="B11" s="25">
        <v>315</v>
      </c>
      <c r="C11" s="20" t="s">
        <v>13</v>
      </c>
      <c r="D11" s="46">
        <v>23203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23203</v>
      </c>
      <c r="O11" s="47">
        <f t="shared" si="1"/>
        <v>29.557961783439492</v>
      </c>
      <c r="P11" s="9"/>
    </row>
    <row r="12" spans="1:133">
      <c r="A12" s="12"/>
      <c r="B12" s="25">
        <v>319</v>
      </c>
      <c r="C12" s="20" t="s">
        <v>14</v>
      </c>
      <c r="D12" s="46">
        <v>51083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51083</v>
      </c>
      <c r="O12" s="47">
        <f t="shared" si="1"/>
        <v>65.073885350318477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26311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26311</v>
      </c>
      <c r="O13" s="45">
        <f t="shared" si="1"/>
        <v>33.517197452229297</v>
      </c>
      <c r="P13" s="10"/>
    </row>
    <row r="14" spans="1:133">
      <c r="A14" s="12"/>
      <c r="B14" s="25">
        <v>329</v>
      </c>
      <c r="C14" s="20" t="s">
        <v>16</v>
      </c>
      <c r="D14" s="46">
        <v>26311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26311</v>
      </c>
      <c r="O14" s="47">
        <f t="shared" si="1"/>
        <v>33.517197452229297</v>
      </c>
      <c r="P14" s="9"/>
    </row>
    <row r="15" spans="1:133" ht="15.75">
      <c r="A15" s="29" t="s">
        <v>17</v>
      </c>
      <c r="B15" s="30"/>
      <c r="C15" s="31"/>
      <c r="D15" s="32">
        <f t="shared" ref="D15:M15" si="5">SUM(D16:D23)</f>
        <v>76330</v>
      </c>
      <c r="E15" s="32">
        <f t="shared" si="5"/>
        <v>18262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1355856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1450448</v>
      </c>
      <c r="O15" s="45">
        <f t="shared" si="1"/>
        <v>1847.7044585987262</v>
      </c>
      <c r="P15" s="10"/>
    </row>
    <row r="16" spans="1:133">
      <c r="A16" s="12"/>
      <c r="B16" s="25">
        <v>331.2</v>
      </c>
      <c r="C16" s="20" t="s">
        <v>55</v>
      </c>
      <c r="D16" s="46">
        <v>2882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2882</v>
      </c>
      <c r="O16" s="47">
        <f t="shared" si="1"/>
        <v>3.6713375796178345</v>
      </c>
      <c r="P16" s="9"/>
    </row>
    <row r="17" spans="1:16">
      <c r="A17" s="12"/>
      <c r="B17" s="25">
        <v>331.35</v>
      </c>
      <c r="C17" s="20" t="s">
        <v>56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537306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537306</v>
      </c>
      <c r="O17" s="47">
        <f t="shared" si="1"/>
        <v>684.46624203821659</v>
      </c>
      <c r="P17" s="9"/>
    </row>
    <row r="18" spans="1:16">
      <c r="A18" s="12"/>
      <c r="B18" s="25">
        <v>334.35</v>
      </c>
      <c r="C18" s="20" t="s">
        <v>18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818550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818550</v>
      </c>
      <c r="O18" s="47">
        <f t="shared" si="1"/>
        <v>1042.7388535031846</v>
      </c>
      <c r="P18" s="9"/>
    </row>
    <row r="19" spans="1:16">
      <c r="A19" s="12"/>
      <c r="B19" s="25">
        <v>335.12</v>
      </c>
      <c r="C19" s="20" t="s">
        <v>19</v>
      </c>
      <c r="D19" s="46">
        <v>30471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30471</v>
      </c>
      <c r="O19" s="47">
        <f t="shared" si="1"/>
        <v>38.816560509554137</v>
      </c>
      <c r="P19" s="9"/>
    </row>
    <row r="20" spans="1:16">
      <c r="A20" s="12"/>
      <c r="B20" s="25">
        <v>335.14</v>
      </c>
      <c r="C20" s="20" t="s">
        <v>20</v>
      </c>
      <c r="D20" s="46">
        <v>3109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3109</v>
      </c>
      <c r="O20" s="47">
        <f t="shared" si="1"/>
        <v>3.9605095541401272</v>
      </c>
      <c r="P20" s="9"/>
    </row>
    <row r="21" spans="1:16">
      <c r="A21" s="12"/>
      <c r="B21" s="25">
        <v>335.15</v>
      </c>
      <c r="C21" s="20" t="s">
        <v>21</v>
      </c>
      <c r="D21" s="46">
        <v>336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336</v>
      </c>
      <c r="O21" s="47">
        <f t="shared" si="1"/>
        <v>0.42802547770700639</v>
      </c>
      <c r="P21" s="9"/>
    </row>
    <row r="22" spans="1:16">
      <c r="A22" s="12"/>
      <c r="B22" s="25">
        <v>335.18</v>
      </c>
      <c r="C22" s="20" t="s">
        <v>22</v>
      </c>
      <c r="D22" s="46">
        <v>39532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39532</v>
      </c>
      <c r="O22" s="47">
        <f t="shared" si="1"/>
        <v>50.359235668789808</v>
      </c>
      <c r="P22" s="9"/>
    </row>
    <row r="23" spans="1:16">
      <c r="A23" s="12"/>
      <c r="B23" s="25">
        <v>335.9</v>
      </c>
      <c r="C23" s="20" t="s">
        <v>23</v>
      </c>
      <c r="D23" s="46">
        <v>0</v>
      </c>
      <c r="E23" s="46">
        <v>18262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18262</v>
      </c>
      <c r="O23" s="47">
        <f t="shared" si="1"/>
        <v>23.263694267515923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SUM(D25:D31)</f>
        <v>14134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490429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504563</v>
      </c>
      <c r="O24" s="45">
        <f t="shared" si="1"/>
        <v>642.75541401273881</v>
      </c>
      <c r="P24" s="10"/>
    </row>
    <row r="25" spans="1:16">
      <c r="A25" s="12"/>
      <c r="B25" s="25">
        <v>341.1</v>
      </c>
      <c r="C25" s="20" t="s">
        <v>52</v>
      </c>
      <c r="D25" s="46">
        <v>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</v>
      </c>
      <c r="O25" s="47">
        <f t="shared" si="1"/>
        <v>3.5668789808917196E-2</v>
      </c>
      <c r="P25" s="9"/>
    </row>
    <row r="26" spans="1:16">
      <c r="A26" s="12"/>
      <c r="B26" s="25">
        <v>342.5</v>
      </c>
      <c r="C26" s="20" t="s">
        <v>31</v>
      </c>
      <c r="D26" s="46">
        <v>1857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1857</v>
      </c>
      <c r="O26" s="47">
        <f t="shared" si="1"/>
        <v>2.3656050955414014</v>
      </c>
      <c r="P26" s="9"/>
    </row>
    <row r="27" spans="1:16">
      <c r="A27" s="12"/>
      <c r="B27" s="25">
        <v>343.3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197162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197162</v>
      </c>
      <c r="O27" s="47">
        <f t="shared" si="1"/>
        <v>251.16178343949045</v>
      </c>
      <c r="P27" s="9"/>
    </row>
    <row r="28" spans="1:16">
      <c r="A28" s="12"/>
      <c r="B28" s="25">
        <v>343.4</v>
      </c>
      <c r="C28" s="20" t="s">
        <v>33</v>
      </c>
      <c r="D28" s="46">
        <v>9640</v>
      </c>
      <c r="E28" s="46">
        <v>0</v>
      </c>
      <c r="F28" s="46">
        <v>0</v>
      </c>
      <c r="G28" s="46">
        <v>0</v>
      </c>
      <c r="H28" s="46">
        <v>0</v>
      </c>
      <c r="I28" s="46">
        <v>162764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172404</v>
      </c>
      <c r="O28" s="47">
        <f t="shared" si="1"/>
        <v>219.62292993630572</v>
      </c>
      <c r="P28" s="9"/>
    </row>
    <row r="29" spans="1:16">
      <c r="A29" s="12"/>
      <c r="B29" s="25">
        <v>343.5</v>
      </c>
      <c r="C29" s="20" t="s">
        <v>34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130503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130503</v>
      </c>
      <c r="O29" s="47">
        <f t="shared" si="1"/>
        <v>166.24585987261148</v>
      </c>
      <c r="P29" s="9"/>
    </row>
    <row r="30" spans="1:16">
      <c r="A30" s="12"/>
      <c r="B30" s="25">
        <v>343.9</v>
      </c>
      <c r="C30" s="20" t="s">
        <v>35</v>
      </c>
      <c r="D30" s="46">
        <v>2525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2525</v>
      </c>
      <c r="O30" s="47">
        <f t="shared" si="1"/>
        <v>3.2165605095541401</v>
      </c>
      <c r="P30" s="9"/>
    </row>
    <row r="31" spans="1:16">
      <c r="A31" s="12"/>
      <c r="B31" s="25">
        <v>346.4</v>
      </c>
      <c r="C31" s="20" t="s">
        <v>36</v>
      </c>
      <c r="D31" s="46">
        <v>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84</v>
      </c>
      <c r="O31" s="47">
        <f t="shared" si="1"/>
        <v>0.1070063694267516</v>
      </c>
      <c r="P31" s="9"/>
    </row>
    <row r="32" spans="1:16" ht="15.75">
      <c r="A32" s="29" t="s">
        <v>29</v>
      </c>
      <c r="B32" s="30"/>
      <c r="C32" s="31"/>
      <c r="D32" s="32">
        <f t="shared" ref="D32:M32" si="8">SUM(D33:D34)</f>
        <v>3143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0" si="9">SUM(D32:M32)</f>
        <v>3143</v>
      </c>
      <c r="O32" s="45">
        <f t="shared" si="1"/>
        <v>4.0038216560509552</v>
      </c>
      <c r="P32" s="10"/>
    </row>
    <row r="33" spans="1:119">
      <c r="A33" s="13"/>
      <c r="B33" s="39">
        <v>351.1</v>
      </c>
      <c r="C33" s="21" t="s">
        <v>39</v>
      </c>
      <c r="D33" s="46">
        <v>2841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2841</v>
      </c>
      <c r="O33" s="47">
        <f t="shared" si="1"/>
        <v>3.6191082802547769</v>
      </c>
      <c r="P33" s="9"/>
    </row>
    <row r="34" spans="1:119">
      <c r="A34" s="13"/>
      <c r="B34" s="39">
        <v>359</v>
      </c>
      <c r="C34" s="21" t="s">
        <v>40</v>
      </c>
      <c r="D34" s="46">
        <v>302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302</v>
      </c>
      <c r="O34" s="47">
        <f t="shared" si="1"/>
        <v>0.38471337579617837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SUM(D36:D36)</f>
        <v>2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9381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9383</v>
      </c>
      <c r="O35" s="45">
        <f t="shared" si="1"/>
        <v>11.952866242038217</v>
      </c>
      <c r="P35" s="10"/>
    </row>
    <row r="36" spans="1:119">
      <c r="A36" s="12"/>
      <c r="B36" s="25">
        <v>361.1</v>
      </c>
      <c r="C36" s="20" t="s">
        <v>41</v>
      </c>
      <c r="D36" s="46">
        <v>2</v>
      </c>
      <c r="E36" s="46">
        <v>0</v>
      </c>
      <c r="F36" s="46">
        <v>0</v>
      </c>
      <c r="G36" s="46">
        <v>0</v>
      </c>
      <c r="H36" s="46">
        <v>0</v>
      </c>
      <c r="I36" s="46">
        <v>9381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9383</v>
      </c>
      <c r="O36" s="47">
        <f t="shared" si="1"/>
        <v>11.952866242038217</v>
      </c>
      <c r="P36" s="9"/>
    </row>
    <row r="37" spans="1:119" ht="15.75">
      <c r="A37" s="29" t="s">
        <v>30</v>
      </c>
      <c r="B37" s="30"/>
      <c r="C37" s="31"/>
      <c r="D37" s="32">
        <f t="shared" ref="D37:M37" si="11">SUM(D38:D39)</f>
        <v>271237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16309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9"/>
        <v>287546</v>
      </c>
      <c r="O37" s="45">
        <f t="shared" si="1"/>
        <v>366.30063694267517</v>
      </c>
      <c r="P37" s="9"/>
    </row>
    <row r="38" spans="1:119">
      <c r="A38" s="12"/>
      <c r="B38" s="25">
        <v>381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16309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16309</v>
      </c>
      <c r="O38" s="47">
        <f t="shared" si="1"/>
        <v>20.775796178343949</v>
      </c>
      <c r="P38" s="9"/>
    </row>
    <row r="39" spans="1:119" ht="15.75" thickBot="1">
      <c r="A39" s="12"/>
      <c r="B39" s="25">
        <v>384</v>
      </c>
      <c r="C39" s="20" t="s">
        <v>44</v>
      </c>
      <c r="D39" s="46">
        <v>271237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271237</v>
      </c>
      <c r="O39" s="47">
        <f t="shared" si="1"/>
        <v>345.5248407643312</v>
      </c>
      <c r="P39" s="9"/>
    </row>
    <row r="40" spans="1:119" ht="16.5" thickBot="1">
      <c r="A40" s="14" t="s">
        <v>37</v>
      </c>
      <c r="B40" s="23"/>
      <c r="C40" s="22"/>
      <c r="D40" s="15">
        <f t="shared" ref="D40:M40" si="12">SUM(D5,D13,D15,D24,D32,D35,D37)</f>
        <v>671497</v>
      </c>
      <c r="E40" s="15">
        <f t="shared" si="12"/>
        <v>72750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1871975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9"/>
        <v>2616222</v>
      </c>
      <c r="O40" s="38">
        <f t="shared" si="1"/>
        <v>3332.7668789808918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57</v>
      </c>
      <c r="M42" s="48"/>
      <c r="N42" s="48"/>
      <c r="O42" s="43">
        <v>785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thickBot="1">
      <c r="A44" s="52" t="s">
        <v>58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244392</v>
      </c>
      <c r="E5" s="27">
        <f t="shared" si="0"/>
        <v>69094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313486</v>
      </c>
      <c r="O5" s="33">
        <f t="shared" ref="O5:O39" si="1">(N5/O$41)</f>
        <v>399.8545918367347</v>
      </c>
      <c r="P5" s="6"/>
    </row>
    <row r="6" spans="1:133">
      <c r="A6" s="12"/>
      <c r="B6" s="25">
        <v>311</v>
      </c>
      <c r="C6" s="20" t="s">
        <v>1</v>
      </c>
      <c r="D6" s="46">
        <v>72804</v>
      </c>
      <c r="E6" s="46">
        <v>36255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109059</v>
      </c>
      <c r="O6" s="47">
        <f t="shared" si="1"/>
        <v>139.10586734693877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32839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32839</v>
      </c>
      <c r="O7" s="47">
        <f t="shared" si="1"/>
        <v>41.886479591836732</v>
      </c>
      <c r="P7" s="9"/>
    </row>
    <row r="8" spans="1:133">
      <c r="A8" s="12"/>
      <c r="B8" s="25">
        <v>312.60000000000002</v>
      </c>
      <c r="C8" s="20" t="s">
        <v>10</v>
      </c>
      <c r="D8" s="46">
        <v>69211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69211</v>
      </c>
      <c r="O8" s="47">
        <f t="shared" si="1"/>
        <v>88.279336734693871</v>
      </c>
      <c r="P8" s="9"/>
    </row>
    <row r="9" spans="1:133">
      <c r="A9" s="12"/>
      <c r="B9" s="25">
        <v>314.10000000000002</v>
      </c>
      <c r="C9" s="20" t="s">
        <v>11</v>
      </c>
      <c r="D9" s="46">
        <v>35528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35528</v>
      </c>
      <c r="O9" s="47">
        <f t="shared" si="1"/>
        <v>45.316326530612244</v>
      </c>
      <c r="P9" s="9"/>
    </row>
    <row r="10" spans="1:133">
      <c r="A10" s="12"/>
      <c r="B10" s="25">
        <v>314.8</v>
      </c>
      <c r="C10" s="20" t="s">
        <v>12</v>
      </c>
      <c r="D10" s="46">
        <v>576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576</v>
      </c>
      <c r="O10" s="47">
        <f t="shared" si="1"/>
        <v>0.73469387755102045</v>
      </c>
      <c r="P10" s="9"/>
    </row>
    <row r="11" spans="1:133">
      <c r="A11" s="12"/>
      <c r="B11" s="25">
        <v>315</v>
      </c>
      <c r="C11" s="20" t="s">
        <v>13</v>
      </c>
      <c r="D11" s="46">
        <v>21114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21114</v>
      </c>
      <c r="O11" s="47">
        <f t="shared" si="1"/>
        <v>26.931122448979593</v>
      </c>
      <c r="P11" s="9"/>
    </row>
    <row r="12" spans="1:133">
      <c r="A12" s="12"/>
      <c r="B12" s="25">
        <v>319</v>
      </c>
      <c r="C12" s="20" t="s">
        <v>14</v>
      </c>
      <c r="D12" s="46">
        <v>45159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45159</v>
      </c>
      <c r="O12" s="47">
        <f t="shared" si="1"/>
        <v>57.600765306122447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27169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27169</v>
      </c>
      <c r="O13" s="45">
        <f t="shared" si="1"/>
        <v>34.654336734693878</v>
      </c>
      <c r="P13" s="10"/>
    </row>
    <row r="14" spans="1:133">
      <c r="A14" s="12"/>
      <c r="B14" s="25">
        <v>329</v>
      </c>
      <c r="C14" s="20" t="s">
        <v>16</v>
      </c>
      <c r="D14" s="46">
        <v>27169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27169</v>
      </c>
      <c r="O14" s="47">
        <f t="shared" si="1"/>
        <v>34.654336734693878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SUM(D16:D21)</f>
        <v>67903</v>
      </c>
      <c r="E15" s="32">
        <f t="shared" si="4"/>
        <v>20610</v>
      </c>
      <c r="F15" s="32">
        <f t="shared" si="4"/>
        <v>0</v>
      </c>
      <c r="G15" s="32">
        <f t="shared" si="4"/>
        <v>172319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>SUM(D15:M15)</f>
        <v>260832</v>
      </c>
      <c r="O15" s="45">
        <f t="shared" si="1"/>
        <v>332.69387755102042</v>
      </c>
      <c r="P15" s="10"/>
    </row>
    <row r="16" spans="1:133">
      <c r="A16" s="12"/>
      <c r="B16" s="25">
        <v>334.35</v>
      </c>
      <c r="C16" s="20" t="s">
        <v>18</v>
      </c>
      <c r="D16" s="46">
        <v>0</v>
      </c>
      <c r="E16" s="46">
        <v>0</v>
      </c>
      <c r="F16" s="46">
        <v>0</v>
      </c>
      <c r="G16" s="46">
        <v>172319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5">SUM(D16:M16)</f>
        <v>172319</v>
      </c>
      <c r="O16" s="47">
        <f t="shared" si="1"/>
        <v>219.79464285714286</v>
      </c>
      <c r="P16" s="9"/>
    </row>
    <row r="17" spans="1:16">
      <c r="A17" s="12"/>
      <c r="B17" s="25">
        <v>335.12</v>
      </c>
      <c r="C17" s="20" t="s">
        <v>19</v>
      </c>
      <c r="D17" s="46">
        <v>28242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28242</v>
      </c>
      <c r="O17" s="47">
        <f t="shared" si="1"/>
        <v>36.022959183673471</v>
      </c>
      <c r="P17" s="9"/>
    </row>
    <row r="18" spans="1:16">
      <c r="A18" s="12"/>
      <c r="B18" s="25">
        <v>335.14</v>
      </c>
      <c r="C18" s="20" t="s">
        <v>20</v>
      </c>
      <c r="D18" s="46">
        <v>2350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2350</v>
      </c>
      <c r="O18" s="47">
        <f t="shared" si="1"/>
        <v>2.9974489795918369</v>
      </c>
      <c r="P18" s="9"/>
    </row>
    <row r="19" spans="1:16">
      <c r="A19" s="12"/>
      <c r="B19" s="25">
        <v>335.15</v>
      </c>
      <c r="C19" s="20" t="s">
        <v>21</v>
      </c>
      <c r="D19" s="46">
        <v>296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296</v>
      </c>
      <c r="O19" s="47">
        <f t="shared" si="1"/>
        <v>0.37755102040816324</v>
      </c>
      <c r="P19" s="9"/>
    </row>
    <row r="20" spans="1:16">
      <c r="A20" s="12"/>
      <c r="B20" s="25">
        <v>335.18</v>
      </c>
      <c r="C20" s="20" t="s">
        <v>22</v>
      </c>
      <c r="D20" s="46">
        <v>37015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37015</v>
      </c>
      <c r="O20" s="47">
        <f t="shared" si="1"/>
        <v>47.213010204081634</v>
      </c>
      <c r="P20" s="9"/>
    </row>
    <row r="21" spans="1:16">
      <c r="A21" s="12"/>
      <c r="B21" s="25">
        <v>335.9</v>
      </c>
      <c r="C21" s="20" t="s">
        <v>23</v>
      </c>
      <c r="D21" s="46">
        <v>0</v>
      </c>
      <c r="E21" s="46">
        <v>20610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20610</v>
      </c>
      <c r="O21" s="47">
        <f t="shared" si="1"/>
        <v>26.288265306122447</v>
      </c>
      <c r="P21" s="9"/>
    </row>
    <row r="22" spans="1:16" ht="15.75">
      <c r="A22" s="29" t="s">
        <v>28</v>
      </c>
      <c r="B22" s="30"/>
      <c r="C22" s="31"/>
      <c r="D22" s="32">
        <f t="shared" ref="D22:M22" si="6">SUM(D23:D29)</f>
        <v>25628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404701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>SUM(D22:M22)</f>
        <v>430329</v>
      </c>
      <c r="O22" s="45">
        <f t="shared" si="1"/>
        <v>548.88903061224494</v>
      </c>
      <c r="P22" s="10"/>
    </row>
    <row r="23" spans="1:16">
      <c r="A23" s="12"/>
      <c r="B23" s="25">
        <v>341.1</v>
      </c>
      <c r="C23" s="20" t="s">
        <v>52</v>
      </c>
      <c r="D23" s="46">
        <v>110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110</v>
      </c>
      <c r="O23" s="47">
        <f t="shared" si="1"/>
        <v>0.14030612244897958</v>
      </c>
      <c r="P23" s="9"/>
    </row>
    <row r="24" spans="1:16">
      <c r="A24" s="12"/>
      <c r="B24" s="25">
        <v>342.5</v>
      </c>
      <c r="C24" s="20" t="s">
        <v>31</v>
      </c>
      <c r="D24" s="46">
        <v>15138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7">SUM(D24:M24)</f>
        <v>15138</v>
      </c>
      <c r="O24" s="47">
        <f t="shared" si="1"/>
        <v>19.308673469387756</v>
      </c>
      <c r="P24" s="9"/>
    </row>
    <row r="25" spans="1:16">
      <c r="A25" s="12"/>
      <c r="B25" s="25">
        <v>343.3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193303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193303</v>
      </c>
      <c r="O25" s="47">
        <f t="shared" si="1"/>
        <v>246.55994897959184</v>
      </c>
      <c r="P25" s="9"/>
    </row>
    <row r="26" spans="1:16">
      <c r="A26" s="12"/>
      <c r="B26" s="25">
        <v>343.4</v>
      </c>
      <c r="C26" s="20" t="s">
        <v>33</v>
      </c>
      <c r="D26" s="46">
        <v>6900</v>
      </c>
      <c r="E26" s="46">
        <v>0</v>
      </c>
      <c r="F26" s="46">
        <v>0</v>
      </c>
      <c r="G26" s="46">
        <v>0</v>
      </c>
      <c r="H26" s="46">
        <v>0</v>
      </c>
      <c r="I26" s="46">
        <v>160713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167613</v>
      </c>
      <c r="O26" s="47">
        <f t="shared" si="1"/>
        <v>213.7920918367347</v>
      </c>
      <c r="P26" s="9"/>
    </row>
    <row r="27" spans="1:16">
      <c r="A27" s="12"/>
      <c r="B27" s="25">
        <v>343.5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50685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50685</v>
      </c>
      <c r="O27" s="47">
        <f t="shared" si="1"/>
        <v>64.649234693877546</v>
      </c>
      <c r="P27" s="9"/>
    </row>
    <row r="28" spans="1:16">
      <c r="A28" s="12"/>
      <c r="B28" s="25">
        <v>343.9</v>
      </c>
      <c r="C28" s="20" t="s">
        <v>35</v>
      </c>
      <c r="D28" s="46">
        <v>3400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3400</v>
      </c>
      <c r="O28" s="47">
        <f t="shared" si="1"/>
        <v>4.3367346938775508</v>
      </c>
      <c r="P28" s="9"/>
    </row>
    <row r="29" spans="1:16">
      <c r="A29" s="12"/>
      <c r="B29" s="25">
        <v>346.4</v>
      </c>
      <c r="C29" s="20" t="s">
        <v>36</v>
      </c>
      <c r="D29" s="46">
        <v>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80</v>
      </c>
      <c r="O29" s="47">
        <f t="shared" si="1"/>
        <v>0.10204081632653061</v>
      </c>
      <c r="P29" s="9"/>
    </row>
    <row r="30" spans="1:16" ht="15.75">
      <c r="A30" s="29" t="s">
        <v>29</v>
      </c>
      <c r="B30" s="30"/>
      <c r="C30" s="31"/>
      <c r="D30" s="32">
        <f t="shared" ref="D30:M30" si="8">SUM(D31:D32)</f>
        <v>6621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ref="N30:N39" si="9">SUM(D30:M30)</f>
        <v>6621</v>
      </c>
      <c r="O30" s="45">
        <f t="shared" si="1"/>
        <v>8.4451530612244898</v>
      </c>
      <c r="P30" s="10"/>
    </row>
    <row r="31" spans="1:16">
      <c r="A31" s="13"/>
      <c r="B31" s="39">
        <v>351.1</v>
      </c>
      <c r="C31" s="21" t="s">
        <v>39</v>
      </c>
      <c r="D31" s="46">
        <v>5825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5825</v>
      </c>
      <c r="O31" s="47">
        <f t="shared" si="1"/>
        <v>7.4298469387755102</v>
      </c>
      <c r="P31" s="9"/>
    </row>
    <row r="32" spans="1:16">
      <c r="A32" s="13"/>
      <c r="B32" s="39">
        <v>359</v>
      </c>
      <c r="C32" s="21" t="s">
        <v>40</v>
      </c>
      <c r="D32" s="46">
        <v>796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796</v>
      </c>
      <c r="O32" s="47">
        <f t="shared" si="1"/>
        <v>1.0153061224489797</v>
      </c>
      <c r="P32" s="9"/>
    </row>
    <row r="33" spans="1:119" ht="15.75">
      <c r="A33" s="29" t="s">
        <v>2</v>
      </c>
      <c r="B33" s="30"/>
      <c r="C33" s="31"/>
      <c r="D33" s="32">
        <f t="shared" ref="D33:M33" si="10">SUM(D34:D35)</f>
        <v>12158</v>
      </c>
      <c r="E33" s="32">
        <f t="shared" si="10"/>
        <v>0</v>
      </c>
      <c r="F33" s="32">
        <f t="shared" si="10"/>
        <v>0</v>
      </c>
      <c r="G33" s="32">
        <f t="shared" si="10"/>
        <v>11189</v>
      </c>
      <c r="H33" s="32">
        <f t="shared" si="10"/>
        <v>0</v>
      </c>
      <c r="I33" s="32">
        <f t="shared" si="10"/>
        <v>15385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9"/>
        <v>38732</v>
      </c>
      <c r="O33" s="45">
        <f t="shared" si="1"/>
        <v>49.403061224489797</v>
      </c>
      <c r="P33" s="10"/>
    </row>
    <row r="34" spans="1:119">
      <c r="A34" s="12"/>
      <c r="B34" s="25">
        <v>361.1</v>
      </c>
      <c r="C34" s="20" t="s">
        <v>41</v>
      </c>
      <c r="D34" s="46">
        <v>4</v>
      </c>
      <c r="E34" s="46">
        <v>0</v>
      </c>
      <c r="F34" s="46">
        <v>0</v>
      </c>
      <c r="G34" s="46">
        <v>0</v>
      </c>
      <c r="H34" s="46">
        <v>0</v>
      </c>
      <c r="I34" s="46">
        <v>15385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15389</v>
      </c>
      <c r="O34" s="47">
        <f t="shared" si="1"/>
        <v>19.628826530612244</v>
      </c>
      <c r="P34" s="9"/>
    </row>
    <row r="35" spans="1:119">
      <c r="A35" s="12"/>
      <c r="B35" s="25">
        <v>369.9</v>
      </c>
      <c r="C35" s="20" t="s">
        <v>42</v>
      </c>
      <c r="D35" s="46">
        <v>12154</v>
      </c>
      <c r="E35" s="46">
        <v>0</v>
      </c>
      <c r="F35" s="46">
        <v>0</v>
      </c>
      <c r="G35" s="46">
        <v>11189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23343</v>
      </c>
      <c r="O35" s="47">
        <f t="shared" si="1"/>
        <v>29.774234693877553</v>
      </c>
      <c r="P35" s="9"/>
    </row>
    <row r="36" spans="1:119" ht="15.75">
      <c r="A36" s="29" t="s">
        <v>30</v>
      </c>
      <c r="B36" s="30"/>
      <c r="C36" s="31"/>
      <c r="D36" s="32">
        <f t="shared" ref="D36:M36" si="11">SUM(D37:D38)</f>
        <v>280226</v>
      </c>
      <c r="E36" s="32">
        <f t="shared" si="11"/>
        <v>0</v>
      </c>
      <c r="F36" s="32">
        <f t="shared" si="11"/>
        <v>0</v>
      </c>
      <c r="G36" s="32">
        <f t="shared" si="11"/>
        <v>91559</v>
      </c>
      <c r="H36" s="32">
        <f t="shared" si="11"/>
        <v>0</v>
      </c>
      <c r="I36" s="32">
        <f t="shared" si="11"/>
        <v>0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 t="shared" si="9"/>
        <v>371785</v>
      </c>
      <c r="O36" s="45">
        <f t="shared" si="1"/>
        <v>474.21556122448982</v>
      </c>
      <c r="P36" s="9"/>
    </row>
    <row r="37" spans="1:119">
      <c r="A37" s="12"/>
      <c r="B37" s="25">
        <v>381</v>
      </c>
      <c r="C37" s="20" t="s">
        <v>43</v>
      </c>
      <c r="D37" s="46">
        <v>5228</v>
      </c>
      <c r="E37" s="46">
        <v>0</v>
      </c>
      <c r="F37" s="46">
        <v>0</v>
      </c>
      <c r="G37" s="46">
        <v>300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5528</v>
      </c>
      <c r="O37" s="47">
        <f t="shared" si="1"/>
        <v>7.0510204081632653</v>
      </c>
      <c r="P37" s="9"/>
    </row>
    <row r="38" spans="1:119" ht="15.75" thickBot="1">
      <c r="A38" s="12"/>
      <c r="B38" s="25">
        <v>384</v>
      </c>
      <c r="C38" s="20" t="s">
        <v>44</v>
      </c>
      <c r="D38" s="46">
        <v>274998</v>
      </c>
      <c r="E38" s="46">
        <v>0</v>
      </c>
      <c r="F38" s="46">
        <v>0</v>
      </c>
      <c r="G38" s="46">
        <v>91259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366257</v>
      </c>
      <c r="O38" s="47">
        <f t="shared" si="1"/>
        <v>467.16454081632651</v>
      </c>
      <c r="P38" s="9"/>
    </row>
    <row r="39" spans="1:119" ht="16.5" thickBot="1">
      <c r="A39" s="14" t="s">
        <v>37</v>
      </c>
      <c r="B39" s="23"/>
      <c r="C39" s="22"/>
      <c r="D39" s="15">
        <f t="shared" ref="D39:M39" si="12">SUM(D5,D13,D15,D22,D30,D33,D36)</f>
        <v>664097</v>
      </c>
      <c r="E39" s="15">
        <f t="shared" si="12"/>
        <v>89704</v>
      </c>
      <c r="F39" s="15">
        <f t="shared" si="12"/>
        <v>0</v>
      </c>
      <c r="G39" s="15">
        <f t="shared" si="12"/>
        <v>275067</v>
      </c>
      <c r="H39" s="15">
        <f t="shared" si="12"/>
        <v>0</v>
      </c>
      <c r="I39" s="15">
        <f t="shared" si="12"/>
        <v>420086</v>
      </c>
      <c r="J39" s="15">
        <f t="shared" si="12"/>
        <v>0</v>
      </c>
      <c r="K39" s="15">
        <f t="shared" si="12"/>
        <v>0</v>
      </c>
      <c r="L39" s="15">
        <f t="shared" si="12"/>
        <v>0</v>
      </c>
      <c r="M39" s="15">
        <f t="shared" si="12"/>
        <v>0</v>
      </c>
      <c r="N39" s="15">
        <f t="shared" si="9"/>
        <v>1448954</v>
      </c>
      <c r="O39" s="38">
        <f t="shared" si="1"/>
        <v>1848.1556122448981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51</v>
      </c>
      <c r="M41" s="48"/>
      <c r="N41" s="48"/>
      <c r="O41" s="43">
        <v>784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thickBot="1">
      <c r="A43" s="52" t="s">
        <v>58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A43:O43"/>
    <mergeCell ref="A42:O42"/>
    <mergeCell ref="L41:N4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240503</v>
      </c>
      <c r="E5" s="27">
        <f t="shared" si="0"/>
        <v>44438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284941</v>
      </c>
      <c r="O5" s="33">
        <f t="shared" ref="O5:O42" si="1">(N5/O$44)</f>
        <v>362.52035623409671</v>
      </c>
      <c r="P5" s="6"/>
    </row>
    <row r="6" spans="1:133">
      <c r="A6" s="12"/>
      <c r="B6" s="25">
        <v>311</v>
      </c>
      <c r="C6" s="20" t="s">
        <v>1</v>
      </c>
      <c r="D6" s="46">
        <v>67129</v>
      </c>
      <c r="E6" s="46">
        <v>33013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100142</v>
      </c>
      <c r="O6" s="47">
        <f t="shared" si="1"/>
        <v>127.40712468193384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11425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11425</v>
      </c>
      <c r="O7" s="47">
        <f t="shared" si="1"/>
        <v>14.535623409669212</v>
      </c>
      <c r="P7" s="9"/>
    </row>
    <row r="8" spans="1:133">
      <c r="A8" s="12"/>
      <c r="B8" s="25">
        <v>312.60000000000002</v>
      </c>
      <c r="C8" s="20" t="s">
        <v>10</v>
      </c>
      <c r="D8" s="46">
        <v>76838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76838</v>
      </c>
      <c r="O8" s="47">
        <f t="shared" si="1"/>
        <v>97.758269720101779</v>
      </c>
      <c r="P8" s="9"/>
    </row>
    <row r="9" spans="1:133">
      <c r="A9" s="12"/>
      <c r="B9" s="25">
        <v>314.10000000000002</v>
      </c>
      <c r="C9" s="20" t="s">
        <v>11</v>
      </c>
      <c r="D9" s="46">
        <v>33080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33080</v>
      </c>
      <c r="O9" s="47">
        <f t="shared" si="1"/>
        <v>42.086513994910945</v>
      </c>
      <c r="P9" s="9"/>
    </row>
    <row r="10" spans="1:133">
      <c r="A10" s="12"/>
      <c r="B10" s="25">
        <v>314.8</v>
      </c>
      <c r="C10" s="20" t="s">
        <v>12</v>
      </c>
      <c r="D10" s="46">
        <v>1294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1294</v>
      </c>
      <c r="O10" s="47">
        <f t="shared" si="1"/>
        <v>1.6463104325699744</v>
      </c>
      <c r="P10" s="9"/>
    </row>
    <row r="11" spans="1:133">
      <c r="A11" s="12"/>
      <c r="B11" s="25">
        <v>315</v>
      </c>
      <c r="C11" s="20" t="s">
        <v>13</v>
      </c>
      <c r="D11" s="46">
        <v>15782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15782</v>
      </c>
      <c r="O11" s="47">
        <f t="shared" si="1"/>
        <v>20.078880407124682</v>
      </c>
      <c r="P11" s="9"/>
    </row>
    <row r="12" spans="1:133">
      <c r="A12" s="12"/>
      <c r="B12" s="25">
        <v>319</v>
      </c>
      <c r="C12" s="20" t="s">
        <v>14</v>
      </c>
      <c r="D12" s="46">
        <v>46380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46380</v>
      </c>
      <c r="O12" s="47">
        <f t="shared" si="1"/>
        <v>59.007633587786259</v>
      </c>
      <c r="P12" s="9"/>
    </row>
    <row r="13" spans="1:133" ht="15.75">
      <c r="A13" s="29" t="s">
        <v>67</v>
      </c>
      <c r="B13" s="30"/>
      <c r="C13" s="31"/>
      <c r="D13" s="32">
        <f t="shared" ref="D13:M13" si="3">SUM(D14:D14)</f>
        <v>25572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25572</v>
      </c>
      <c r="O13" s="45">
        <f t="shared" si="1"/>
        <v>32.534351145038165</v>
      </c>
      <c r="P13" s="10"/>
    </row>
    <row r="14" spans="1:133">
      <c r="A14" s="12"/>
      <c r="B14" s="25">
        <v>329</v>
      </c>
      <c r="C14" s="20" t="s">
        <v>68</v>
      </c>
      <c r="D14" s="46">
        <v>25572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25572</v>
      </c>
      <c r="O14" s="47">
        <f t="shared" si="1"/>
        <v>32.534351145038165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SUM(D16:D24)</f>
        <v>337473</v>
      </c>
      <c r="E15" s="32">
        <f t="shared" si="4"/>
        <v>20830</v>
      </c>
      <c r="F15" s="32">
        <f t="shared" si="4"/>
        <v>0</v>
      </c>
      <c r="G15" s="32">
        <f t="shared" si="4"/>
        <v>2036215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>SUM(D15:M15)</f>
        <v>2394518</v>
      </c>
      <c r="O15" s="45">
        <f t="shared" si="1"/>
        <v>3046.4605597964378</v>
      </c>
      <c r="P15" s="10"/>
    </row>
    <row r="16" spans="1:133">
      <c r="A16" s="12"/>
      <c r="B16" s="25">
        <v>331.35</v>
      </c>
      <c r="C16" s="20" t="s">
        <v>56</v>
      </c>
      <c r="D16" s="46">
        <v>0</v>
      </c>
      <c r="E16" s="46">
        <v>0</v>
      </c>
      <c r="F16" s="46">
        <v>0</v>
      </c>
      <c r="G16" s="46">
        <v>43450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5">SUM(D16:M16)</f>
        <v>43450</v>
      </c>
      <c r="O16" s="47">
        <f t="shared" si="1"/>
        <v>55.279898218829516</v>
      </c>
      <c r="P16" s="9"/>
    </row>
    <row r="17" spans="1:16">
      <c r="A17" s="12"/>
      <c r="B17" s="25">
        <v>334.2</v>
      </c>
      <c r="C17" s="20" t="s">
        <v>69</v>
      </c>
      <c r="D17" s="46">
        <v>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1000</v>
      </c>
      <c r="O17" s="47">
        <f t="shared" si="1"/>
        <v>1.272264631043257</v>
      </c>
      <c r="P17" s="9"/>
    </row>
    <row r="18" spans="1:16">
      <c r="A18" s="12"/>
      <c r="B18" s="25">
        <v>334.35</v>
      </c>
      <c r="C18" s="20" t="s">
        <v>18</v>
      </c>
      <c r="D18" s="46">
        <v>0</v>
      </c>
      <c r="E18" s="46">
        <v>0</v>
      </c>
      <c r="F18" s="46">
        <v>0</v>
      </c>
      <c r="G18" s="46">
        <v>1992765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1992765</v>
      </c>
      <c r="O18" s="47">
        <f t="shared" si="1"/>
        <v>2535.3244274809163</v>
      </c>
      <c r="P18" s="9"/>
    </row>
    <row r="19" spans="1:16">
      <c r="A19" s="12"/>
      <c r="B19" s="25">
        <v>334.7</v>
      </c>
      <c r="C19" s="20" t="s">
        <v>70</v>
      </c>
      <c r="D19" s="46">
        <v>260757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260757</v>
      </c>
      <c r="O19" s="47">
        <f t="shared" si="1"/>
        <v>331.75190839694659</v>
      </c>
      <c r="P19" s="9"/>
    </row>
    <row r="20" spans="1:16">
      <c r="A20" s="12"/>
      <c r="B20" s="25">
        <v>335.12</v>
      </c>
      <c r="C20" s="20" t="s">
        <v>19</v>
      </c>
      <c r="D20" s="46">
        <v>30063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30063</v>
      </c>
      <c r="O20" s="47">
        <f t="shared" si="1"/>
        <v>38.248091603053432</v>
      </c>
      <c r="P20" s="9"/>
    </row>
    <row r="21" spans="1:16">
      <c r="A21" s="12"/>
      <c r="B21" s="25">
        <v>335.14</v>
      </c>
      <c r="C21" s="20" t="s">
        <v>20</v>
      </c>
      <c r="D21" s="46">
        <v>3084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3084</v>
      </c>
      <c r="O21" s="47">
        <f t="shared" si="1"/>
        <v>3.9236641221374047</v>
      </c>
      <c r="P21" s="9"/>
    </row>
    <row r="22" spans="1:16">
      <c r="A22" s="12"/>
      <c r="B22" s="25">
        <v>335.15</v>
      </c>
      <c r="C22" s="20" t="s">
        <v>21</v>
      </c>
      <c r="D22" s="46">
        <v>366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366</v>
      </c>
      <c r="O22" s="47">
        <f t="shared" si="1"/>
        <v>0.46564885496183206</v>
      </c>
      <c r="P22" s="9"/>
    </row>
    <row r="23" spans="1:16">
      <c r="A23" s="12"/>
      <c r="B23" s="25">
        <v>335.18</v>
      </c>
      <c r="C23" s="20" t="s">
        <v>22</v>
      </c>
      <c r="D23" s="46">
        <v>42203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42203</v>
      </c>
      <c r="O23" s="47">
        <f t="shared" si="1"/>
        <v>53.693384223918578</v>
      </c>
      <c r="P23" s="9"/>
    </row>
    <row r="24" spans="1:16">
      <c r="A24" s="12"/>
      <c r="B24" s="25">
        <v>335.9</v>
      </c>
      <c r="C24" s="20" t="s">
        <v>23</v>
      </c>
      <c r="D24" s="46">
        <v>0</v>
      </c>
      <c r="E24" s="46">
        <v>20830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20830</v>
      </c>
      <c r="O24" s="47">
        <f t="shared" si="1"/>
        <v>26.501272264631044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SUM(D26:D32)</f>
        <v>19220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351653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370873</v>
      </c>
      <c r="O25" s="45">
        <f t="shared" si="1"/>
        <v>471.84860050890586</v>
      </c>
      <c r="P25" s="10"/>
    </row>
    <row r="26" spans="1:16">
      <c r="A26" s="12"/>
      <c r="B26" s="25">
        <v>341.1</v>
      </c>
      <c r="C26" s="20" t="s">
        <v>52</v>
      </c>
      <c r="D26" s="46">
        <v>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16</v>
      </c>
      <c r="O26" s="47">
        <f t="shared" si="1"/>
        <v>2.0356234096692113E-2</v>
      </c>
      <c r="P26" s="9"/>
    </row>
    <row r="27" spans="1:16">
      <c r="A27" s="12"/>
      <c r="B27" s="25">
        <v>342.5</v>
      </c>
      <c r="C27" s="20" t="s">
        <v>31</v>
      </c>
      <c r="D27" s="46">
        <v>10124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7">SUM(D27:M27)</f>
        <v>10124</v>
      </c>
      <c r="O27" s="47">
        <f t="shared" si="1"/>
        <v>12.880407124681934</v>
      </c>
      <c r="P27" s="9"/>
    </row>
    <row r="28" spans="1:16">
      <c r="A28" s="12"/>
      <c r="B28" s="25">
        <v>343.3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170185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170185</v>
      </c>
      <c r="O28" s="47">
        <f t="shared" si="1"/>
        <v>216.52035623409668</v>
      </c>
      <c r="P28" s="9"/>
    </row>
    <row r="29" spans="1:16">
      <c r="A29" s="12"/>
      <c r="B29" s="25">
        <v>343.4</v>
      </c>
      <c r="C29" s="20" t="s">
        <v>33</v>
      </c>
      <c r="D29" s="46">
        <v>6500</v>
      </c>
      <c r="E29" s="46">
        <v>0</v>
      </c>
      <c r="F29" s="46">
        <v>0</v>
      </c>
      <c r="G29" s="46">
        <v>0</v>
      </c>
      <c r="H29" s="46">
        <v>0</v>
      </c>
      <c r="I29" s="46">
        <v>145643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152143</v>
      </c>
      <c r="O29" s="47">
        <f t="shared" si="1"/>
        <v>193.56615776081424</v>
      </c>
      <c r="P29" s="9"/>
    </row>
    <row r="30" spans="1:16">
      <c r="A30" s="12"/>
      <c r="B30" s="25">
        <v>343.5</v>
      </c>
      <c r="C30" s="20" t="s">
        <v>34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35825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35825</v>
      </c>
      <c r="O30" s="47">
        <f t="shared" si="1"/>
        <v>45.578880407124679</v>
      </c>
      <c r="P30" s="9"/>
    </row>
    <row r="31" spans="1:16">
      <c r="A31" s="12"/>
      <c r="B31" s="25">
        <v>343.9</v>
      </c>
      <c r="C31" s="20" t="s">
        <v>35</v>
      </c>
      <c r="D31" s="46">
        <v>2505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2505</v>
      </c>
      <c r="O31" s="47">
        <f t="shared" si="1"/>
        <v>3.1870229007633588</v>
      </c>
      <c r="P31" s="9"/>
    </row>
    <row r="32" spans="1:16">
      <c r="A32" s="12"/>
      <c r="B32" s="25">
        <v>346.4</v>
      </c>
      <c r="C32" s="20" t="s">
        <v>36</v>
      </c>
      <c r="D32" s="46">
        <v>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75</v>
      </c>
      <c r="O32" s="47">
        <f t="shared" si="1"/>
        <v>9.5419847328244281E-2</v>
      </c>
      <c r="P32" s="9"/>
    </row>
    <row r="33" spans="1:119" ht="15.75">
      <c r="A33" s="29" t="s">
        <v>29</v>
      </c>
      <c r="B33" s="30"/>
      <c r="C33" s="31"/>
      <c r="D33" s="32">
        <f t="shared" ref="D33:M33" si="8">SUM(D34:D35)</f>
        <v>9581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9581</v>
      </c>
      <c r="O33" s="45">
        <f t="shared" si="1"/>
        <v>12.189567430025445</v>
      </c>
      <c r="P33" s="10"/>
    </row>
    <row r="34" spans="1:119">
      <c r="A34" s="13"/>
      <c r="B34" s="39">
        <v>351.1</v>
      </c>
      <c r="C34" s="21" t="s">
        <v>39</v>
      </c>
      <c r="D34" s="46">
        <v>8543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8543</v>
      </c>
      <c r="O34" s="47">
        <f t="shared" si="1"/>
        <v>10.868956743002544</v>
      </c>
      <c r="P34" s="9"/>
    </row>
    <row r="35" spans="1:119">
      <c r="A35" s="13"/>
      <c r="B35" s="39">
        <v>359</v>
      </c>
      <c r="C35" s="21" t="s">
        <v>40</v>
      </c>
      <c r="D35" s="46">
        <v>1038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9">SUM(D35:M35)</f>
        <v>1038</v>
      </c>
      <c r="O35" s="47">
        <f t="shared" si="1"/>
        <v>1.3206106870229009</v>
      </c>
      <c r="P35" s="9"/>
    </row>
    <row r="36" spans="1:119" ht="15.75">
      <c r="A36" s="29" t="s">
        <v>2</v>
      </c>
      <c r="B36" s="30"/>
      <c r="C36" s="31"/>
      <c r="D36" s="32">
        <f t="shared" ref="D36:M36" si="10">SUM(D37:D38)</f>
        <v>14032</v>
      </c>
      <c r="E36" s="32">
        <f t="shared" si="10"/>
        <v>0</v>
      </c>
      <c r="F36" s="32">
        <f t="shared" si="10"/>
        <v>0</v>
      </c>
      <c r="G36" s="32">
        <f t="shared" si="10"/>
        <v>8437</v>
      </c>
      <c r="H36" s="32">
        <f t="shared" si="10"/>
        <v>0</v>
      </c>
      <c r="I36" s="32">
        <f t="shared" si="10"/>
        <v>442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22911</v>
      </c>
      <c r="O36" s="45">
        <f t="shared" si="1"/>
        <v>29.148854961832061</v>
      </c>
      <c r="P36" s="10"/>
    </row>
    <row r="37" spans="1:119">
      <c r="A37" s="12"/>
      <c r="B37" s="25">
        <v>361.1</v>
      </c>
      <c r="C37" s="20" t="s">
        <v>41</v>
      </c>
      <c r="D37" s="46">
        <v>457</v>
      </c>
      <c r="E37" s="46">
        <v>0</v>
      </c>
      <c r="F37" s="46">
        <v>0</v>
      </c>
      <c r="G37" s="46">
        <v>8437</v>
      </c>
      <c r="H37" s="46">
        <v>0</v>
      </c>
      <c r="I37" s="46">
        <v>442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9336</v>
      </c>
      <c r="O37" s="47">
        <f t="shared" si="1"/>
        <v>11.877862595419847</v>
      </c>
      <c r="P37" s="9"/>
    </row>
    <row r="38" spans="1:119">
      <c r="A38" s="12"/>
      <c r="B38" s="25">
        <v>369.9</v>
      </c>
      <c r="C38" s="20" t="s">
        <v>42</v>
      </c>
      <c r="D38" s="46">
        <v>13575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13575</v>
      </c>
      <c r="O38" s="47">
        <f t="shared" si="1"/>
        <v>17.270992366412212</v>
      </c>
      <c r="P38" s="9"/>
    </row>
    <row r="39" spans="1:119" ht="15.75">
      <c r="A39" s="29" t="s">
        <v>30</v>
      </c>
      <c r="B39" s="30"/>
      <c r="C39" s="31"/>
      <c r="D39" s="32">
        <f t="shared" ref="D39:M39" si="11">SUM(D40:D41)</f>
        <v>836617</v>
      </c>
      <c r="E39" s="32">
        <f t="shared" si="11"/>
        <v>0</v>
      </c>
      <c r="F39" s="32">
        <f t="shared" si="11"/>
        <v>0</v>
      </c>
      <c r="G39" s="32">
        <f t="shared" si="11"/>
        <v>884209</v>
      </c>
      <c r="H39" s="32">
        <f t="shared" si="11"/>
        <v>0</v>
      </c>
      <c r="I39" s="32">
        <f t="shared" si="11"/>
        <v>9627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9"/>
        <v>1730453</v>
      </c>
      <c r="O39" s="45">
        <f t="shared" si="1"/>
        <v>2201.5941475826971</v>
      </c>
      <c r="P39" s="9"/>
    </row>
    <row r="40" spans="1:119">
      <c r="A40" s="12"/>
      <c r="B40" s="25">
        <v>381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9627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9627</v>
      </c>
      <c r="O40" s="47">
        <f t="shared" si="1"/>
        <v>12.248091603053435</v>
      </c>
      <c r="P40" s="9"/>
    </row>
    <row r="41" spans="1:119" ht="15.75" thickBot="1">
      <c r="A41" s="12"/>
      <c r="B41" s="25">
        <v>384</v>
      </c>
      <c r="C41" s="20" t="s">
        <v>44</v>
      </c>
      <c r="D41" s="46">
        <v>836617</v>
      </c>
      <c r="E41" s="46">
        <v>0</v>
      </c>
      <c r="F41" s="46">
        <v>0</v>
      </c>
      <c r="G41" s="46">
        <v>884209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1720826</v>
      </c>
      <c r="O41" s="47">
        <f t="shared" si="1"/>
        <v>2189.3460559796436</v>
      </c>
      <c r="P41" s="9"/>
    </row>
    <row r="42" spans="1:119" ht="16.5" thickBot="1">
      <c r="A42" s="14" t="s">
        <v>37</v>
      </c>
      <c r="B42" s="23"/>
      <c r="C42" s="22"/>
      <c r="D42" s="15">
        <f t="shared" ref="D42:M42" si="12">SUM(D5,D13,D15,D25,D33,D36,D39)</f>
        <v>1482998</v>
      </c>
      <c r="E42" s="15">
        <f t="shared" si="12"/>
        <v>65268</v>
      </c>
      <c r="F42" s="15">
        <f t="shared" si="12"/>
        <v>0</v>
      </c>
      <c r="G42" s="15">
        <f t="shared" si="12"/>
        <v>2928861</v>
      </c>
      <c r="H42" s="15">
        <f t="shared" si="12"/>
        <v>0</v>
      </c>
      <c r="I42" s="15">
        <f t="shared" si="12"/>
        <v>361722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9"/>
        <v>4838849</v>
      </c>
      <c r="O42" s="38">
        <f t="shared" si="1"/>
        <v>6156.2964376590335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71</v>
      </c>
      <c r="M44" s="48"/>
      <c r="N44" s="48"/>
      <c r="O44" s="43">
        <v>786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58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8"/>
      <c r="M3" s="69"/>
      <c r="N3" s="36"/>
      <c r="O3" s="37"/>
      <c r="P3" s="70" t="s">
        <v>119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120</v>
      </c>
      <c r="N4" s="35" t="s">
        <v>8</v>
      </c>
      <c r="O4" s="35" t="s">
        <v>121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122</v>
      </c>
      <c r="B5" s="26"/>
      <c r="C5" s="26"/>
      <c r="D5" s="27">
        <f t="shared" ref="D5:N5" si="0">SUM(D6:D10)</f>
        <v>380499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380499</v>
      </c>
      <c r="P5" s="33">
        <f t="shared" ref="P5:P37" si="1">(O5/P$39)</f>
        <v>476.81578947368422</v>
      </c>
      <c r="Q5" s="6"/>
    </row>
    <row r="6" spans="1:134">
      <c r="A6" s="12"/>
      <c r="B6" s="25">
        <v>311</v>
      </c>
      <c r="C6" s="20" t="s">
        <v>1</v>
      </c>
      <c r="D6" s="46">
        <v>216190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216190</v>
      </c>
      <c r="P6" s="47">
        <f t="shared" si="1"/>
        <v>270.91478696741854</v>
      </c>
      <c r="Q6" s="9"/>
    </row>
    <row r="7" spans="1:134">
      <c r="A7" s="12"/>
      <c r="B7" s="25">
        <v>312.41000000000003</v>
      </c>
      <c r="C7" s="20" t="s">
        <v>123</v>
      </c>
      <c r="D7" s="46">
        <v>34236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34236</v>
      </c>
      <c r="P7" s="47">
        <f t="shared" si="1"/>
        <v>42.902255639097746</v>
      </c>
      <c r="Q7" s="9"/>
    </row>
    <row r="8" spans="1:134">
      <c r="A8" s="12"/>
      <c r="B8" s="25">
        <v>314.10000000000002</v>
      </c>
      <c r="C8" s="20" t="s">
        <v>11</v>
      </c>
      <c r="D8" s="46">
        <v>68841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68841</v>
      </c>
      <c r="P8" s="47">
        <f t="shared" si="1"/>
        <v>86.266917293233078</v>
      </c>
      <c r="Q8" s="9"/>
    </row>
    <row r="9" spans="1:134">
      <c r="A9" s="12"/>
      <c r="B9" s="25">
        <v>315.10000000000002</v>
      </c>
      <c r="C9" s="20" t="s">
        <v>124</v>
      </c>
      <c r="D9" s="46">
        <v>43776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43776</v>
      </c>
      <c r="P9" s="47">
        <f t="shared" si="1"/>
        <v>54.857142857142854</v>
      </c>
      <c r="Q9" s="9"/>
    </row>
    <row r="10" spans="1:134">
      <c r="A10" s="12"/>
      <c r="B10" s="25">
        <v>316</v>
      </c>
      <c r="C10" s="20" t="s">
        <v>103</v>
      </c>
      <c r="D10" s="46">
        <v>17456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17456</v>
      </c>
      <c r="P10" s="47">
        <f t="shared" si="1"/>
        <v>21.874686716791981</v>
      </c>
      <c r="Q10" s="9"/>
    </row>
    <row r="11" spans="1:134" ht="15.75">
      <c r="A11" s="29" t="s">
        <v>15</v>
      </c>
      <c r="B11" s="30"/>
      <c r="C11" s="31"/>
      <c r="D11" s="32">
        <f t="shared" ref="D11:N11" si="3">SUM(D12:D14)</f>
        <v>79193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31500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110693</v>
      </c>
      <c r="P11" s="45">
        <f t="shared" si="1"/>
        <v>138.71303258145363</v>
      </c>
      <c r="Q11" s="10"/>
    </row>
    <row r="12" spans="1:134">
      <c r="A12" s="12"/>
      <c r="B12" s="25">
        <v>323.10000000000002</v>
      </c>
      <c r="C12" s="20" t="s">
        <v>86</v>
      </c>
      <c r="D12" s="46">
        <v>66568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14" si="4">SUM(D12:N12)</f>
        <v>66568</v>
      </c>
      <c r="P12" s="47">
        <f t="shared" si="1"/>
        <v>83.418546365914793</v>
      </c>
      <c r="Q12" s="9"/>
    </row>
    <row r="13" spans="1:134">
      <c r="A13" s="12"/>
      <c r="B13" s="25">
        <v>324.20999999999998</v>
      </c>
      <c r="C13" s="20" t="s">
        <v>131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31500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31500</v>
      </c>
      <c r="P13" s="47">
        <f t="shared" si="1"/>
        <v>39.473684210526315</v>
      </c>
      <c r="Q13" s="9"/>
    </row>
    <row r="14" spans="1:134">
      <c r="A14" s="12"/>
      <c r="B14" s="25">
        <v>329.5</v>
      </c>
      <c r="C14" s="20" t="s">
        <v>125</v>
      </c>
      <c r="D14" s="46">
        <v>12625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12625</v>
      </c>
      <c r="P14" s="47">
        <f t="shared" si="1"/>
        <v>15.820802005012531</v>
      </c>
      <c r="Q14" s="9"/>
    </row>
    <row r="15" spans="1:134" ht="15.75">
      <c r="A15" s="29" t="s">
        <v>126</v>
      </c>
      <c r="B15" s="30"/>
      <c r="C15" s="31"/>
      <c r="D15" s="32">
        <f t="shared" ref="D15:N15" si="5">SUM(D16:D20)</f>
        <v>251544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251544</v>
      </c>
      <c r="P15" s="45">
        <f t="shared" si="1"/>
        <v>315.21804511278197</v>
      </c>
      <c r="Q15" s="10"/>
    </row>
    <row r="16" spans="1:134">
      <c r="A16" s="12"/>
      <c r="B16" s="25">
        <v>335.125</v>
      </c>
      <c r="C16" s="20" t="s">
        <v>127</v>
      </c>
      <c r="D16" s="46">
        <v>48026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6">SUM(D16:N16)</f>
        <v>48026</v>
      </c>
      <c r="P16" s="47">
        <f t="shared" si="1"/>
        <v>60.182957393483711</v>
      </c>
      <c r="Q16" s="9"/>
    </row>
    <row r="17" spans="1:17">
      <c r="A17" s="12"/>
      <c r="B17" s="25">
        <v>335.14</v>
      </c>
      <c r="C17" s="20" t="s">
        <v>75</v>
      </c>
      <c r="D17" s="46">
        <v>1678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1678</v>
      </c>
      <c r="P17" s="47">
        <f t="shared" si="1"/>
        <v>2.1027568922305764</v>
      </c>
      <c r="Q17" s="9"/>
    </row>
    <row r="18" spans="1:17">
      <c r="A18" s="12"/>
      <c r="B18" s="25">
        <v>335.15</v>
      </c>
      <c r="C18" s="20" t="s">
        <v>76</v>
      </c>
      <c r="D18" s="46">
        <v>1224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1224</v>
      </c>
      <c r="P18" s="47">
        <f t="shared" si="1"/>
        <v>1.5338345864661653</v>
      </c>
      <c r="Q18" s="9"/>
    </row>
    <row r="19" spans="1:17">
      <c r="A19" s="12"/>
      <c r="B19" s="25">
        <v>335.18</v>
      </c>
      <c r="C19" s="20" t="s">
        <v>128</v>
      </c>
      <c r="D19" s="46">
        <v>64927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64927</v>
      </c>
      <c r="P19" s="47">
        <f t="shared" si="1"/>
        <v>81.36215538847118</v>
      </c>
      <c r="Q19" s="9"/>
    </row>
    <row r="20" spans="1:17">
      <c r="A20" s="12"/>
      <c r="B20" s="25">
        <v>338</v>
      </c>
      <c r="C20" s="20" t="s">
        <v>60</v>
      </c>
      <c r="D20" s="46">
        <v>135689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135689</v>
      </c>
      <c r="P20" s="47">
        <f t="shared" si="1"/>
        <v>170.03634085213034</v>
      </c>
      <c r="Q20" s="9"/>
    </row>
    <row r="21" spans="1:17" ht="15.75">
      <c r="A21" s="29" t="s">
        <v>28</v>
      </c>
      <c r="B21" s="30"/>
      <c r="C21" s="31"/>
      <c r="D21" s="32">
        <f t="shared" ref="D21:N21" si="7">SUM(D22:D27)</f>
        <v>50973</v>
      </c>
      <c r="E21" s="32">
        <f t="shared" si="7"/>
        <v>0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870540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7"/>
        <v>0</v>
      </c>
      <c r="O21" s="32">
        <f>SUM(D21:N21)</f>
        <v>921513</v>
      </c>
      <c r="P21" s="45">
        <f t="shared" si="1"/>
        <v>1154.7781954887218</v>
      </c>
      <c r="Q21" s="10"/>
    </row>
    <row r="22" spans="1:17">
      <c r="A22" s="12"/>
      <c r="B22" s="25">
        <v>341.9</v>
      </c>
      <c r="C22" s="20" t="s">
        <v>98</v>
      </c>
      <c r="D22" s="46">
        <v>35959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7" si="8">SUM(D22:N22)</f>
        <v>35959</v>
      </c>
      <c r="P22" s="47">
        <f t="shared" si="1"/>
        <v>45.061403508771932</v>
      </c>
      <c r="Q22" s="9"/>
    </row>
    <row r="23" spans="1:17">
      <c r="A23" s="12"/>
      <c r="B23" s="25">
        <v>343.3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233408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8"/>
        <v>233408</v>
      </c>
      <c r="P23" s="47">
        <f t="shared" si="1"/>
        <v>292.49122807017545</v>
      </c>
      <c r="Q23" s="9"/>
    </row>
    <row r="24" spans="1:17">
      <c r="A24" s="12"/>
      <c r="B24" s="25">
        <v>343.4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195022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8"/>
        <v>195022</v>
      </c>
      <c r="P24" s="47">
        <f t="shared" si="1"/>
        <v>244.38847117794487</v>
      </c>
      <c r="Q24" s="9"/>
    </row>
    <row r="25" spans="1:17">
      <c r="A25" s="12"/>
      <c r="B25" s="25">
        <v>343.5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442110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8"/>
        <v>442110</v>
      </c>
      <c r="P25" s="47">
        <f t="shared" si="1"/>
        <v>554.02255639097746</v>
      </c>
      <c r="Q25" s="9"/>
    </row>
    <row r="26" spans="1:17">
      <c r="A26" s="12"/>
      <c r="B26" s="25">
        <v>344.9</v>
      </c>
      <c r="C26" s="20" t="s">
        <v>105</v>
      </c>
      <c r="D26" s="46">
        <v>12064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8"/>
        <v>12064</v>
      </c>
      <c r="P26" s="47">
        <f t="shared" si="1"/>
        <v>15.117794486215539</v>
      </c>
      <c r="Q26" s="9"/>
    </row>
    <row r="27" spans="1:17">
      <c r="A27" s="12"/>
      <c r="B27" s="25">
        <v>347.2</v>
      </c>
      <c r="C27" s="20" t="s">
        <v>112</v>
      </c>
      <c r="D27" s="46">
        <v>2950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2950</v>
      </c>
      <c r="P27" s="47">
        <f t="shared" si="1"/>
        <v>3.6967418546365916</v>
      </c>
      <c r="Q27" s="9"/>
    </row>
    <row r="28" spans="1:17" ht="15.75">
      <c r="A28" s="29" t="s">
        <v>29</v>
      </c>
      <c r="B28" s="30"/>
      <c r="C28" s="31"/>
      <c r="D28" s="32">
        <f t="shared" ref="D28:N28" si="9">SUM(D29:D29)</f>
        <v>1198</v>
      </c>
      <c r="E28" s="32">
        <f t="shared" si="9"/>
        <v>0</v>
      </c>
      <c r="F28" s="32">
        <f t="shared" si="9"/>
        <v>0</v>
      </c>
      <c r="G28" s="32">
        <f t="shared" si="9"/>
        <v>0</v>
      </c>
      <c r="H28" s="32">
        <f t="shared" si="9"/>
        <v>0</v>
      </c>
      <c r="I28" s="32">
        <f t="shared" si="9"/>
        <v>0</v>
      </c>
      <c r="J28" s="32">
        <f t="shared" si="9"/>
        <v>0</v>
      </c>
      <c r="K28" s="32">
        <f t="shared" si="9"/>
        <v>0</v>
      </c>
      <c r="L28" s="32">
        <f t="shared" si="9"/>
        <v>0</v>
      </c>
      <c r="M28" s="32">
        <f t="shared" si="9"/>
        <v>0</v>
      </c>
      <c r="N28" s="32">
        <f t="shared" si="9"/>
        <v>0</v>
      </c>
      <c r="O28" s="32">
        <f>SUM(D28:N28)</f>
        <v>1198</v>
      </c>
      <c r="P28" s="45">
        <f t="shared" si="1"/>
        <v>1.5012531328320802</v>
      </c>
      <c r="Q28" s="10"/>
    </row>
    <row r="29" spans="1:17">
      <c r="A29" s="13"/>
      <c r="B29" s="39">
        <v>351.1</v>
      </c>
      <c r="C29" s="21" t="s">
        <v>39</v>
      </c>
      <c r="D29" s="46">
        <v>1198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1198</v>
      </c>
      <c r="P29" s="47">
        <f t="shared" si="1"/>
        <v>1.5012531328320802</v>
      </c>
      <c r="Q29" s="9"/>
    </row>
    <row r="30" spans="1:17" ht="15.75">
      <c r="A30" s="29" t="s">
        <v>2</v>
      </c>
      <c r="B30" s="30"/>
      <c r="C30" s="31"/>
      <c r="D30" s="32">
        <f t="shared" ref="D30:N30" si="10">SUM(D31:D33)</f>
        <v>732409</v>
      </c>
      <c r="E30" s="32">
        <f t="shared" si="10"/>
        <v>0</v>
      </c>
      <c r="F30" s="32">
        <f t="shared" si="10"/>
        <v>0</v>
      </c>
      <c r="G30" s="32">
        <f t="shared" si="10"/>
        <v>0</v>
      </c>
      <c r="H30" s="32">
        <f t="shared" si="10"/>
        <v>0</v>
      </c>
      <c r="I30" s="32">
        <f t="shared" si="10"/>
        <v>40</v>
      </c>
      <c r="J30" s="32">
        <f t="shared" si="10"/>
        <v>0</v>
      </c>
      <c r="K30" s="32">
        <f t="shared" si="10"/>
        <v>0</v>
      </c>
      <c r="L30" s="32">
        <f t="shared" si="10"/>
        <v>0</v>
      </c>
      <c r="M30" s="32">
        <f t="shared" si="10"/>
        <v>0</v>
      </c>
      <c r="N30" s="32">
        <f t="shared" si="10"/>
        <v>0</v>
      </c>
      <c r="O30" s="32">
        <f>SUM(D30:N30)</f>
        <v>732449</v>
      </c>
      <c r="P30" s="45">
        <f t="shared" si="1"/>
        <v>917.85588972431083</v>
      </c>
      <c r="Q30" s="10"/>
    </row>
    <row r="31" spans="1:17">
      <c r="A31" s="12"/>
      <c r="B31" s="25">
        <v>361.1</v>
      </c>
      <c r="C31" s="20" t="s">
        <v>41</v>
      </c>
      <c r="D31" s="46">
        <v>9755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9755</v>
      </c>
      <c r="P31" s="47">
        <f t="shared" si="1"/>
        <v>12.224310776942357</v>
      </c>
      <c r="Q31" s="9"/>
    </row>
    <row r="32" spans="1:17">
      <c r="A32" s="12"/>
      <c r="B32" s="25">
        <v>364</v>
      </c>
      <c r="C32" s="20" t="s">
        <v>100</v>
      </c>
      <c r="D32" s="46">
        <v>693912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6" si="11">SUM(D32:N32)</f>
        <v>693912</v>
      </c>
      <c r="P32" s="47">
        <f t="shared" si="1"/>
        <v>869.56390977443607</v>
      </c>
      <c r="Q32" s="9"/>
    </row>
    <row r="33" spans="1:120">
      <c r="A33" s="12"/>
      <c r="B33" s="25">
        <v>369.9</v>
      </c>
      <c r="C33" s="20" t="s">
        <v>42</v>
      </c>
      <c r="D33" s="46">
        <v>28742</v>
      </c>
      <c r="E33" s="46">
        <v>0</v>
      </c>
      <c r="F33" s="46">
        <v>0</v>
      </c>
      <c r="G33" s="46">
        <v>0</v>
      </c>
      <c r="H33" s="46">
        <v>0</v>
      </c>
      <c r="I33" s="46">
        <v>40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1"/>
        <v>28782</v>
      </c>
      <c r="P33" s="47">
        <f t="shared" si="1"/>
        <v>36.067669172932334</v>
      </c>
      <c r="Q33" s="9"/>
    </row>
    <row r="34" spans="1:120" ht="15.75">
      <c r="A34" s="29" t="s">
        <v>30</v>
      </c>
      <c r="B34" s="30"/>
      <c r="C34" s="31"/>
      <c r="D34" s="32">
        <f t="shared" ref="D34:N34" si="12">SUM(D35:D36)</f>
        <v>377339</v>
      </c>
      <c r="E34" s="32">
        <f t="shared" si="12"/>
        <v>0</v>
      </c>
      <c r="F34" s="32">
        <f t="shared" si="12"/>
        <v>0</v>
      </c>
      <c r="G34" s="32">
        <f t="shared" si="12"/>
        <v>0</v>
      </c>
      <c r="H34" s="32">
        <f t="shared" si="12"/>
        <v>0</v>
      </c>
      <c r="I34" s="32">
        <f t="shared" si="12"/>
        <v>0</v>
      </c>
      <c r="J34" s="32">
        <f t="shared" si="12"/>
        <v>0</v>
      </c>
      <c r="K34" s="32">
        <f t="shared" si="12"/>
        <v>0</v>
      </c>
      <c r="L34" s="32">
        <f t="shared" si="12"/>
        <v>0</v>
      </c>
      <c r="M34" s="32">
        <f t="shared" si="12"/>
        <v>0</v>
      </c>
      <c r="N34" s="32">
        <f t="shared" si="12"/>
        <v>0</v>
      </c>
      <c r="O34" s="32">
        <f t="shared" si="11"/>
        <v>377339</v>
      </c>
      <c r="P34" s="45">
        <f t="shared" si="1"/>
        <v>472.85588972431077</v>
      </c>
      <c r="Q34" s="9"/>
    </row>
    <row r="35" spans="1:120">
      <c r="A35" s="12"/>
      <c r="B35" s="25">
        <v>381</v>
      </c>
      <c r="C35" s="20" t="s">
        <v>43</v>
      </c>
      <c r="D35" s="46">
        <v>338775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338775</v>
      </c>
      <c r="P35" s="47">
        <f t="shared" si="1"/>
        <v>424.53007518796994</v>
      </c>
      <c r="Q35" s="9"/>
    </row>
    <row r="36" spans="1:120" ht="15.75" thickBot="1">
      <c r="A36" s="12"/>
      <c r="B36" s="25">
        <v>384</v>
      </c>
      <c r="C36" s="20" t="s">
        <v>44</v>
      </c>
      <c r="D36" s="46">
        <v>38564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38564</v>
      </c>
      <c r="P36" s="47">
        <f t="shared" si="1"/>
        <v>48.32581453634085</v>
      </c>
      <c r="Q36" s="9"/>
    </row>
    <row r="37" spans="1:120" ht="16.5" thickBot="1">
      <c r="A37" s="14" t="s">
        <v>37</v>
      </c>
      <c r="B37" s="23"/>
      <c r="C37" s="22"/>
      <c r="D37" s="15">
        <f t="shared" ref="D37:N37" si="13">SUM(D5,D11,D15,D21,D28,D30,D34)</f>
        <v>1873155</v>
      </c>
      <c r="E37" s="15">
        <f t="shared" si="13"/>
        <v>0</v>
      </c>
      <c r="F37" s="15">
        <f t="shared" si="13"/>
        <v>0</v>
      </c>
      <c r="G37" s="15">
        <f t="shared" si="13"/>
        <v>0</v>
      </c>
      <c r="H37" s="15">
        <f t="shared" si="13"/>
        <v>0</v>
      </c>
      <c r="I37" s="15">
        <f t="shared" si="13"/>
        <v>902080</v>
      </c>
      <c r="J37" s="15">
        <f t="shared" si="13"/>
        <v>0</v>
      </c>
      <c r="K37" s="15">
        <f t="shared" si="13"/>
        <v>0</v>
      </c>
      <c r="L37" s="15">
        <f t="shared" si="13"/>
        <v>0</v>
      </c>
      <c r="M37" s="15">
        <f t="shared" si="13"/>
        <v>0</v>
      </c>
      <c r="N37" s="15">
        <f t="shared" si="13"/>
        <v>0</v>
      </c>
      <c r="O37" s="15">
        <f>SUM(D37:N37)</f>
        <v>2775235</v>
      </c>
      <c r="P37" s="38">
        <f t="shared" si="1"/>
        <v>3477.7380952380954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48" t="s">
        <v>132</v>
      </c>
      <c r="N39" s="48"/>
      <c r="O39" s="48"/>
      <c r="P39" s="43">
        <v>798</v>
      </c>
    </row>
    <row r="40" spans="1:120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1"/>
    </row>
    <row r="41" spans="1:120" ht="15.75" customHeight="1" thickBot="1">
      <c r="A41" s="52" t="s">
        <v>58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4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8"/>
      <c r="M3" s="69"/>
      <c r="N3" s="36"/>
      <c r="O3" s="37"/>
      <c r="P3" s="70" t="s">
        <v>119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120</v>
      </c>
      <c r="N4" s="35" t="s">
        <v>8</v>
      </c>
      <c r="O4" s="35" t="s">
        <v>121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122</v>
      </c>
      <c r="B5" s="26"/>
      <c r="C5" s="26"/>
      <c r="D5" s="27">
        <f t="shared" ref="D5:N5" si="0">SUM(D6:D10)</f>
        <v>328857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9" si="1">SUM(D5:N5)</f>
        <v>328857</v>
      </c>
      <c r="P5" s="33">
        <f t="shared" ref="P5:P34" si="2">(O5/P$36)</f>
        <v>414.17758186397987</v>
      </c>
      <c r="Q5" s="6"/>
    </row>
    <row r="6" spans="1:134">
      <c r="A6" s="12"/>
      <c r="B6" s="25">
        <v>311</v>
      </c>
      <c r="C6" s="20" t="s">
        <v>1</v>
      </c>
      <c r="D6" s="46">
        <v>190024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190024</v>
      </c>
      <c r="P6" s="47">
        <f t="shared" si="2"/>
        <v>239.32493702770782</v>
      </c>
      <c r="Q6" s="9"/>
    </row>
    <row r="7" spans="1:134">
      <c r="A7" s="12"/>
      <c r="B7" s="25">
        <v>312.41000000000003</v>
      </c>
      <c r="C7" s="20" t="s">
        <v>123</v>
      </c>
      <c r="D7" s="46">
        <v>37595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37595</v>
      </c>
      <c r="P7" s="47">
        <f t="shared" si="2"/>
        <v>47.348866498740556</v>
      </c>
      <c r="Q7" s="9"/>
    </row>
    <row r="8" spans="1:134">
      <c r="A8" s="12"/>
      <c r="B8" s="25">
        <v>314.10000000000002</v>
      </c>
      <c r="C8" s="20" t="s">
        <v>11</v>
      </c>
      <c r="D8" s="46">
        <v>52209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52209</v>
      </c>
      <c r="P8" s="47">
        <f t="shared" si="2"/>
        <v>65.7544080604534</v>
      </c>
      <c r="Q8" s="9"/>
    </row>
    <row r="9" spans="1:134">
      <c r="A9" s="12"/>
      <c r="B9" s="25">
        <v>315.10000000000002</v>
      </c>
      <c r="C9" s="20" t="s">
        <v>124</v>
      </c>
      <c r="D9" s="46">
        <v>40256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40256</v>
      </c>
      <c r="P9" s="47">
        <f t="shared" si="2"/>
        <v>50.700251889168769</v>
      </c>
      <c r="Q9" s="9"/>
    </row>
    <row r="10" spans="1:134">
      <c r="A10" s="12"/>
      <c r="B10" s="25">
        <v>316</v>
      </c>
      <c r="C10" s="20" t="s">
        <v>103</v>
      </c>
      <c r="D10" s="46">
        <v>8773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8773</v>
      </c>
      <c r="P10" s="47">
        <f t="shared" si="2"/>
        <v>11.049118387909321</v>
      </c>
      <c r="Q10" s="9"/>
    </row>
    <row r="11" spans="1:134" ht="15.75">
      <c r="A11" s="29" t="s">
        <v>15</v>
      </c>
      <c r="B11" s="30"/>
      <c r="C11" s="31"/>
      <c r="D11" s="32">
        <f t="shared" ref="D11:N11" si="3">SUM(D12:D13)</f>
        <v>76705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76705</v>
      </c>
      <c r="P11" s="45">
        <f t="shared" si="2"/>
        <v>96.605793450881606</v>
      </c>
      <c r="Q11" s="10"/>
    </row>
    <row r="12" spans="1:134">
      <c r="A12" s="12"/>
      <c r="B12" s="25">
        <v>323.10000000000002</v>
      </c>
      <c r="C12" s="20" t="s">
        <v>86</v>
      </c>
      <c r="D12" s="46">
        <v>60729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60729</v>
      </c>
      <c r="P12" s="47">
        <f t="shared" si="2"/>
        <v>76.484886649874056</v>
      </c>
      <c r="Q12" s="9"/>
    </row>
    <row r="13" spans="1:134">
      <c r="A13" s="12"/>
      <c r="B13" s="25">
        <v>329.5</v>
      </c>
      <c r="C13" s="20" t="s">
        <v>125</v>
      </c>
      <c r="D13" s="46">
        <v>15976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15976</v>
      </c>
      <c r="P13" s="47">
        <f t="shared" si="2"/>
        <v>20.120906801007557</v>
      </c>
      <c r="Q13" s="9"/>
    </row>
    <row r="14" spans="1:134" ht="15.75">
      <c r="A14" s="29" t="s">
        <v>126</v>
      </c>
      <c r="B14" s="30"/>
      <c r="C14" s="31"/>
      <c r="D14" s="32">
        <f t="shared" ref="D14:N14" si="4">SUM(D15:D18)</f>
        <v>237879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32">
        <f t="shared" si="4"/>
        <v>0</v>
      </c>
      <c r="O14" s="44">
        <f t="shared" si="1"/>
        <v>237879</v>
      </c>
      <c r="P14" s="45">
        <f t="shared" si="2"/>
        <v>299.59571788413098</v>
      </c>
      <c r="Q14" s="10"/>
    </row>
    <row r="15" spans="1:134">
      <c r="A15" s="12"/>
      <c r="B15" s="25">
        <v>335.125</v>
      </c>
      <c r="C15" s="20" t="s">
        <v>127</v>
      </c>
      <c r="D15" s="46">
        <v>41894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41894</v>
      </c>
      <c r="P15" s="47">
        <f t="shared" si="2"/>
        <v>52.763224181360201</v>
      </c>
      <c r="Q15" s="9"/>
    </row>
    <row r="16" spans="1:134">
      <c r="A16" s="12"/>
      <c r="B16" s="25">
        <v>335.14</v>
      </c>
      <c r="C16" s="20" t="s">
        <v>75</v>
      </c>
      <c r="D16" s="46">
        <v>6928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6928</v>
      </c>
      <c r="P16" s="47">
        <f t="shared" si="2"/>
        <v>8.7254408060453397</v>
      </c>
      <c r="Q16" s="9"/>
    </row>
    <row r="17" spans="1:17">
      <c r="A17" s="12"/>
      <c r="B17" s="25">
        <v>335.18</v>
      </c>
      <c r="C17" s="20" t="s">
        <v>128</v>
      </c>
      <c r="D17" s="46">
        <v>61358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61358</v>
      </c>
      <c r="P17" s="47">
        <f t="shared" si="2"/>
        <v>77.277078085642316</v>
      </c>
      <c r="Q17" s="9"/>
    </row>
    <row r="18" spans="1:17">
      <c r="A18" s="12"/>
      <c r="B18" s="25">
        <v>338</v>
      </c>
      <c r="C18" s="20" t="s">
        <v>60</v>
      </c>
      <c r="D18" s="46">
        <v>127699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127699</v>
      </c>
      <c r="P18" s="47">
        <f t="shared" si="2"/>
        <v>160.82997481108313</v>
      </c>
      <c r="Q18" s="9"/>
    </row>
    <row r="19" spans="1:17" ht="15.75">
      <c r="A19" s="29" t="s">
        <v>28</v>
      </c>
      <c r="B19" s="30"/>
      <c r="C19" s="31"/>
      <c r="D19" s="32">
        <f t="shared" ref="D19:N19" si="5">SUM(D20:D25)</f>
        <v>42102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855017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32">
        <f t="shared" si="1"/>
        <v>897119</v>
      </c>
      <c r="P19" s="45">
        <f t="shared" si="2"/>
        <v>1129.8727959697733</v>
      </c>
      <c r="Q19" s="10"/>
    </row>
    <row r="20" spans="1:17">
      <c r="A20" s="12"/>
      <c r="B20" s="25">
        <v>341.9</v>
      </c>
      <c r="C20" s="20" t="s">
        <v>98</v>
      </c>
      <c r="D20" s="46">
        <v>33700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5" si="6">SUM(D20:N20)</f>
        <v>33700</v>
      </c>
      <c r="P20" s="47">
        <f t="shared" si="2"/>
        <v>42.443324937027711</v>
      </c>
      <c r="Q20" s="9"/>
    </row>
    <row r="21" spans="1:17">
      <c r="A21" s="12"/>
      <c r="B21" s="25">
        <v>343.3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220403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220403</v>
      </c>
      <c r="P21" s="47">
        <f t="shared" si="2"/>
        <v>277.58564231738035</v>
      </c>
      <c r="Q21" s="9"/>
    </row>
    <row r="22" spans="1:17">
      <c r="A22" s="12"/>
      <c r="B22" s="25">
        <v>343.4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180169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180169</v>
      </c>
      <c r="P22" s="47">
        <f t="shared" si="2"/>
        <v>226.91309823677582</v>
      </c>
      <c r="Q22" s="9"/>
    </row>
    <row r="23" spans="1:17">
      <c r="A23" s="12"/>
      <c r="B23" s="25">
        <v>343.5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454445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454445</v>
      </c>
      <c r="P23" s="47">
        <f t="shared" si="2"/>
        <v>572.34886649874056</v>
      </c>
      <c r="Q23" s="9"/>
    </row>
    <row r="24" spans="1:17">
      <c r="A24" s="12"/>
      <c r="B24" s="25">
        <v>344.9</v>
      </c>
      <c r="C24" s="20" t="s">
        <v>105</v>
      </c>
      <c r="D24" s="46">
        <v>5402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5402</v>
      </c>
      <c r="P24" s="47">
        <f t="shared" si="2"/>
        <v>6.80352644836272</v>
      </c>
      <c r="Q24" s="9"/>
    </row>
    <row r="25" spans="1:17">
      <c r="A25" s="12"/>
      <c r="B25" s="25">
        <v>347.2</v>
      </c>
      <c r="C25" s="20" t="s">
        <v>112</v>
      </c>
      <c r="D25" s="46">
        <v>3000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3000</v>
      </c>
      <c r="P25" s="47">
        <f t="shared" si="2"/>
        <v>3.7783375314861463</v>
      </c>
      <c r="Q25" s="9"/>
    </row>
    <row r="26" spans="1:17" ht="15.75">
      <c r="A26" s="29" t="s">
        <v>29</v>
      </c>
      <c r="B26" s="30"/>
      <c r="C26" s="31"/>
      <c r="D26" s="32">
        <f t="shared" ref="D26:N26" si="7">SUM(D27:D27)</f>
        <v>9189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7"/>
        <v>0</v>
      </c>
      <c r="O26" s="32">
        <f t="shared" ref="O26:O34" si="8">SUM(D26:N26)</f>
        <v>9189</v>
      </c>
      <c r="P26" s="45">
        <f t="shared" si="2"/>
        <v>11.573047858942065</v>
      </c>
      <c r="Q26" s="10"/>
    </row>
    <row r="27" spans="1:17">
      <c r="A27" s="13"/>
      <c r="B27" s="39">
        <v>351.1</v>
      </c>
      <c r="C27" s="21" t="s">
        <v>39</v>
      </c>
      <c r="D27" s="46">
        <v>9189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9189</v>
      </c>
      <c r="P27" s="47">
        <f t="shared" si="2"/>
        <v>11.573047858942065</v>
      </c>
      <c r="Q27" s="9"/>
    </row>
    <row r="28" spans="1:17" ht="15.75">
      <c r="A28" s="29" t="s">
        <v>2</v>
      </c>
      <c r="B28" s="30"/>
      <c r="C28" s="31"/>
      <c r="D28" s="32">
        <f t="shared" ref="D28:N28" si="9">SUM(D29:D30)</f>
        <v>8511</v>
      </c>
      <c r="E28" s="32">
        <f t="shared" si="9"/>
        <v>0</v>
      </c>
      <c r="F28" s="32">
        <f t="shared" si="9"/>
        <v>0</v>
      </c>
      <c r="G28" s="32">
        <f t="shared" si="9"/>
        <v>0</v>
      </c>
      <c r="H28" s="32">
        <f t="shared" si="9"/>
        <v>0</v>
      </c>
      <c r="I28" s="32">
        <f t="shared" si="9"/>
        <v>0</v>
      </c>
      <c r="J28" s="32">
        <f t="shared" si="9"/>
        <v>0</v>
      </c>
      <c r="K28" s="32">
        <f t="shared" si="9"/>
        <v>0</v>
      </c>
      <c r="L28" s="32">
        <f t="shared" si="9"/>
        <v>0</v>
      </c>
      <c r="M28" s="32">
        <f t="shared" si="9"/>
        <v>0</v>
      </c>
      <c r="N28" s="32">
        <f t="shared" si="9"/>
        <v>0</v>
      </c>
      <c r="O28" s="32">
        <f t="shared" si="8"/>
        <v>8511</v>
      </c>
      <c r="P28" s="45">
        <f t="shared" si="2"/>
        <v>10.719143576826196</v>
      </c>
      <c r="Q28" s="10"/>
    </row>
    <row r="29" spans="1:17">
      <c r="A29" s="12"/>
      <c r="B29" s="25">
        <v>364</v>
      </c>
      <c r="C29" s="20" t="s">
        <v>100</v>
      </c>
      <c r="D29" s="46">
        <v>-2394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-2394</v>
      </c>
      <c r="P29" s="47">
        <f t="shared" si="2"/>
        <v>-3.0151133501259446</v>
      </c>
      <c r="Q29" s="9"/>
    </row>
    <row r="30" spans="1:17">
      <c r="A30" s="12"/>
      <c r="B30" s="25">
        <v>369.9</v>
      </c>
      <c r="C30" s="20" t="s">
        <v>42</v>
      </c>
      <c r="D30" s="46">
        <v>10905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10905</v>
      </c>
      <c r="P30" s="47">
        <f t="shared" si="2"/>
        <v>13.73425692695214</v>
      </c>
      <c r="Q30" s="9"/>
    </row>
    <row r="31" spans="1:17" ht="15.75">
      <c r="A31" s="29" t="s">
        <v>30</v>
      </c>
      <c r="B31" s="30"/>
      <c r="C31" s="31"/>
      <c r="D31" s="32">
        <f t="shared" ref="D31:N31" si="10">SUM(D32:D33)</f>
        <v>372899</v>
      </c>
      <c r="E31" s="32">
        <f t="shared" si="10"/>
        <v>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0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10"/>
        <v>0</v>
      </c>
      <c r="O31" s="32">
        <f t="shared" si="8"/>
        <v>372899</v>
      </c>
      <c r="P31" s="45">
        <f t="shared" si="2"/>
        <v>469.64609571788412</v>
      </c>
      <c r="Q31" s="9"/>
    </row>
    <row r="32" spans="1:17">
      <c r="A32" s="12"/>
      <c r="B32" s="25">
        <v>381</v>
      </c>
      <c r="C32" s="20" t="s">
        <v>43</v>
      </c>
      <c r="D32" s="46">
        <v>294790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294790</v>
      </c>
      <c r="P32" s="47">
        <f t="shared" si="2"/>
        <v>371.27204030226699</v>
      </c>
      <c r="Q32" s="9"/>
    </row>
    <row r="33" spans="1:120" ht="15.75" thickBot="1">
      <c r="A33" s="12"/>
      <c r="B33" s="25">
        <v>384</v>
      </c>
      <c r="C33" s="20" t="s">
        <v>44</v>
      </c>
      <c r="D33" s="46">
        <v>78109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78109</v>
      </c>
      <c r="P33" s="47">
        <f t="shared" si="2"/>
        <v>98.374055415617121</v>
      </c>
      <c r="Q33" s="9"/>
    </row>
    <row r="34" spans="1:120" ht="16.5" thickBot="1">
      <c r="A34" s="14" t="s">
        <v>37</v>
      </c>
      <c r="B34" s="23"/>
      <c r="C34" s="22"/>
      <c r="D34" s="15">
        <f t="shared" ref="D34:N34" si="11">SUM(D5,D11,D14,D19,D26,D28,D31)</f>
        <v>1076142</v>
      </c>
      <c r="E34" s="15">
        <f t="shared" si="11"/>
        <v>0</v>
      </c>
      <c r="F34" s="15">
        <f t="shared" si="11"/>
        <v>0</v>
      </c>
      <c r="G34" s="15">
        <f t="shared" si="11"/>
        <v>0</v>
      </c>
      <c r="H34" s="15">
        <f t="shared" si="11"/>
        <v>0</v>
      </c>
      <c r="I34" s="15">
        <f t="shared" si="11"/>
        <v>855017</v>
      </c>
      <c r="J34" s="15">
        <f t="shared" si="11"/>
        <v>0</v>
      </c>
      <c r="K34" s="15">
        <f t="shared" si="11"/>
        <v>0</v>
      </c>
      <c r="L34" s="15">
        <f t="shared" si="11"/>
        <v>0</v>
      </c>
      <c r="M34" s="15">
        <f t="shared" si="11"/>
        <v>0</v>
      </c>
      <c r="N34" s="15">
        <f t="shared" si="11"/>
        <v>0</v>
      </c>
      <c r="O34" s="15">
        <f t="shared" si="8"/>
        <v>1931159</v>
      </c>
      <c r="P34" s="38">
        <f t="shared" si="2"/>
        <v>2432.1901763224182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8" t="s">
        <v>129</v>
      </c>
      <c r="N36" s="48"/>
      <c r="O36" s="48"/>
      <c r="P36" s="43">
        <v>794</v>
      </c>
    </row>
    <row r="37" spans="1:120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1"/>
    </row>
    <row r="38" spans="1:120" ht="15.75" customHeight="1" thickBot="1">
      <c r="A38" s="52" t="s">
        <v>58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375513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375513</v>
      </c>
      <c r="O5" s="33">
        <f t="shared" ref="O5:O38" si="2">(N5/O$40)</f>
        <v>475.33291139240504</v>
      </c>
      <c r="P5" s="6"/>
    </row>
    <row r="6" spans="1:133">
      <c r="A6" s="12"/>
      <c r="B6" s="25">
        <v>311</v>
      </c>
      <c r="C6" s="20" t="s">
        <v>1</v>
      </c>
      <c r="D6" s="46">
        <v>146019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146019</v>
      </c>
      <c r="O6" s="47">
        <f t="shared" si="2"/>
        <v>184.83417721518987</v>
      </c>
      <c r="P6" s="9"/>
    </row>
    <row r="7" spans="1:133">
      <c r="A7" s="12"/>
      <c r="B7" s="25">
        <v>312.41000000000003</v>
      </c>
      <c r="C7" s="20" t="s">
        <v>85</v>
      </c>
      <c r="D7" s="46">
        <v>35736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35736</v>
      </c>
      <c r="O7" s="47">
        <f t="shared" si="2"/>
        <v>45.235443037974683</v>
      </c>
      <c r="P7" s="9"/>
    </row>
    <row r="8" spans="1:133">
      <c r="A8" s="12"/>
      <c r="B8" s="25">
        <v>312.60000000000002</v>
      </c>
      <c r="C8" s="20" t="s">
        <v>10</v>
      </c>
      <c r="D8" s="46">
        <v>108484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108484</v>
      </c>
      <c r="O8" s="47">
        <f t="shared" si="2"/>
        <v>137.32151898734176</v>
      </c>
      <c r="P8" s="9"/>
    </row>
    <row r="9" spans="1:133">
      <c r="A9" s="12"/>
      <c r="B9" s="25">
        <v>314.10000000000002</v>
      </c>
      <c r="C9" s="20" t="s">
        <v>11</v>
      </c>
      <c r="D9" s="46">
        <v>42786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42786</v>
      </c>
      <c r="O9" s="47">
        <f t="shared" si="2"/>
        <v>54.159493670886079</v>
      </c>
      <c r="P9" s="9"/>
    </row>
    <row r="10" spans="1:133">
      <c r="A10" s="12"/>
      <c r="B10" s="25">
        <v>315</v>
      </c>
      <c r="C10" s="20" t="s">
        <v>73</v>
      </c>
      <c r="D10" s="46">
        <v>35061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35061</v>
      </c>
      <c r="O10" s="47">
        <f t="shared" si="2"/>
        <v>44.381012658227846</v>
      </c>
      <c r="P10" s="9"/>
    </row>
    <row r="11" spans="1:133">
      <c r="A11" s="12"/>
      <c r="B11" s="25">
        <v>316</v>
      </c>
      <c r="C11" s="20" t="s">
        <v>103</v>
      </c>
      <c r="D11" s="46">
        <v>7427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7427</v>
      </c>
      <c r="O11" s="47">
        <f t="shared" si="2"/>
        <v>9.4012658227848096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86489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86489</v>
      </c>
      <c r="O12" s="45">
        <f t="shared" si="2"/>
        <v>109.47974683544304</v>
      </c>
      <c r="P12" s="10"/>
    </row>
    <row r="13" spans="1:133">
      <c r="A13" s="12"/>
      <c r="B13" s="25">
        <v>323.10000000000002</v>
      </c>
      <c r="C13" s="20" t="s">
        <v>86</v>
      </c>
      <c r="D13" s="46">
        <v>76440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76440</v>
      </c>
      <c r="O13" s="47">
        <f t="shared" si="2"/>
        <v>96.759493670886073</v>
      </c>
      <c r="P13" s="9"/>
    </row>
    <row r="14" spans="1:133">
      <c r="A14" s="12"/>
      <c r="B14" s="25">
        <v>329</v>
      </c>
      <c r="C14" s="20" t="s">
        <v>16</v>
      </c>
      <c r="D14" s="46">
        <v>10049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10049</v>
      </c>
      <c r="O14" s="47">
        <f t="shared" si="2"/>
        <v>12.720253164556961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SUM(D16:D22)</f>
        <v>107567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631831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739398</v>
      </c>
      <c r="O15" s="45">
        <f t="shared" si="2"/>
        <v>935.94683544303803</v>
      </c>
      <c r="P15" s="10"/>
    </row>
    <row r="16" spans="1:133">
      <c r="A16" s="12"/>
      <c r="B16" s="25">
        <v>331.31</v>
      </c>
      <c r="C16" s="20" t="s">
        <v>110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580724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580724</v>
      </c>
      <c r="O16" s="47">
        <f t="shared" si="2"/>
        <v>735.09367088607598</v>
      </c>
      <c r="P16" s="9"/>
    </row>
    <row r="17" spans="1:16">
      <c r="A17" s="12"/>
      <c r="B17" s="25">
        <v>334.1</v>
      </c>
      <c r="C17" s="20" t="s">
        <v>96</v>
      </c>
      <c r="D17" s="46">
        <v>1245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1245</v>
      </c>
      <c r="O17" s="47">
        <f t="shared" si="2"/>
        <v>1.5759493670886076</v>
      </c>
      <c r="P17" s="9"/>
    </row>
    <row r="18" spans="1:16">
      <c r="A18" s="12"/>
      <c r="B18" s="25">
        <v>334.35</v>
      </c>
      <c r="C18" s="20" t="s">
        <v>18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51107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51107</v>
      </c>
      <c r="O18" s="47">
        <f t="shared" si="2"/>
        <v>64.692405063291133</v>
      </c>
      <c r="P18" s="9"/>
    </row>
    <row r="19" spans="1:16">
      <c r="A19" s="12"/>
      <c r="B19" s="25">
        <v>335.12</v>
      </c>
      <c r="C19" s="20" t="s">
        <v>74</v>
      </c>
      <c r="D19" s="46">
        <v>41383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41383</v>
      </c>
      <c r="O19" s="47">
        <f t="shared" si="2"/>
        <v>52.383544303797471</v>
      </c>
      <c r="P19" s="9"/>
    </row>
    <row r="20" spans="1:16">
      <c r="A20" s="12"/>
      <c r="B20" s="25">
        <v>335.14</v>
      </c>
      <c r="C20" s="20" t="s">
        <v>75</v>
      </c>
      <c r="D20" s="46">
        <v>1339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1339</v>
      </c>
      <c r="O20" s="47">
        <f t="shared" si="2"/>
        <v>1.6949367088607594</v>
      </c>
      <c r="P20" s="9"/>
    </row>
    <row r="21" spans="1:16">
      <c r="A21" s="12"/>
      <c r="B21" s="25">
        <v>335.18</v>
      </c>
      <c r="C21" s="20" t="s">
        <v>77</v>
      </c>
      <c r="D21" s="46">
        <v>56608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56608</v>
      </c>
      <c r="O21" s="47">
        <f t="shared" si="2"/>
        <v>71.655696202531644</v>
      </c>
      <c r="P21" s="9"/>
    </row>
    <row r="22" spans="1:16">
      <c r="A22" s="12"/>
      <c r="B22" s="25">
        <v>338</v>
      </c>
      <c r="C22" s="20" t="s">
        <v>60</v>
      </c>
      <c r="D22" s="46">
        <v>6992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6992</v>
      </c>
      <c r="O22" s="47">
        <f t="shared" si="2"/>
        <v>8.8506329113924043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SUM(D24:D29)</f>
        <v>35694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729179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764873</v>
      </c>
      <c r="O23" s="45">
        <f t="shared" si="2"/>
        <v>968.19367088607589</v>
      </c>
      <c r="P23" s="10"/>
    </row>
    <row r="24" spans="1:16">
      <c r="A24" s="12"/>
      <c r="B24" s="25">
        <v>341.9</v>
      </c>
      <c r="C24" s="20" t="s">
        <v>98</v>
      </c>
      <c r="D24" s="46">
        <v>32718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32718</v>
      </c>
      <c r="O24" s="47">
        <f t="shared" si="2"/>
        <v>41.415189873417724</v>
      </c>
      <c r="P24" s="9"/>
    </row>
    <row r="25" spans="1:16">
      <c r="A25" s="12"/>
      <c r="B25" s="25">
        <v>343.3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203714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203714</v>
      </c>
      <c r="O25" s="47">
        <f t="shared" si="2"/>
        <v>257.86582278481012</v>
      </c>
      <c r="P25" s="9"/>
    </row>
    <row r="26" spans="1:16">
      <c r="A26" s="12"/>
      <c r="B26" s="25">
        <v>343.4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168610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168610</v>
      </c>
      <c r="O26" s="47">
        <f t="shared" si="2"/>
        <v>213.43037974683546</v>
      </c>
      <c r="P26" s="9"/>
    </row>
    <row r="27" spans="1:16">
      <c r="A27" s="12"/>
      <c r="B27" s="25">
        <v>343.5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356855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356855</v>
      </c>
      <c r="O27" s="47">
        <f t="shared" si="2"/>
        <v>451.71518987341773</v>
      </c>
      <c r="P27" s="9"/>
    </row>
    <row r="28" spans="1:16">
      <c r="A28" s="12"/>
      <c r="B28" s="25">
        <v>344.9</v>
      </c>
      <c r="C28" s="20" t="s">
        <v>105</v>
      </c>
      <c r="D28" s="46">
        <v>976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976</v>
      </c>
      <c r="O28" s="47">
        <f t="shared" si="2"/>
        <v>1.2354430379746835</v>
      </c>
      <c r="P28" s="9"/>
    </row>
    <row r="29" spans="1:16">
      <c r="A29" s="12"/>
      <c r="B29" s="25">
        <v>347.2</v>
      </c>
      <c r="C29" s="20" t="s">
        <v>112</v>
      </c>
      <c r="D29" s="46">
        <v>2000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2000</v>
      </c>
      <c r="O29" s="47">
        <f t="shared" si="2"/>
        <v>2.5316455696202533</v>
      </c>
      <c r="P29" s="9"/>
    </row>
    <row r="30" spans="1:16" ht="15.75">
      <c r="A30" s="29" t="s">
        <v>29</v>
      </c>
      <c r="B30" s="30"/>
      <c r="C30" s="31"/>
      <c r="D30" s="32">
        <f t="shared" ref="D30:M30" si="7">SUM(D31:D32)</f>
        <v>42987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38" si="8">SUM(D30:M30)</f>
        <v>42987</v>
      </c>
      <c r="O30" s="45">
        <f t="shared" si="2"/>
        <v>54.413924050632914</v>
      </c>
      <c r="P30" s="10"/>
    </row>
    <row r="31" spans="1:16">
      <c r="A31" s="13"/>
      <c r="B31" s="39">
        <v>351.1</v>
      </c>
      <c r="C31" s="21" t="s">
        <v>39</v>
      </c>
      <c r="D31" s="46">
        <v>1130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1130</v>
      </c>
      <c r="O31" s="47">
        <f t="shared" si="2"/>
        <v>1.4303797468354431</v>
      </c>
      <c r="P31" s="9"/>
    </row>
    <row r="32" spans="1:16">
      <c r="A32" s="13"/>
      <c r="B32" s="39">
        <v>354</v>
      </c>
      <c r="C32" s="21" t="s">
        <v>62</v>
      </c>
      <c r="D32" s="46">
        <v>41857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41857</v>
      </c>
      <c r="O32" s="47">
        <f t="shared" si="2"/>
        <v>52.983544303797466</v>
      </c>
      <c r="P32" s="9"/>
    </row>
    <row r="33" spans="1:119" ht="15.75">
      <c r="A33" s="29" t="s">
        <v>2</v>
      </c>
      <c r="B33" s="30"/>
      <c r="C33" s="31"/>
      <c r="D33" s="32">
        <f t="shared" ref="D33:M33" si="9">SUM(D34:D35)</f>
        <v>24227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78812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103039</v>
      </c>
      <c r="O33" s="45">
        <f t="shared" si="2"/>
        <v>130.42911392405063</v>
      </c>
      <c r="P33" s="10"/>
    </row>
    <row r="34" spans="1:119">
      <c r="A34" s="12"/>
      <c r="B34" s="25">
        <v>369.3</v>
      </c>
      <c r="C34" s="20" t="s">
        <v>114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78812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78812</v>
      </c>
      <c r="O34" s="47">
        <f t="shared" si="2"/>
        <v>99.762025316455691</v>
      </c>
      <c r="P34" s="9"/>
    </row>
    <row r="35" spans="1:119">
      <c r="A35" s="12"/>
      <c r="B35" s="25">
        <v>369.9</v>
      </c>
      <c r="C35" s="20" t="s">
        <v>42</v>
      </c>
      <c r="D35" s="46">
        <v>24227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24227</v>
      </c>
      <c r="O35" s="47">
        <f t="shared" si="2"/>
        <v>30.667088607594938</v>
      </c>
      <c r="P35" s="9"/>
    </row>
    <row r="36" spans="1:119" ht="15.75">
      <c r="A36" s="29" t="s">
        <v>30</v>
      </c>
      <c r="B36" s="30"/>
      <c r="C36" s="31"/>
      <c r="D36" s="32">
        <f t="shared" ref="D36:M36" si="10">SUM(D37:D37)</f>
        <v>338388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8"/>
        <v>338388</v>
      </c>
      <c r="O36" s="45">
        <f t="shared" si="2"/>
        <v>428.33924050632913</v>
      </c>
      <c r="P36" s="9"/>
    </row>
    <row r="37" spans="1:119" ht="15.75" thickBot="1">
      <c r="A37" s="12"/>
      <c r="B37" s="25">
        <v>381</v>
      </c>
      <c r="C37" s="20" t="s">
        <v>43</v>
      </c>
      <c r="D37" s="46">
        <v>338388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338388</v>
      </c>
      <c r="O37" s="47">
        <f t="shared" si="2"/>
        <v>428.33924050632913</v>
      </c>
      <c r="P37" s="9"/>
    </row>
    <row r="38" spans="1:119" ht="16.5" thickBot="1">
      <c r="A38" s="14" t="s">
        <v>37</v>
      </c>
      <c r="B38" s="23"/>
      <c r="C38" s="22"/>
      <c r="D38" s="15">
        <f t="shared" ref="D38:M38" si="11">SUM(D5,D12,D15,D23,D30,D33,D36)</f>
        <v>1010865</v>
      </c>
      <c r="E38" s="15">
        <f t="shared" si="11"/>
        <v>0</v>
      </c>
      <c r="F38" s="15">
        <f t="shared" si="11"/>
        <v>0</v>
      </c>
      <c r="G38" s="15">
        <f t="shared" si="11"/>
        <v>0</v>
      </c>
      <c r="H38" s="15">
        <f t="shared" si="11"/>
        <v>0</v>
      </c>
      <c r="I38" s="15">
        <f t="shared" si="11"/>
        <v>1439822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si="11"/>
        <v>0</v>
      </c>
      <c r="N38" s="15">
        <f t="shared" si="8"/>
        <v>2450687</v>
      </c>
      <c r="O38" s="38">
        <f t="shared" si="2"/>
        <v>3102.1354430379747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117</v>
      </c>
      <c r="M40" s="48"/>
      <c r="N40" s="48"/>
      <c r="O40" s="43">
        <v>790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58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360208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1" si="1">SUM(D5:M5)</f>
        <v>360208</v>
      </c>
      <c r="O5" s="33">
        <f t="shared" ref="O5:O41" si="2">(N5/O$43)</f>
        <v>440.89106487148103</v>
      </c>
      <c r="P5" s="6"/>
    </row>
    <row r="6" spans="1:133">
      <c r="A6" s="12"/>
      <c r="B6" s="25">
        <v>311</v>
      </c>
      <c r="C6" s="20" t="s">
        <v>1</v>
      </c>
      <c r="D6" s="46">
        <v>134318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134318</v>
      </c>
      <c r="O6" s="47">
        <f t="shared" si="2"/>
        <v>164.40391676866585</v>
      </c>
      <c r="P6" s="9"/>
    </row>
    <row r="7" spans="1:133">
      <c r="A7" s="12"/>
      <c r="B7" s="25">
        <v>312.41000000000003</v>
      </c>
      <c r="C7" s="20" t="s">
        <v>85</v>
      </c>
      <c r="D7" s="46">
        <v>39382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39382</v>
      </c>
      <c r="O7" s="47">
        <f t="shared" si="2"/>
        <v>48.203182374541001</v>
      </c>
      <c r="P7" s="9"/>
    </row>
    <row r="8" spans="1:133">
      <c r="A8" s="12"/>
      <c r="B8" s="25">
        <v>312.60000000000002</v>
      </c>
      <c r="C8" s="20" t="s">
        <v>10</v>
      </c>
      <c r="D8" s="46">
        <v>106714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106714</v>
      </c>
      <c r="O8" s="47">
        <f t="shared" si="2"/>
        <v>130.61689106487148</v>
      </c>
      <c r="P8" s="9"/>
    </row>
    <row r="9" spans="1:133">
      <c r="A9" s="12"/>
      <c r="B9" s="25">
        <v>314.10000000000002</v>
      </c>
      <c r="C9" s="20" t="s">
        <v>11</v>
      </c>
      <c r="D9" s="46">
        <v>42139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42139</v>
      </c>
      <c r="O9" s="47">
        <f t="shared" si="2"/>
        <v>51.577723378212973</v>
      </c>
      <c r="P9" s="9"/>
    </row>
    <row r="10" spans="1:133">
      <c r="A10" s="12"/>
      <c r="B10" s="25">
        <v>315</v>
      </c>
      <c r="C10" s="20" t="s">
        <v>73</v>
      </c>
      <c r="D10" s="46">
        <v>29779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29779</v>
      </c>
      <c r="O10" s="47">
        <f t="shared" si="2"/>
        <v>36.44920440636475</v>
      </c>
      <c r="P10" s="9"/>
    </row>
    <row r="11" spans="1:133">
      <c r="A11" s="12"/>
      <c r="B11" s="25">
        <v>316</v>
      </c>
      <c r="C11" s="20" t="s">
        <v>103</v>
      </c>
      <c r="D11" s="46">
        <v>7876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7876</v>
      </c>
      <c r="O11" s="47">
        <f t="shared" si="2"/>
        <v>9.6401468788249698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66131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66131</v>
      </c>
      <c r="O12" s="45">
        <f t="shared" si="2"/>
        <v>80.943696450428391</v>
      </c>
      <c r="P12" s="10"/>
    </row>
    <row r="13" spans="1:133">
      <c r="A13" s="12"/>
      <c r="B13" s="25">
        <v>323.10000000000002</v>
      </c>
      <c r="C13" s="20" t="s">
        <v>86</v>
      </c>
      <c r="D13" s="46">
        <v>63467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63467</v>
      </c>
      <c r="O13" s="47">
        <f t="shared" si="2"/>
        <v>77.682986536107705</v>
      </c>
      <c r="P13" s="9"/>
    </row>
    <row r="14" spans="1:133">
      <c r="A14" s="12"/>
      <c r="B14" s="25">
        <v>323.39999999999998</v>
      </c>
      <c r="C14" s="20" t="s">
        <v>108</v>
      </c>
      <c r="D14" s="46">
        <v>1764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1764</v>
      </c>
      <c r="O14" s="47">
        <f t="shared" si="2"/>
        <v>2.1591187270501835</v>
      </c>
      <c r="P14" s="9"/>
    </row>
    <row r="15" spans="1:133">
      <c r="A15" s="12"/>
      <c r="B15" s="25">
        <v>329</v>
      </c>
      <c r="C15" s="20" t="s">
        <v>16</v>
      </c>
      <c r="D15" s="46">
        <v>900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900</v>
      </c>
      <c r="O15" s="47">
        <f t="shared" si="2"/>
        <v>1.1015911872705018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SUM(D17:D25)</f>
        <v>195534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180763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376297</v>
      </c>
      <c r="O16" s="45">
        <f t="shared" si="2"/>
        <v>460.58384332925334</v>
      </c>
      <c r="P16" s="10"/>
    </row>
    <row r="17" spans="1:16">
      <c r="A17" s="12"/>
      <c r="B17" s="25">
        <v>331.1</v>
      </c>
      <c r="C17" s="20" t="s">
        <v>109</v>
      </c>
      <c r="D17" s="46">
        <v>30951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30951</v>
      </c>
      <c r="O17" s="47">
        <f t="shared" si="2"/>
        <v>37.883720930232556</v>
      </c>
      <c r="P17" s="9"/>
    </row>
    <row r="18" spans="1:16">
      <c r="A18" s="12"/>
      <c r="B18" s="25">
        <v>331.31</v>
      </c>
      <c r="C18" s="20" t="s">
        <v>110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10000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10000</v>
      </c>
      <c r="O18" s="47">
        <f t="shared" si="2"/>
        <v>12.239902080783354</v>
      </c>
      <c r="P18" s="9"/>
    </row>
    <row r="19" spans="1:16">
      <c r="A19" s="12"/>
      <c r="B19" s="25">
        <v>331.39</v>
      </c>
      <c r="C19" s="20" t="s">
        <v>111</v>
      </c>
      <c r="D19" s="46">
        <v>50000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50000</v>
      </c>
      <c r="O19" s="47">
        <f t="shared" si="2"/>
        <v>61.199510403916769</v>
      </c>
      <c r="P19" s="9"/>
    </row>
    <row r="20" spans="1:16">
      <c r="A20" s="12"/>
      <c r="B20" s="25">
        <v>334.1</v>
      </c>
      <c r="C20" s="20" t="s">
        <v>96</v>
      </c>
      <c r="D20" s="46">
        <v>4457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4457</v>
      </c>
      <c r="O20" s="47">
        <f t="shared" si="2"/>
        <v>5.4553243574051411</v>
      </c>
      <c r="P20" s="9"/>
    </row>
    <row r="21" spans="1:16">
      <c r="A21" s="12"/>
      <c r="B21" s="25">
        <v>334.35</v>
      </c>
      <c r="C21" s="20" t="s">
        <v>18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170763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170763</v>
      </c>
      <c r="O21" s="47">
        <f t="shared" si="2"/>
        <v>209.01223990208078</v>
      </c>
      <c r="P21" s="9"/>
    </row>
    <row r="22" spans="1:16">
      <c r="A22" s="12"/>
      <c r="B22" s="25">
        <v>335.14</v>
      </c>
      <c r="C22" s="20" t="s">
        <v>75</v>
      </c>
      <c r="D22" s="46">
        <v>2317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2317</v>
      </c>
      <c r="O22" s="47">
        <f t="shared" si="2"/>
        <v>2.8359853121175029</v>
      </c>
      <c r="P22" s="9"/>
    </row>
    <row r="23" spans="1:16">
      <c r="A23" s="12"/>
      <c r="B23" s="25">
        <v>335.16</v>
      </c>
      <c r="C23" s="20" t="s">
        <v>97</v>
      </c>
      <c r="D23" s="46">
        <v>43600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43600</v>
      </c>
      <c r="O23" s="47">
        <f t="shared" si="2"/>
        <v>53.365973072215425</v>
      </c>
      <c r="P23" s="9"/>
    </row>
    <row r="24" spans="1:16">
      <c r="A24" s="12"/>
      <c r="B24" s="25">
        <v>335.18</v>
      </c>
      <c r="C24" s="20" t="s">
        <v>77</v>
      </c>
      <c r="D24" s="46">
        <v>57629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57629</v>
      </c>
      <c r="O24" s="47">
        <f t="shared" si="2"/>
        <v>70.537331701346389</v>
      </c>
      <c r="P24" s="9"/>
    </row>
    <row r="25" spans="1:16">
      <c r="A25" s="12"/>
      <c r="B25" s="25">
        <v>338</v>
      </c>
      <c r="C25" s="20" t="s">
        <v>60</v>
      </c>
      <c r="D25" s="46">
        <v>6580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6580</v>
      </c>
      <c r="O25" s="47">
        <f t="shared" si="2"/>
        <v>8.0538555691554468</v>
      </c>
      <c r="P25" s="9"/>
    </row>
    <row r="26" spans="1:16" ht="15.75">
      <c r="A26" s="29" t="s">
        <v>28</v>
      </c>
      <c r="B26" s="30"/>
      <c r="C26" s="31"/>
      <c r="D26" s="32">
        <f t="shared" ref="D26:M26" si="5">SUM(D27:D31)</f>
        <v>32090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659938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692028</v>
      </c>
      <c r="O26" s="45">
        <f t="shared" si="2"/>
        <v>847.03549571603423</v>
      </c>
      <c r="P26" s="10"/>
    </row>
    <row r="27" spans="1:16">
      <c r="A27" s="12"/>
      <c r="B27" s="25">
        <v>341.9</v>
      </c>
      <c r="C27" s="20" t="s">
        <v>98</v>
      </c>
      <c r="D27" s="46">
        <v>31093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31093</v>
      </c>
      <c r="O27" s="47">
        <f t="shared" si="2"/>
        <v>38.057527539779684</v>
      </c>
      <c r="P27" s="9"/>
    </row>
    <row r="28" spans="1:16">
      <c r="A28" s="12"/>
      <c r="B28" s="25">
        <v>343.3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187590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187590</v>
      </c>
      <c r="O28" s="47">
        <f t="shared" si="2"/>
        <v>229.60832313341493</v>
      </c>
      <c r="P28" s="9"/>
    </row>
    <row r="29" spans="1:16">
      <c r="A29" s="12"/>
      <c r="B29" s="25">
        <v>343.4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162380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162380</v>
      </c>
      <c r="O29" s="47">
        <f t="shared" si="2"/>
        <v>198.75152998776011</v>
      </c>
      <c r="P29" s="9"/>
    </row>
    <row r="30" spans="1:16">
      <c r="A30" s="12"/>
      <c r="B30" s="25">
        <v>343.5</v>
      </c>
      <c r="C30" s="20" t="s">
        <v>34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309968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309968</v>
      </c>
      <c r="O30" s="47">
        <f t="shared" si="2"/>
        <v>379.39779681762548</v>
      </c>
      <c r="P30" s="9"/>
    </row>
    <row r="31" spans="1:16">
      <c r="A31" s="12"/>
      <c r="B31" s="25">
        <v>347.2</v>
      </c>
      <c r="C31" s="20" t="s">
        <v>112</v>
      </c>
      <c r="D31" s="46">
        <v>997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997</v>
      </c>
      <c r="O31" s="47">
        <f t="shared" si="2"/>
        <v>1.2203182374541004</v>
      </c>
      <c r="P31" s="9"/>
    </row>
    <row r="32" spans="1:16" ht="15.75">
      <c r="A32" s="29" t="s">
        <v>29</v>
      </c>
      <c r="B32" s="30"/>
      <c r="C32" s="31"/>
      <c r="D32" s="32">
        <f t="shared" ref="D32:M32" si="6">SUM(D33:D33)</f>
        <v>2831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1"/>
        <v>2831</v>
      </c>
      <c r="O32" s="45">
        <f t="shared" si="2"/>
        <v>3.4651162790697674</v>
      </c>
      <c r="P32" s="10"/>
    </row>
    <row r="33" spans="1:119">
      <c r="A33" s="13"/>
      <c r="B33" s="39">
        <v>351.1</v>
      </c>
      <c r="C33" s="21" t="s">
        <v>39</v>
      </c>
      <c r="D33" s="46">
        <v>2831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2831</v>
      </c>
      <c r="O33" s="47">
        <f t="shared" si="2"/>
        <v>3.4651162790697674</v>
      </c>
      <c r="P33" s="9"/>
    </row>
    <row r="34" spans="1:119" ht="15.75">
      <c r="A34" s="29" t="s">
        <v>2</v>
      </c>
      <c r="B34" s="30"/>
      <c r="C34" s="31"/>
      <c r="D34" s="32">
        <f t="shared" ref="D34:M34" si="7">SUM(D35:D37)</f>
        <v>71244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125159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196403</v>
      </c>
      <c r="O34" s="45">
        <f t="shared" si="2"/>
        <v>240.3953488372093</v>
      </c>
      <c r="P34" s="10"/>
    </row>
    <row r="35" spans="1:119">
      <c r="A35" s="12"/>
      <c r="B35" s="25">
        <v>366</v>
      </c>
      <c r="C35" s="20" t="s">
        <v>113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125159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125159</v>
      </c>
      <c r="O35" s="47">
        <f t="shared" si="2"/>
        <v>153.19339045287637</v>
      </c>
      <c r="P35" s="9"/>
    </row>
    <row r="36" spans="1:119">
      <c r="A36" s="12"/>
      <c r="B36" s="25">
        <v>369.3</v>
      </c>
      <c r="C36" s="20" t="s">
        <v>114</v>
      </c>
      <c r="D36" s="46">
        <v>50716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50716</v>
      </c>
      <c r="O36" s="47">
        <f t="shared" si="2"/>
        <v>62.07588739290086</v>
      </c>
      <c r="P36" s="9"/>
    </row>
    <row r="37" spans="1:119">
      <c r="A37" s="12"/>
      <c r="B37" s="25">
        <v>369.9</v>
      </c>
      <c r="C37" s="20" t="s">
        <v>42</v>
      </c>
      <c r="D37" s="46">
        <v>20528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20528</v>
      </c>
      <c r="O37" s="47">
        <f t="shared" si="2"/>
        <v>25.126070991432069</v>
      </c>
      <c r="P37" s="9"/>
    </row>
    <row r="38" spans="1:119" ht="15.75">
      <c r="A38" s="29" t="s">
        <v>30</v>
      </c>
      <c r="B38" s="30"/>
      <c r="C38" s="31"/>
      <c r="D38" s="32">
        <f t="shared" ref="D38:M38" si="8">SUM(D39:D40)</f>
        <v>365520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1"/>
        <v>365520</v>
      </c>
      <c r="O38" s="45">
        <f t="shared" si="2"/>
        <v>447.39290085679312</v>
      </c>
      <c r="P38" s="9"/>
    </row>
    <row r="39" spans="1:119">
      <c r="A39" s="12"/>
      <c r="B39" s="25">
        <v>381</v>
      </c>
      <c r="C39" s="20" t="s">
        <v>43</v>
      </c>
      <c r="D39" s="46">
        <v>340888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340888</v>
      </c>
      <c r="O39" s="47">
        <f t="shared" si="2"/>
        <v>417.24357405140756</v>
      </c>
      <c r="P39" s="9"/>
    </row>
    <row r="40" spans="1:119" ht="15.75" thickBot="1">
      <c r="A40" s="12"/>
      <c r="B40" s="25">
        <v>384</v>
      </c>
      <c r="C40" s="20" t="s">
        <v>44</v>
      </c>
      <c r="D40" s="46">
        <v>24632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24632</v>
      </c>
      <c r="O40" s="47">
        <f t="shared" si="2"/>
        <v>30.149326805385556</v>
      </c>
      <c r="P40" s="9"/>
    </row>
    <row r="41" spans="1:119" ht="16.5" thickBot="1">
      <c r="A41" s="14" t="s">
        <v>37</v>
      </c>
      <c r="B41" s="23"/>
      <c r="C41" s="22"/>
      <c r="D41" s="15">
        <f t="shared" ref="D41:M41" si="9">SUM(D5,D12,D16,D26,D32,D34,D38)</f>
        <v>1093558</v>
      </c>
      <c r="E41" s="15">
        <f t="shared" si="9"/>
        <v>0</v>
      </c>
      <c r="F41" s="15">
        <f t="shared" si="9"/>
        <v>0</v>
      </c>
      <c r="G41" s="15">
        <f t="shared" si="9"/>
        <v>0</v>
      </c>
      <c r="H41" s="15">
        <f t="shared" si="9"/>
        <v>0</v>
      </c>
      <c r="I41" s="15">
        <f t="shared" si="9"/>
        <v>965860</v>
      </c>
      <c r="J41" s="15">
        <f t="shared" si="9"/>
        <v>0</v>
      </c>
      <c r="K41" s="15">
        <f t="shared" si="9"/>
        <v>0</v>
      </c>
      <c r="L41" s="15">
        <f t="shared" si="9"/>
        <v>0</v>
      </c>
      <c r="M41" s="15">
        <f t="shared" si="9"/>
        <v>0</v>
      </c>
      <c r="N41" s="15">
        <f t="shared" si="1"/>
        <v>2059418</v>
      </c>
      <c r="O41" s="38">
        <f t="shared" si="2"/>
        <v>2520.7074663402691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115</v>
      </c>
      <c r="M43" s="48"/>
      <c r="N43" s="48"/>
      <c r="O43" s="43">
        <v>817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58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317131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317131</v>
      </c>
      <c r="O5" s="33">
        <f t="shared" ref="O5:O36" si="2">(N5/O$38)</f>
        <v>387.69070904645474</v>
      </c>
      <c r="P5" s="6"/>
    </row>
    <row r="6" spans="1:133">
      <c r="A6" s="12"/>
      <c r="B6" s="25">
        <v>311</v>
      </c>
      <c r="C6" s="20" t="s">
        <v>1</v>
      </c>
      <c r="D6" s="46">
        <v>94505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94505</v>
      </c>
      <c r="O6" s="47">
        <f t="shared" si="2"/>
        <v>115.53178484107579</v>
      </c>
      <c r="P6" s="9"/>
    </row>
    <row r="7" spans="1:133">
      <c r="A7" s="12"/>
      <c r="B7" s="25">
        <v>312.41000000000003</v>
      </c>
      <c r="C7" s="20" t="s">
        <v>85</v>
      </c>
      <c r="D7" s="46">
        <v>37656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37656</v>
      </c>
      <c r="O7" s="47">
        <f t="shared" si="2"/>
        <v>46.034229828850854</v>
      </c>
      <c r="P7" s="9"/>
    </row>
    <row r="8" spans="1:133">
      <c r="A8" s="12"/>
      <c r="B8" s="25">
        <v>312.60000000000002</v>
      </c>
      <c r="C8" s="20" t="s">
        <v>10</v>
      </c>
      <c r="D8" s="46">
        <v>103162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103162</v>
      </c>
      <c r="O8" s="47">
        <f t="shared" si="2"/>
        <v>126.11491442542787</v>
      </c>
      <c r="P8" s="9"/>
    </row>
    <row r="9" spans="1:133">
      <c r="A9" s="12"/>
      <c r="B9" s="25">
        <v>314.10000000000002</v>
      </c>
      <c r="C9" s="20" t="s">
        <v>11</v>
      </c>
      <c r="D9" s="46">
        <v>41717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41717</v>
      </c>
      <c r="O9" s="47">
        <f t="shared" si="2"/>
        <v>50.998777506112468</v>
      </c>
      <c r="P9" s="9"/>
    </row>
    <row r="10" spans="1:133">
      <c r="A10" s="12"/>
      <c r="B10" s="25">
        <v>315</v>
      </c>
      <c r="C10" s="20" t="s">
        <v>73</v>
      </c>
      <c r="D10" s="46">
        <v>28557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28557</v>
      </c>
      <c r="O10" s="47">
        <f t="shared" si="2"/>
        <v>34.910757946210268</v>
      </c>
      <c r="P10" s="9"/>
    </row>
    <row r="11" spans="1:133">
      <c r="A11" s="12"/>
      <c r="B11" s="25">
        <v>316</v>
      </c>
      <c r="C11" s="20" t="s">
        <v>103</v>
      </c>
      <c r="D11" s="46">
        <v>11534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11534</v>
      </c>
      <c r="O11" s="47">
        <f t="shared" si="2"/>
        <v>14.100244498777506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SUM(D13:D13)</f>
        <v>55251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55251</v>
      </c>
      <c r="O12" s="45">
        <f t="shared" si="2"/>
        <v>67.544009779951097</v>
      </c>
      <c r="P12" s="10"/>
    </row>
    <row r="13" spans="1:133">
      <c r="A13" s="12"/>
      <c r="B13" s="25">
        <v>323.10000000000002</v>
      </c>
      <c r="C13" s="20" t="s">
        <v>86</v>
      </c>
      <c r="D13" s="46">
        <v>55251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55251</v>
      </c>
      <c r="O13" s="47">
        <f t="shared" si="2"/>
        <v>67.544009779951097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SUM(D15:D21)</f>
        <v>130611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401430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532041</v>
      </c>
      <c r="O14" s="45">
        <f t="shared" si="2"/>
        <v>650.41687041564796</v>
      </c>
      <c r="P14" s="10"/>
    </row>
    <row r="15" spans="1:133">
      <c r="A15" s="12"/>
      <c r="B15" s="25">
        <v>334.35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401430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401430</v>
      </c>
      <c r="O15" s="47">
        <f t="shared" si="2"/>
        <v>490.74572127139362</v>
      </c>
      <c r="P15" s="9"/>
    </row>
    <row r="16" spans="1:133">
      <c r="A16" s="12"/>
      <c r="B16" s="25">
        <v>335.13</v>
      </c>
      <c r="C16" s="20" t="s">
        <v>104</v>
      </c>
      <c r="D16" s="46">
        <v>16428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16428</v>
      </c>
      <c r="O16" s="47">
        <f t="shared" si="2"/>
        <v>20.083129584352079</v>
      </c>
      <c r="P16" s="9"/>
    </row>
    <row r="17" spans="1:16">
      <c r="A17" s="12"/>
      <c r="B17" s="25">
        <v>335.14</v>
      </c>
      <c r="C17" s="20" t="s">
        <v>75</v>
      </c>
      <c r="D17" s="46">
        <v>8526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8526</v>
      </c>
      <c r="O17" s="47">
        <f t="shared" si="2"/>
        <v>10.422982885085574</v>
      </c>
      <c r="P17" s="9"/>
    </row>
    <row r="18" spans="1:16">
      <c r="A18" s="12"/>
      <c r="B18" s="25">
        <v>335.15</v>
      </c>
      <c r="C18" s="20" t="s">
        <v>76</v>
      </c>
      <c r="D18" s="46">
        <v>1126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1126</v>
      </c>
      <c r="O18" s="47">
        <f t="shared" si="2"/>
        <v>1.3765281173594133</v>
      </c>
      <c r="P18" s="9"/>
    </row>
    <row r="19" spans="1:16">
      <c r="A19" s="12"/>
      <c r="B19" s="25">
        <v>335.16</v>
      </c>
      <c r="C19" s="20" t="s">
        <v>97</v>
      </c>
      <c r="D19" s="46">
        <v>41465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41465</v>
      </c>
      <c r="O19" s="47">
        <f t="shared" si="2"/>
        <v>50.690709046454771</v>
      </c>
      <c r="P19" s="9"/>
    </row>
    <row r="20" spans="1:16">
      <c r="A20" s="12"/>
      <c r="B20" s="25">
        <v>335.18</v>
      </c>
      <c r="C20" s="20" t="s">
        <v>77</v>
      </c>
      <c r="D20" s="46">
        <v>56551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56551</v>
      </c>
      <c r="O20" s="47">
        <f t="shared" si="2"/>
        <v>69.133251833740829</v>
      </c>
      <c r="P20" s="9"/>
    </row>
    <row r="21" spans="1:16">
      <c r="A21" s="12"/>
      <c r="B21" s="25">
        <v>338</v>
      </c>
      <c r="C21" s="20" t="s">
        <v>60</v>
      </c>
      <c r="D21" s="46">
        <v>6515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6515</v>
      </c>
      <c r="O21" s="47">
        <f t="shared" si="2"/>
        <v>7.9645476772616135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SUM(D23:D27)</f>
        <v>31461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698707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730168</v>
      </c>
      <c r="O22" s="45">
        <f t="shared" si="2"/>
        <v>892.62591687041561</v>
      </c>
      <c r="P22" s="10"/>
    </row>
    <row r="23" spans="1:16">
      <c r="A23" s="12"/>
      <c r="B23" s="25">
        <v>341.9</v>
      </c>
      <c r="C23" s="20" t="s">
        <v>98</v>
      </c>
      <c r="D23" s="46">
        <v>29494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29494</v>
      </c>
      <c r="O23" s="47">
        <f t="shared" si="2"/>
        <v>36.056234718826403</v>
      </c>
      <c r="P23" s="9"/>
    </row>
    <row r="24" spans="1:16">
      <c r="A24" s="12"/>
      <c r="B24" s="25">
        <v>343.3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208583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208583</v>
      </c>
      <c r="O24" s="47">
        <f t="shared" si="2"/>
        <v>254.9914425427873</v>
      </c>
      <c r="P24" s="9"/>
    </row>
    <row r="25" spans="1:16">
      <c r="A25" s="12"/>
      <c r="B25" s="25">
        <v>343.4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147293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147293</v>
      </c>
      <c r="O25" s="47">
        <f t="shared" si="2"/>
        <v>180.06479217603911</v>
      </c>
      <c r="P25" s="9"/>
    </row>
    <row r="26" spans="1:16">
      <c r="A26" s="12"/>
      <c r="B26" s="25">
        <v>343.5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342831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342831</v>
      </c>
      <c r="O26" s="47">
        <f t="shared" si="2"/>
        <v>419.1088019559902</v>
      </c>
      <c r="P26" s="9"/>
    </row>
    <row r="27" spans="1:16">
      <c r="A27" s="12"/>
      <c r="B27" s="25">
        <v>344.9</v>
      </c>
      <c r="C27" s="20" t="s">
        <v>105</v>
      </c>
      <c r="D27" s="46">
        <v>1967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1967</v>
      </c>
      <c r="O27" s="47">
        <f t="shared" si="2"/>
        <v>2.404645476772616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SUM(D29:D29)</f>
        <v>3184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3184</v>
      </c>
      <c r="O28" s="45">
        <f t="shared" si="2"/>
        <v>3.8924205378973107</v>
      </c>
      <c r="P28" s="10"/>
    </row>
    <row r="29" spans="1:16">
      <c r="A29" s="13"/>
      <c r="B29" s="39">
        <v>351.1</v>
      </c>
      <c r="C29" s="21" t="s">
        <v>39</v>
      </c>
      <c r="D29" s="46">
        <v>3184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3184</v>
      </c>
      <c r="O29" s="47">
        <f t="shared" si="2"/>
        <v>3.8924205378973107</v>
      </c>
      <c r="P29" s="9"/>
    </row>
    <row r="30" spans="1:16" ht="15.75">
      <c r="A30" s="29" t="s">
        <v>2</v>
      </c>
      <c r="B30" s="30"/>
      <c r="C30" s="31"/>
      <c r="D30" s="32">
        <f t="shared" ref="D30:M30" si="7">SUM(D31:D32)</f>
        <v>72298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72298</v>
      </c>
      <c r="O30" s="45">
        <f t="shared" si="2"/>
        <v>88.383863080684591</v>
      </c>
      <c r="P30" s="10"/>
    </row>
    <row r="31" spans="1:16">
      <c r="A31" s="12"/>
      <c r="B31" s="25">
        <v>362</v>
      </c>
      <c r="C31" s="20" t="s">
        <v>99</v>
      </c>
      <c r="D31" s="46">
        <v>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50</v>
      </c>
      <c r="O31" s="47">
        <f t="shared" si="2"/>
        <v>6.1124694376528114E-2</v>
      </c>
      <c r="P31" s="9"/>
    </row>
    <row r="32" spans="1:16">
      <c r="A32" s="12"/>
      <c r="B32" s="25">
        <v>369.9</v>
      </c>
      <c r="C32" s="20" t="s">
        <v>42</v>
      </c>
      <c r="D32" s="46">
        <v>72248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72248</v>
      </c>
      <c r="O32" s="47">
        <f t="shared" si="2"/>
        <v>88.322738386308075</v>
      </c>
      <c r="P32" s="9"/>
    </row>
    <row r="33" spans="1:119" ht="15.75">
      <c r="A33" s="29" t="s">
        <v>30</v>
      </c>
      <c r="B33" s="30"/>
      <c r="C33" s="31"/>
      <c r="D33" s="32">
        <f t="shared" ref="D33:M33" si="8">SUM(D34:D35)</f>
        <v>381690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1"/>
        <v>381690</v>
      </c>
      <c r="O33" s="45">
        <f t="shared" si="2"/>
        <v>466.61369193154036</v>
      </c>
      <c r="P33" s="9"/>
    </row>
    <row r="34" spans="1:119">
      <c r="A34" s="12"/>
      <c r="B34" s="25">
        <v>381</v>
      </c>
      <c r="C34" s="20" t="s">
        <v>43</v>
      </c>
      <c r="D34" s="46">
        <v>314012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314012</v>
      </c>
      <c r="O34" s="47">
        <f t="shared" si="2"/>
        <v>383.87775061124694</v>
      </c>
      <c r="P34" s="9"/>
    </row>
    <row r="35" spans="1:119" ht="15.75" thickBot="1">
      <c r="A35" s="12"/>
      <c r="B35" s="25">
        <v>384</v>
      </c>
      <c r="C35" s="20" t="s">
        <v>44</v>
      </c>
      <c r="D35" s="46">
        <v>67678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67678</v>
      </c>
      <c r="O35" s="47">
        <f t="shared" si="2"/>
        <v>82.735941320293392</v>
      </c>
      <c r="P35" s="9"/>
    </row>
    <row r="36" spans="1:119" ht="16.5" thickBot="1">
      <c r="A36" s="14" t="s">
        <v>37</v>
      </c>
      <c r="B36" s="23"/>
      <c r="C36" s="22"/>
      <c r="D36" s="15">
        <f t="shared" ref="D36:M36" si="9">SUM(D5,D12,D14,D22,D28,D30,D33)</f>
        <v>991626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  <c r="I36" s="15">
        <f t="shared" si="9"/>
        <v>1100137</v>
      </c>
      <c r="J36" s="15">
        <f t="shared" si="9"/>
        <v>0</v>
      </c>
      <c r="K36" s="15">
        <f t="shared" si="9"/>
        <v>0</v>
      </c>
      <c r="L36" s="15">
        <f t="shared" si="9"/>
        <v>0</v>
      </c>
      <c r="M36" s="15">
        <f t="shared" si="9"/>
        <v>0</v>
      </c>
      <c r="N36" s="15">
        <f t="shared" si="1"/>
        <v>2091763</v>
      </c>
      <c r="O36" s="38">
        <f t="shared" si="2"/>
        <v>2557.1674816625919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106</v>
      </c>
      <c r="M38" s="48"/>
      <c r="N38" s="48"/>
      <c r="O38" s="43">
        <v>818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58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323567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323567</v>
      </c>
      <c r="O5" s="33">
        <f t="shared" ref="O5:O36" si="2">(N5/O$38)</f>
        <v>401.94658385093169</v>
      </c>
      <c r="P5" s="6"/>
    </row>
    <row r="6" spans="1:133">
      <c r="A6" s="12"/>
      <c r="B6" s="25">
        <v>311</v>
      </c>
      <c r="C6" s="20" t="s">
        <v>1</v>
      </c>
      <c r="D6" s="46">
        <v>119045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119045</v>
      </c>
      <c r="O6" s="47">
        <f t="shared" si="2"/>
        <v>147.88198757763976</v>
      </c>
      <c r="P6" s="9"/>
    </row>
    <row r="7" spans="1:133">
      <c r="A7" s="12"/>
      <c r="B7" s="25">
        <v>312.41000000000003</v>
      </c>
      <c r="C7" s="20" t="s">
        <v>85</v>
      </c>
      <c r="D7" s="46">
        <v>33622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33622</v>
      </c>
      <c r="O7" s="47">
        <f t="shared" si="2"/>
        <v>41.766459627329191</v>
      </c>
      <c r="P7" s="9"/>
    </row>
    <row r="8" spans="1:133">
      <c r="A8" s="12"/>
      <c r="B8" s="25">
        <v>312.60000000000002</v>
      </c>
      <c r="C8" s="20" t="s">
        <v>10</v>
      </c>
      <c r="D8" s="46">
        <v>97862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97862</v>
      </c>
      <c r="O8" s="47">
        <f t="shared" si="2"/>
        <v>121.56770186335403</v>
      </c>
      <c r="P8" s="9"/>
    </row>
    <row r="9" spans="1:133">
      <c r="A9" s="12"/>
      <c r="B9" s="25">
        <v>314.10000000000002</v>
      </c>
      <c r="C9" s="20" t="s">
        <v>11</v>
      </c>
      <c r="D9" s="46">
        <v>54690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54690</v>
      </c>
      <c r="O9" s="47">
        <f t="shared" si="2"/>
        <v>67.937888198757761</v>
      </c>
      <c r="P9" s="9"/>
    </row>
    <row r="10" spans="1:133">
      <c r="A10" s="12"/>
      <c r="B10" s="25">
        <v>314.8</v>
      </c>
      <c r="C10" s="20" t="s">
        <v>12</v>
      </c>
      <c r="D10" s="46">
        <v>251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251</v>
      </c>
      <c r="O10" s="47">
        <f t="shared" si="2"/>
        <v>0.31180124223602484</v>
      </c>
      <c r="P10" s="9"/>
    </row>
    <row r="11" spans="1:133">
      <c r="A11" s="12"/>
      <c r="B11" s="25">
        <v>315</v>
      </c>
      <c r="C11" s="20" t="s">
        <v>73</v>
      </c>
      <c r="D11" s="46">
        <v>18097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18097</v>
      </c>
      <c r="O11" s="47">
        <f t="shared" si="2"/>
        <v>22.480745341614906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SUM(D13:D13)</f>
        <v>35460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35460</v>
      </c>
      <c r="O12" s="45">
        <f t="shared" si="2"/>
        <v>44.049689440993788</v>
      </c>
      <c r="P12" s="10"/>
    </row>
    <row r="13" spans="1:133">
      <c r="A13" s="12"/>
      <c r="B13" s="25">
        <v>323.10000000000002</v>
      </c>
      <c r="C13" s="20" t="s">
        <v>86</v>
      </c>
      <c r="D13" s="46">
        <v>35460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35460</v>
      </c>
      <c r="O13" s="47">
        <f t="shared" si="2"/>
        <v>44.049689440993788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SUM(D15:D21)</f>
        <v>130681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126700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257381</v>
      </c>
      <c r="O14" s="45">
        <f t="shared" si="2"/>
        <v>319.72795031055898</v>
      </c>
      <c r="P14" s="10"/>
    </row>
    <row r="15" spans="1:133">
      <c r="A15" s="12"/>
      <c r="B15" s="25">
        <v>334.1</v>
      </c>
      <c r="C15" s="20" t="s">
        <v>96</v>
      </c>
      <c r="D15" s="46">
        <v>26839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26839</v>
      </c>
      <c r="O15" s="47">
        <f t="shared" si="2"/>
        <v>33.340372670807454</v>
      </c>
      <c r="P15" s="9"/>
    </row>
    <row r="16" spans="1:133">
      <c r="A16" s="12"/>
      <c r="B16" s="25">
        <v>334.35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126700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126700</v>
      </c>
      <c r="O16" s="47">
        <f t="shared" si="2"/>
        <v>157.39130434782609</v>
      </c>
      <c r="P16" s="9"/>
    </row>
    <row r="17" spans="1:16">
      <c r="A17" s="12"/>
      <c r="B17" s="25">
        <v>335.14</v>
      </c>
      <c r="C17" s="20" t="s">
        <v>75</v>
      </c>
      <c r="D17" s="46">
        <v>4823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4823</v>
      </c>
      <c r="O17" s="47">
        <f t="shared" si="2"/>
        <v>5.9913043478260866</v>
      </c>
      <c r="P17" s="9"/>
    </row>
    <row r="18" spans="1:16">
      <c r="A18" s="12"/>
      <c r="B18" s="25">
        <v>335.15</v>
      </c>
      <c r="C18" s="20" t="s">
        <v>76</v>
      </c>
      <c r="D18" s="46">
        <v>1199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1199</v>
      </c>
      <c r="O18" s="47">
        <f t="shared" si="2"/>
        <v>1.4894409937888198</v>
      </c>
      <c r="P18" s="9"/>
    </row>
    <row r="19" spans="1:16">
      <c r="A19" s="12"/>
      <c r="B19" s="25">
        <v>335.16</v>
      </c>
      <c r="C19" s="20" t="s">
        <v>97</v>
      </c>
      <c r="D19" s="46">
        <v>40588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40588</v>
      </c>
      <c r="O19" s="47">
        <f t="shared" si="2"/>
        <v>50.419875776397518</v>
      </c>
      <c r="P19" s="9"/>
    </row>
    <row r="20" spans="1:16">
      <c r="A20" s="12"/>
      <c r="B20" s="25">
        <v>335.18</v>
      </c>
      <c r="C20" s="20" t="s">
        <v>77</v>
      </c>
      <c r="D20" s="46">
        <v>53821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53821</v>
      </c>
      <c r="O20" s="47">
        <f t="shared" si="2"/>
        <v>66.858385093167698</v>
      </c>
      <c r="P20" s="9"/>
    </row>
    <row r="21" spans="1:16">
      <c r="A21" s="12"/>
      <c r="B21" s="25">
        <v>338</v>
      </c>
      <c r="C21" s="20" t="s">
        <v>60</v>
      </c>
      <c r="D21" s="46">
        <v>3411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3411</v>
      </c>
      <c r="O21" s="47">
        <f t="shared" si="2"/>
        <v>4.2372670807453412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SUM(D23:D26)</f>
        <v>417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653354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653771</v>
      </c>
      <c r="O22" s="45">
        <f t="shared" si="2"/>
        <v>812.13788819875776</v>
      </c>
      <c r="P22" s="10"/>
    </row>
    <row r="23" spans="1:16">
      <c r="A23" s="12"/>
      <c r="B23" s="25">
        <v>341.9</v>
      </c>
      <c r="C23" s="20" t="s">
        <v>98</v>
      </c>
      <c r="D23" s="46">
        <v>417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417</v>
      </c>
      <c r="O23" s="47">
        <f t="shared" si="2"/>
        <v>0.51801242236024847</v>
      </c>
      <c r="P23" s="9"/>
    </row>
    <row r="24" spans="1:16">
      <c r="A24" s="12"/>
      <c r="B24" s="25">
        <v>343.3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188826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188826</v>
      </c>
      <c r="O24" s="47">
        <f t="shared" si="2"/>
        <v>234.56645962732918</v>
      </c>
      <c r="P24" s="9"/>
    </row>
    <row r="25" spans="1:16">
      <c r="A25" s="12"/>
      <c r="B25" s="25">
        <v>343.4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147616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147616</v>
      </c>
      <c r="O25" s="47">
        <f t="shared" si="2"/>
        <v>183.37391304347827</v>
      </c>
      <c r="P25" s="9"/>
    </row>
    <row r="26" spans="1:16">
      <c r="A26" s="12"/>
      <c r="B26" s="25">
        <v>343.5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316912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316912</v>
      </c>
      <c r="O26" s="47">
        <f t="shared" si="2"/>
        <v>393.67950310559007</v>
      </c>
      <c r="P26" s="9"/>
    </row>
    <row r="27" spans="1:16" ht="15.75">
      <c r="A27" s="29" t="s">
        <v>29</v>
      </c>
      <c r="B27" s="30"/>
      <c r="C27" s="31"/>
      <c r="D27" s="32">
        <f t="shared" ref="D27:M27" si="6">SUM(D28:D28)</f>
        <v>4532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4532</v>
      </c>
      <c r="O27" s="45">
        <f t="shared" si="2"/>
        <v>5.6298136645962735</v>
      </c>
      <c r="P27" s="10"/>
    </row>
    <row r="28" spans="1:16">
      <c r="A28" s="13"/>
      <c r="B28" s="39">
        <v>351.1</v>
      </c>
      <c r="C28" s="21" t="s">
        <v>39</v>
      </c>
      <c r="D28" s="46">
        <v>4532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4532</v>
      </c>
      <c r="O28" s="47">
        <f t="shared" si="2"/>
        <v>5.6298136645962735</v>
      </c>
      <c r="P28" s="9"/>
    </row>
    <row r="29" spans="1:16" ht="15.75">
      <c r="A29" s="29" t="s">
        <v>2</v>
      </c>
      <c r="B29" s="30"/>
      <c r="C29" s="31"/>
      <c r="D29" s="32">
        <f t="shared" ref="D29:M29" si="7">SUM(D30:D33)</f>
        <v>62199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62199</v>
      </c>
      <c r="O29" s="45">
        <f t="shared" si="2"/>
        <v>77.265838509316765</v>
      </c>
      <c r="P29" s="10"/>
    </row>
    <row r="30" spans="1:16">
      <c r="A30" s="12"/>
      <c r="B30" s="25">
        <v>361.1</v>
      </c>
      <c r="C30" s="20" t="s">
        <v>41</v>
      </c>
      <c r="D30" s="46">
        <v>442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442</v>
      </c>
      <c r="O30" s="47">
        <f t="shared" si="2"/>
        <v>0.54906832298136643</v>
      </c>
      <c r="P30" s="9"/>
    </row>
    <row r="31" spans="1:16">
      <c r="A31" s="12"/>
      <c r="B31" s="25">
        <v>362</v>
      </c>
      <c r="C31" s="20" t="s">
        <v>99</v>
      </c>
      <c r="D31" s="46">
        <v>800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800</v>
      </c>
      <c r="O31" s="47">
        <f t="shared" si="2"/>
        <v>0.99378881987577639</v>
      </c>
      <c r="P31" s="9"/>
    </row>
    <row r="32" spans="1:16">
      <c r="A32" s="12"/>
      <c r="B32" s="25">
        <v>364</v>
      </c>
      <c r="C32" s="20" t="s">
        <v>100</v>
      </c>
      <c r="D32" s="46">
        <v>33775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33775</v>
      </c>
      <c r="O32" s="47">
        <f t="shared" si="2"/>
        <v>41.956521739130437</v>
      </c>
      <c r="P32" s="9"/>
    </row>
    <row r="33" spans="1:119">
      <c r="A33" s="12"/>
      <c r="B33" s="25">
        <v>369.9</v>
      </c>
      <c r="C33" s="20" t="s">
        <v>42</v>
      </c>
      <c r="D33" s="46">
        <v>27182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27182</v>
      </c>
      <c r="O33" s="47">
        <f t="shared" si="2"/>
        <v>33.766459627329191</v>
      </c>
      <c r="P33" s="9"/>
    </row>
    <row r="34" spans="1:119" ht="15.75">
      <c r="A34" s="29" t="s">
        <v>30</v>
      </c>
      <c r="B34" s="30"/>
      <c r="C34" s="31"/>
      <c r="D34" s="32">
        <f t="shared" ref="D34:M34" si="8">SUM(D35:D35)</f>
        <v>201454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1"/>
        <v>201454</v>
      </c>
      <c r="O34" s="45">
        <f t="shared" si="2"/>
        <v>250.25341614906833</v>
      </c>
      <c r="P34" s="9"/>
    </row>
    <row r="35" spans="1:119" ht="15.75" thickBot="1">
      <c r="A35" s="12"/>
      <c r="B35" s="25">
        <v>381</v>
      </c>
      <c r="C35" s="20" t="s">
        <v>43</v>
      </c>
      <c r="D35" s="46">
        <v>201454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201454</v>
      </c>
      <c r="O35" s="47">
        <f t="shared" si="2"/>
        <v>250.25341614906833</v>
      </c>
      <c r="P35" s="9"/>
    </row>
    <row r="36" spans="1:119" ht="16.5" thickBot="1">
      <c r="A36" s="14" t="s">
        <v>37</v>
      </c>
      <c r="B36" s="23"/>
      <c r="C36" s="22"/>
      <c r="D36" s="15">
        <f t="shared" ref="D36:M36" si="9">SUM(D5,D12,D14,D22,D27,D29,D34)</f>
        <v>758310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  <c r="I36" s="15">
        <f t="shared" si="9"/>
        <v>780054</v>
      </c>
      <c r="J36" s="15">
        <f t="shared" si="9"/>
        <v>0</v>
      </c>
      <c r="K36" s="15">
        <f t="shared" si="9"/>
        <v>0</v>
      </c>
      <c r="L36" s="15">
        <f t="shared" si="9"/>
        <v>0</v>
      </c>
      <c r="M36" s="15">
        <f t="shared" si="9"/>
        <v>0</v>
      </c>
      <c r="N36" s="15">
        <f t="shared" si="1"/>
        <v>1538364</v>
      </c>
      <c r="O36" s="38">
        <f t="shared" si="2"/>
        <v>1911.0111801242235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101</v>
      </c>
      <c r="M38" s="48"/>
      <c r="N38" s="48"/>
      <c r="O38" s="43">
        <v>805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58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299859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299859</v>
      </c>
      <c r="O5" s="33">
        <f t="shared" ref="O5:O36" si="2">(N5/O$38)</f>
        <v>373.42341220423413</v>
      </c>
      <c r="P5" s="6"/>
    </row>
    <row r="6" spans="1:133">
      <c r="A6" s="12"/>
      <c r="B6" s="25">
        <v>311</v>
      </c>
      <c r="C6" s="20" t="s">
        <v>1</v>
      </c>
      <c r="D6" s="46">
        <v>105494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105494</v>
      </c>
      <c r="O6" s="47">
        <f t="shared" si="2"/>
        <v>131.37484433374846</v>
      </c>
      <c r="P6" s="9"/>
    </row>
    <row r="7" spans="1:133">
      <c r="A7" s="12"/>
      <c r="B7" s="25">
        <v>312.41000000000003</v>
      </c>
      <c r="C7" s="20" t="s">
        <v>85</v>
      </c>
      <c r="D7" s="46">
        <v>32985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32985</v>
      </c>
      <c r="O7" s="47">
        <f t="shared" si="2"/>
        <v>41.077210460772108</v>
      </c>
      <c r="P7" s="9"/>
    </row>
    <row r="8" spans="1:133">
      <c r="A8" s="12"/>
      <c r="B8" s="25">
        <v>312.60000000000002</v>
      </c>
      <c r="C8" s="20" t="s">
        <v>10</v>
      </c>
      <c r="D8" s="46">
        <v>92804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92804</v>
      </c>
      <c r="O8" s="47">
        <f t="shared" si="2"/>
        <v>115.57160647571607</v>
      </c>
      <c r="P8" s="9"/>
    </row>
    <row r="9" spans="1:133">
      <c r="A9" s="12"/>
      <c r="B9" s="25">
        <v>314.10000000000002</v>
      </c>
      <c r="C9" s="20" t="s">
        <v>11</v>
      </c>
      <c r="D9" s="46">
        <v>45461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45461</v>
      </c>
      <c r="O9" s="47">
        <f t="shared" si="2"/>
        <v>56.613947696139476</v>
      </c>
      <c r="P9" s="9"/>
    </row>
    <row r="10" spans="1:133">
      <c r="A10" s="12"/>
      <c r="B10" s="25">
        <v>314.8</v>
      </c>
      <c r="C10" s="20" t="s">
        <v>12</v>
      </c>
      <c r="D10" s="46">
        <v>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93</v>
      </c>
      <c r="O10" s="47">
        <f t="shared" si="2"/>
        <v>0.11581569115815692</v>
      </c>
      <c r="P10" s="9"/>
    </row>
    <row r="11" spans="1:133">
      <c r="A11" s="12"/>
      <c r="B11" s="25">
        <v>315</v>
      </c>
      <c r="C11" s="20" t="s">
        <v>73</v>
      </c>
      <c r="D11" s="46">
        <v>23022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23022</v>
      </c>
      <c r="O11" s="47">
        <f t="shared" si="2"/>
        <v>28.669987546699875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48824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48824</v>
      </c>
      <c r="O12" s="45">
        <f t="shared" si="2"/>
        <v>60.801992528019923</v>
      </c>
      <c r="P12" s="10"/>
    </row>
    <row r="13" spans="1:133">
      <c r="A13" s="12"/>
      <c r="B13" s="25">
        <v>323.10000000000002</v>
      </c>
      <c r="C13" s="20" t="s">
        <v>86</v>
      </c>
      <c r="D13" s="46">
        <v>44013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44013</v>
      </c>
      <c r="O13" s="47">
        <f t="shared" si="2"/>
        <v>54.810709838107101</v>
      </c>
      <c r="P13" s="9"/>
    </row>
    <row r="14" spans="1:133">
      <c r="A14" s="12"/>
      <c r="B14" s="25">
        <v>329</v>
      </c>
      <c r="C14" s="20" t="s">
        <v>16</v>
      </c>
      <c r="D14" s="46">
        <v>4811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4811</v>
      </c>
      <c r="O14" s="47">
        <f t="shared" si="2"/>
        <v>5.9912826899128273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SUM(D16:D21)</f>
        <v>130406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130406</v>
      </c>
      <c r="O15" s="45">
        <f t="shared" si="2"/>
        <v>162.39850560398506</v>
      </c>
      <c r="P15" s="10"/>
    </row>
    <row r="16" spans="1:133">
      <c r="A16" s="12"/>
      <c r="B16" s="25">
        <v>334.5</v>
      </c>
      <c r="C16" s="20" t="s">
        <v>93</v>
      </c>
      <c r="D16" s="46">
        <v>40000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40000</v>
      </c>
      <c r="O16" s="47">
        <f t="shared" si="2"/>
        <v>49.813200498132005</v>
      </c>
      <c r="P16" s="9"/>
    </row>
    <row r="17" spans="1:16">
      <c r="A17" s="12"/>
      <c r="B17" s="25">
        <v>335.12</v>
      </c>
      <c r="C17" s="20" t="s">
        <v>74</v>
      </c>
      <c r="D17" s="46">
        <v>33610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33610</v>
      </c>
      <c r="O17" s="47">
        <f t="shared" si="2"/>
        <v>41.855541718555415</v>
      </c>
      <c r="P17" s="9"/>
    </row>
    <row r="18" spans="1:16">
      <c r="A18" s="12"/>
      <c r="B18" s="25">
        <v>335.14</v>
      </c>
      <c r="C18" s="20" t="s">
        <v>75</v>
      </c>
      <c r="D18" s="46">
        <v>1932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1932</v>
      </c>
      <c r="O18" s="47">
        <f t="shared" si="2"/>
        <v>2.4059775840597757</v>
      </c>
      <c r="P18" s="9"/>
    </row>
    <row r="19" spans="1:16">
      <c r="A19" s="12"/>
      <c r="B19" s="25">
        <v>335.15</v>
      </c>
      <c r="C19" s="20" t="s">
        <v>76</v>
      </c>
      <c r="D19" s="46">
        <v>1126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1126</v>
      </c>
      <c r="O19" s="47">
        <f t="shared" si="2"/>
        <v>1.402241594022416</v>
      </c>
      <c r="P19" s="9"/>
    </row>
    <row r="20" spans="1:16">
      <c r="A20" s="12"/>
      <c r="B20" s="25">
        <v>335.18</v>
      </c>
      <c r="C20" s="20" t="s">
        <v>77</v>
      </c>
      <c r="D20" s="46">
        <v>49612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49612</v>
      </c>
      <c r="O20" s="47">
        <f t="shared" si="2"/>
        <v>61.783312577833122</v>
      </c>
      <c r="P20" s="9"/>
    </row>
    <row r="21" spans="1:16">
      <c r="A21" s="12"/>
      <c r="B21" s="25">
        <v>338</v>
      </c>
      <c r="C21" s="20" t="s">
        <v>60</v>
      </c>
      <c r="D21" s="46">
        <v>4126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4126</v>
      </c>
      <c r="O21" s="47">
        <f t="shared" si="2"/>
        <v>5.1382316313823164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SUM(D23:D27)</f>
        <v>275181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652565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927746</v>
      </c>
      <c r="O22" s="45">
        <f t="shared" si="2"/>
        <v>1155.3499377334995</v>
      </c>
      <c r="P22" s="10"/>
    </row>
    <row r="23" spans="1:16">
      <c r="A23" s="12"/>
      <c r="B23" s="25">
        <v>341.3</v>
      </c>
      <c r="C23" s="20" t="s">
        <v>88</v>
      </c>
      <c r="D23" s="46">
        <v>229662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229662</v>
      </c>
      <c r="O23" s="47">
        <f t="shared" si="2"/>
        <v>286.00498132004981</v>
      </c>
      <c r="P23" s="9"/>
    </row>
    <row r="24" spans="1:16">
      <c r="A24" s="12"/>
      <c r="B24" s="25">
        <v>343.3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191149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191149</v>
      </c>
      <c r="O24" s="47">
        <f t="shared" si="2"/>
        <v>238.04358655043586</v>
      </c>
      <c r="P24" s="9"/>
    </row>
    <row r="25" spans="1:16">
      <c r="A25" s="12"/>
      <c r="B25" s="25">
        <v>343.4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155476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155476</v>
      </c>
      <c r="O25" s="47">
        <f t="shared" si="2"/>
        <v>193.6189290161893</v>
      </c>
      <c r="P25" s="9"/>
    </row>
    <row r="26" spans="1:16">
      <c r="A26" s="12"/>
      <c r="B26" s="25">
        <v>343.5</v>
      </c>
      <c r="C26" s="20" t="s">
        <v>34</v>
      </c>
      <c r="D26" s="46">
        <v>225</v>
      </c>
      <c r="E26" s="46">
        <v>0</v>
      </c>
      <c r="F26" s="46">
        <v>0</v>
      </c>
      <c r="G26" s="46">
        <v>0</v>
      </c>
      <c r="H26" s="46">
        <v>0</v>
      </c>
      <c r="I26" s="46">
        <v>305940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306165</v>
      </c>
      <c r="O26" s="47">
        <f t="shared" si="2"/>
        <v>381.27646326276465</v>
      </c>
      <c r="P26" s="9"/>
    </row>
    <row r="27" spans="1:16">
      <c r="A27" s="12"/>
      <c r="B27" s="25">
        <v>349</v>
      </c>
      <c r="C27" s="20" t="s">
        <v>89</v>
      </c>
      <c r="D27" s="46">
        <v>45294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45294</v>
      </c>
      <c r="O27" s="47">
        <f t="shared" si="2"/>
        <v>56.405977584059777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SUM(D29:D31)</f>
        <v>2675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2675</v>
      </c>
      <c r="O28" s="45">
        <f t="shared" si="2"/>
        <v>3.3312577833125778</v>
      </c>
      <c r="P28" s="10"/>
    </row>
    <row r="29" spans="1:16">
      <c r="A29" s="13"/>
      <c r="B29" s="39">
        <v>351.1</v>
      </c>
      <c r="C29" s="21" t="s">
        <v>39</v>
      </c>
      <c r="D29" s="46">
        <v>1710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1710</v>
      </c>
      <c r="O29" s="47">
        <f t="shared" si="2"/>
        <v>2.1295143212951433</v>
      </c>
      <c r="P29" s="9"/>
    </row>
    <row r="30" spans="1:16">
      <c r="A30" s="13"/>
      <c r="B30" s="39">
        <v>351.3</v>
      </c>
      <c r="C30" s="21" t="s">
        <v>61</v>
      </c>
      <c r="D30" s="46">
        <v>615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615</v>
      </c>
      <c r="O30" s="47">
        <f t="shared" si="2"/>
        <v>0.76587795765877953</v>
      </c>
      <c r="P30" s="9"/>
    </row>
    <row r="31" spans="1:16">
      <c r="A31" s="13"/>
      <c r="B31" s="39">
        <v>354</v>
      </c>
      <c r="C31" s="21" t="s">
        <v>62</v>
      </c>
      <c r="D31" s="46">
        <v>350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350</v>
      </c>
      <c r="O31" s="47">
        <f t="shared" si="2"/>
        <v>0.43586550435865506</v>
      </c>
      <c r="P31" s="9"/>
    </row>
    <row r="32" spans="1:16" ht="15.75">
      <c r="A32" s="29" t="s">
        <v>2</v>
      </c>
      <c r="B32" s="30"/>
      <c r="C32" s="31"/>
      <c r="D32" s="32">
        <f t="shared" ref="D32:M32" si="7">SUM(D33:D33)</f>
        <v>4660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1"/>
        <v>4660</v>
      </c>
      <c r="O32" s="45">
        <f t="shared" si="2"/>
        <v>5.8032378580323787</v>
      </c>
      <c r="P32" s="10"/>
    </row>
    <row r="33" spans="1:119">
      <c r="A33" s="12"/>
      <c r="B33" s="25">
        <v>369.9</v>
      </c>
      <c r="C33" s="20" t="s">
        <v>42</v>
      </c>
      <c r="D33" s="46">
        <v>4660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4660</v>
      </c>
      <c r="O33" s="47">
        <f t="shared" si="2"/>
        <v>5.8032378580323787</v>
      </c>
      <c r="P33" s="9"/>
    </row>
    <row r="34" spans="1:119" ht="15.75">
      <c r="A34" s="29" t="s">
        <v>30</v>
      </c>
      <c r="B34" s="30"/>
      <c r="C34" s="31"/>
      <c r="D34" s="32">
        <f t="shared" ref="D34:M34" si="8">SUM(D35:D35)</f>
        <v>0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3334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1"/>
        <v>3334</v>
      </c>
      <c r="O34" s="45">
        <f t="shared" si="2"/>
        <v>4.1519302615193023</v>
      </c>
      <c r="P34" s="9"/>
    </row>
    <row r="35" spans="1:119" ht="15.75" thickBot="1">
      <c r="A35" s="12"/>
      <c r="B35" s="25">
        <v>389.1</v>
      </c>
      <c r="C35" s="20" t="s">
        <v>90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3334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3334</v>
      </c>
      <c r="O35" s="47">
        <f t="shared" si="2"/>
        <v>4.1519302615193023</v>
      </c>
      <c r="P35" s="9"/>
    </row>
    <row r="36" spans="1:119" ht="16.5" thickBot="1">
      <c r="A36" s="14" t="s">
        <v>37</v>
      </c>
      <c r="B36" s="23"/>
      <c r="C36" s="22"/>
      <c r="D36" s="15">
        <f t="shared" ref="D36:M36" si="9">SUM(D5,D12,D15,D22,D28,D32,D34)</f>
        <v>761605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  <c r="I36" s="15">
        <f t="shared" si="9"/>
        <v>655899</v>
      </c>
      <c r="J36" s="15">
        <f t="shared" si="9"/>
        <v>0</v>
      </c>
      <c r="K36" s="15">
        <f t="shared" si="9"/>
        <v>0</v>
      </c>
      <c r="L36" s="15">
        <f t="shared" si="9"/>
        <v>0</v>
      </c>
      <c r="M36" s="15">
        <f t="shared" si="9"/>
        <v>0</v>
      </c>
      <c r="N36" s="15">
        <f t="shared" si="1"/>
        <v>1417504</v>
      </c>
      <c r="O36" s="38">
        <f t="shared" si="2"/>
        <v>1765.2602739726028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94</v>
      </c>
      <c r="M38" s="48"/>
      <c r="N38" s="48"/>
      <c r="O38" s="43">
        <v>803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58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295393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295393</v>
      </c>
      <c r="O5" s="33">
        <f t="shared" ref="O5:O38" si="1">(N5/O$40)</f>
        <v>384.62630208333331</v>
      </c>
      <c r="P5" s="6"/>
    </row>
    <row r="6" spans="1:133">
      <c r="A6" s="12"/>
      <c r="B6" s="25">
        <v>311</v>
      </c>
      <c r="C6" s="20" t="s">
        <v>1</v>
      </c>
      <c r="D6" s="46">
        <v>102272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102272</v>
      </c>
      <c r="O6" s="47">
        <f t="shared" si="1"/>
        <v>133.16666666666666</v>
      </c>
      <c r="P6" s="9"/>
    </row>
    <row r="7" spans="1:133">
      <c r="A7" s="12"/>
      <c r="B7" s="25">
        <v>312.10000000000002</v>
      </c>
      <c r="C7" s="20" t="s">
        <v>9</v>
      </c>
      <c r="D7" s="46">
        <v>88915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88915</v>
      </c>
      <c r="O7" s="47">
        <f t="shared" si="1"/>
        <v>115.77473958333333</v>
      </c>
      <c r="P7" s="9"/>
    </row>
    <row r="8" spans="1:133">
      <c r="A8" s="12"/>
      <c r="B8" s="25">
        <v>312.3</v>
      </c>
      <c r="C8" s="20" t="s">
        <v>84</v>
      </c>
      <c r="D8" s="46">
        <v>6053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6053</v>
      </c>
      <c r="O8" s="47">
        <f t="shared" si="1"/>
        <v>7.881510416666667</v>
      </c>
      <c r="P8" s="9"/>
    </row>
    <row r="9" spans="1:133">
      <c r="A9" s="12"/>
      <c r="B9" s="25">
        <v>312.41000000000003</v>
      </c>
      <c r="C9" s="20" t="s">
        <v>85</v>
      </c>
      <c r="D9" s="46">
        <v>33705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33705</v>
      </c>
      <c r="O9" s="47">
        <f t="shared" si="1"/>
        <v>43.88671875</v>
      </c>
      <c r="P9" s="9"/>
    </row>
    <row r="10" spans="1:133">
      <c r="A10" s="12"/>
      <c r="B10" s="25">
        <v>314.10000000000002</v>
      </c>
      <c r="C10" s="20" t="s">
        <v>11</v>
      </c>
      <c r="D10" s="46">
        <v>42426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42426</v>
      </c>
      <c r="O10" s="47">
        <f t="shared" si="1"/>
        <v>55.2421875</v>
      </c>
      <c r="P10" s="9"/>
    </row>
    <row r="11" spans="1:133">
      <c r="A11" s="12"/>
      <c r="B11" s="25">
        <v>314.8</v>
      </c>
      <c r="C11" s="20" t="s">
        <v>12</v>
      </c>
      <c r="D11" s="46">
        <v>435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435</v>
      </c>
      <c r="O11" s="47">
        <f t="shared" si="1"/>
        <v>0.56640625</v>
      </c>
      <c r="P11" s="9"/>
    </row>
    <row r="12" spans="1:133">
      <c r="A12" s="12"/>
      <c r="B12" s="25">
        <v>315</v>
      </c>
      <c r="C12" s="20" t="s">
        <v>73</v>
      </c>
      <c r="D12" s="46">
        <v>21587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21587</v>
      </c>
      <c r="O12" s="47">
        <f t="shared" si="1"/>
        <v>28.108072916666668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74579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74579</v>
      </c>
      <c r="O13" s="45">
        <f t="shared" si="1"/>
        <v>97.108072916666671</v>
      </c>
      <c r="P13" s="10"/>
    </row>
    <row r="14" spans="1:133">
      <c r="A14" s="12"/>
      <c r="B14" s="25">
        <v>323.10000000000002</v>
      </c>
      <c r="C14" s="20" t="s">
        <v>86</v>
      </c>
      <c r="D14" s="46">
        <v>45150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45150</v>
      </c>
      <c r="O14" s="47">
        <f t="shared" si="1"/>
        <v>58.7890625</v>
      </c>
      <c r="P14" s="9"/>
    </row>
    <row r="15" spans="1:133">
      <c r="A15" s="12"/>
      <c r="B15" s="25">
        <v>329</v>
      </c>
      <c r="C15" s="20" t="s">
        <v>16</v>
      </c>
      <c r="D15" s="46">
        <v>29429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29429</v>
      </c>
      <c r="O15" s="47">
        <f t="shared" si="1"/>
        <v>38.319010416666664</v>
      </c>
      <c r="P15" s="9"/>
    </row>
    <row r="16" spans="1:133" ht="15.75">
      <c r="A16" s="29" t="s">
        <v>17</v>
      </c>
      <c r="B16" s="30"/>
      <c r="C16" s="31"/>
      <c r="D16" s="32">
        <f t="shared" ref="D16:M16" si="5">SUM(D17:D21)</f>
        <v>94139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94139</v>
      </c>
      <c r="O16" s="45">
        <f t="shared" si="1"/>
        <v>122.57682291666667</v>
      </c>
      <c r="P16" s="10"/>
    </row>
    <row r="17" spans="1:16">
      <c r="A17" s="12"/>
      <c r="B17" s="25">
        <v>335.12</v>
      </c>
      <c r="C17" s="20" t="s">
        <v>74</v>
      </c>
      <c r="D17" s="46">
        <v>4948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4948</v>
      </c>
      <c r="O17" s="47">
        <f t="shared" si="1"/>
        <v>6.442708333333333</v>
      </c>
      <c r="P17" s="9"/>
    </row>
    <row r="18" spans="1:16">
      <c r="A18" s="12"/>
      <c r="B18" s="25">
        <v>335.14</v>
      </c>
      <c r="C18" s="20" t="s">
        <v>75</v>
      </c>
      <c r="D18" s="46">
        <v>2024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2024</v>
      </c>
      <c r="O18" s="47">
        <f t="shared" si="1"/>
        <v>2.6354166666666665</v>
      </c>
      <c r="P18" s="9"/>
    </row>
    <row r="19" spans="1:16">
      <c r="A19" s="12"/>
      <c r="B19" s="25">
        <v>335.15</v>
      </c>
      <c r="C19" s="20" t="s">
        <v>76</v>
      </c>
      <c r="D19" s="46">
        <v>538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538</v>
      </c>
      <c r="O19" s="47">
        <f t="shared" si="1"/>
        <v>0.70052083333333337</v>
      </c>
      <c r="P19" s="9"/>
    </row>
    <row r="20" spans="1:16">
      <c r="A20" s="12"/>
      <c r="B20" s="25">
        <v>335.18</v>
      </c>
      <c r="C20" s="20" t="s">
        <v>77</v>
      </c>
      <c r="D20" s="46">
        <v>46471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46471</v>
      </c>
      <c r="O20" s="47">
        <f t="shared" si="1"/>
        <v>60.509114583333336</v>
      </c>
      <c r="P20" s="9"/>
    </row>
    <row r="21" spans="1:16">
      <c r="A21" s="12"/>
      <c r="B21" s="25">
        <v>335.19</v>
      </c>
      <c r="C21" s="20" t="s">
        <v>87</v>
      </c>
      <c r="D21" s="46">
        <v>40158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40158</v>
      </c>
      <c r="O21" s="47">
        <f t="shared" si="1"/>
        <v>52.2890625</v>
      </c>
      <c r="P21" s="9"/>
    </row>
    <row r="22" spans="1:16" ht="15.75">
      <c r="A22" s="29" t="s">
        <v>28</v>
      </c>
      <c r="B22" s="30"/>
      <c r="C22" s="31"/>
      <c r="D22" s="32">
        <f t="shared" ref="D22:M22" si="6">SUM(D23:D28)</f>
        <v>161929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630752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792681</v>
      </c>
      <c r="O22" s="45">
        <f t="shared" si="1"/>
        <v>1032.13671875</v>
      </c>
      <c r="P22" s="10"/>
    </row>
    <row r="23" spans="1:16">
      <c r="A23" s="12"/>
      <c r="B23" s="25">
        <v>341.3</v>
      </c>
      <c r="C23" s="20" t="s">
        <v>88</v>
      </c>
      <c r="D23" s="46">
        <v>161464</v>
      </c>
      <c r="E23" s="46">
        <v>0</v>
      </c>
      <c r="F23" s="46">
        <v>0</v>
      </c>
      <c r="G23" s="46">
        <v>0</v>
      </c>
      <c r="H23" s="46">
        <v>0</v>
      </c>
      <c r="I23" s="46">
        <v>11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7">SUM(D23:M23)</f>
        <v>161475</v>
      </c>
      <c r="O23" s="47">
        <f t="shared" si="1"/>
        <v>210.25390625</v>
      </c>
      <c r="P23" s="9"/>
    </row>
    <row r="24" spans="1:16">
      <c r="A24" s="12"/>
      <c r="B24" s="25">
        <v>343.3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208445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208445</v>
      </c>
      <c r="O24" s="47">
        <f t="shared" si="1"/>
        <v>271.41276041666669</v>
      </c>
      <c r="P24" s="9"/>
    </row>
    <row r="25" spans="1:16">
      <c r="A25" s="12"/>
      <c r="B25" s="25">
        <v>343.4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172878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172878</v>
      </c>
      <c r="O25" s="47">
        <f t="shared" si="1"/>
        <v>225.1015625</v>
      </c>
      <c r="P25" s="9"/>
    </row>
    <row r="26" spans="1:16">
      <c r="A26" s="12"/>
      <c r="B26" s="25">
        <v>343.5</v>
      </c>
      <c r="C26" s="20" t="s">
        <v>34</v>
      </c>
      <c r="D26" s="46">
        <v>450</v>
      </c>
      <c r="E26" s="46">
        <v>0</v>
      </c>
      <c r="F26" s="46">
        <v>0</v>
      </c>
      <c r="G26" s="46">
        <v>0</v>
      </c>
      <c r="H26" s="46">
        <v>0</v>
      </c>
      <c r="I26" s="46">
        <v>240255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240705</v>
      </c>
      <c r="O26" s="47">
        <f t="shared" si="1"/>
        <v>313.41796875</v>
      </c>
      <c r="P26" s="9"/>
    </row>
    <row r="27" spans="1:16">
      <c r="A27" s="12"/>
      <c r="B27" s="25">
        <v>346.4</v>
      </c>
      <c r="C27" s="20" t="s">
        <v>36</v>
      </c>
      <c r="D27" s="46">
        <v>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</v>
      </c>
      <c r="O27" s="47">
        <f t="shared" si="1"/>
        <v>1.953125E-2</v>
      </c>
      <c r="P27" s="9"/>
    </row>
    <row r="28" spans="1:16">
      <c r="A28" s="12"/>
      <c r="B28" s="25">
        <v>349</v>
      </c>
      <c r="C28" s="20" t="s">
        <v>89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9163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9163</v>
      </c>
      <c r="O28" s="47">
        <f t="shared" si="1"/>
        <v>11.930989583333334</v>
      </c>
      <c r="P28" s="9"/>
    </row>
    <row r="29" spans="1:16" ht="15.75">
      <c r="A29" s="29" t="s">
        <v>29</v>
      </c>
      <c r="B29" s="30"/>
      <c r="C29" s="31"/>
      <c r="D29" s="32">
        <f t="shared" ref="D29:M29" si="8">SUM(D30:D32)</f>
        <v>5151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ref="N29:N38" si="9">SUM(D29:M29)</f>
        <v>5151</v>
      </c>
      <c r="O29" s="45">
        <f t="shared" si="1"/>
        <v>6.70703125</v>
      </c>
      <c r="P29" s="10"/>
    </row>
    <row r="30" spans="1:16">
      <c r="A30" s="13"/>
      <c r="B30" s="39">
        <v>351.1</v>
      </c>
      <c r="C30" s="21" t="s">
        <v>39</v>
      </c>
      <c r="D30" s="46">
        <v>3717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3717</v>
      </c>
      <c r="O30" s="47">
        <f t="shared" si="1"/>
        <v>4.83984375</v>
      </c>
      <c r="P30" s="9"/>
    </row>
    <row r="31" spans="1:16">
      <c r="A31" s="13"/>
      <c r="B31" s="39">
        <v>351.3</v>
      </c>
      <c r="C31" s="21" t="s">
        <v>61</v>
      </c>
      <c r="D31" s="46">
        <v>563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563</v>
      </c>
      <c r="O31" s="47">
        <f t="shared" si="1"/>
        <v>0.73307291666666663</v>
      </c>
      <c r="P31" s="9"/>
    </row>
    <row r="32" spans="1:16">
      <c r="A32" s="13"/>
      <c r="B32" s="39">
        <v>354</v>
      </c>
      <c r="C32" s="21" t="s">
        <v>62</v>
      </c>
      <c r="D32" s="46">
        <v>871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871</v>
      </c>
      <c r="O32" s="47">
        <f t="shared" si="1"/>
        <v>1.1341145833333333</v>
      </c>
      <c r="P32" s="9"/>
    </row>
    <row r="33" spans="1:119" ht="15.75">
      <c r="A33" s="29" t="s">
        <v>2</v>
      </c>
      <c r="B33" s="30"/>
      <c r="C33" s="31"/>
      <c r="D33" s="32">
        <f t="shared" ref="D33:M33" si="10">SUM(D34:D34)</f>
        <v>5202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9"/>
        <v>5202</v>
      </c>
      <c r="O33" s="45">
        <f t="shared" si="1"/>
        <v>6.7734375</v>
      </c>
      <c r="P33" s="10"/>
    </row>
    <row r="34" spans="1:119">
      <c r="A34" s="12"/>
      <c r="B34" s="25">
        <v>369.9</v>
      </c>
      <c r="C34" s="20" t="s">
        <v>42</v>
      </c>
      <c r="D34" s="46">
        <v>5202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5202</v>
      </c>
      <c r="O34" s="47">
        <f t="shared" si="1"/>
        <v>6.7734375</v>
      </c>
      <c r="P34" s="9"/>
    </row>
    <row r="35" spans="1:119" ht="15.75">
      <c r="A35" s="29" t="s">
        <v>30</v>
      </c>
      <c r="B35" s="30"/>
      <c r="C35" s="31"/>
      <c r="D35" s="32">
        <f t="shared" ref="D35:M35" si="11">SUM(D36:D37)</f>
        <v>46585</v>
      </c>
      <c r="E35" s="32">
        <f t="shared" si="11"/>
        <v>0</v>
      </c>
      <c r="F35" s="32">
        <f t="shared" si="11"/>
        <v>0</v>
      </c>
      <c r="G35" s="32">
        <f t="shared" si="11"/>
        <v>0</v>
      </c>
      <c r="H35" s="32">
        <f t="shared" si="11"/>
        <v>0</v>
      </c>
      <c r="I35" s="32">
        <f t="shared" si="11"/>
        <v>3325</v>
      </c>
      <c r="J35" s="32">
        <f t="shared" si="11"/>
        <v>0</v>
      </c>
      <c r="K35" s="32">
        <f t="shared" si="11"/>
        <v>0</v>
      </c>
      <c r="L35" s="32">
        <f t="shared" si="11"/>
        <v>0</v>
      </c>
      <c r="M35" s="32">
        <f t="shared" si="11"/>
        <v>0</v>
      </c>
      <c r="N35" s="32">
        <f t="shared" si="9"/>
        <v>49910</v>
      </c>
      <c r="O35" s="45">
        <f t="shared" si="1"/>
        <v>64.986979166666671</v>
      </c>
      <c r="P35" s="9"/>
    </row>
    <row r="36" spans="1:119">
      <c r="A36" s="12"/>
      <c r="B36" s="25">
        <v>384</v>
      </c>
      <c r="C36" s="20" t="s">
        <v>44</v>
      </c>
      <c r="D36" s="46">
        <v>46585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46585</v>
      </c>
      <c r="O36" s="47">
        <f t="shared" si="1"/>
        <v>60.657552083333336</v>
      </c>
      <c r="P36" s="9"/>
    </row>
    <row r="37" spans="1:119" ht="15.75" thickBot="1">
      <c r="A37" s="12"/>
      <c r="B37" s="25">
        <v>389.1</v>
      </c>
      <c r="C37" s="20" t="s">
        <v>90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3325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3325</v>
      </c>
      <c r="O37" s="47">
        <f t="shared" si="1"/>
        <v>4.329427083333333</v>
      </c>
      <c r="P37" s="9"/>
    </row>
    <row r="38" spans="1:119" ht="16.5" thickBot="1">
      <c r="A38" s="14" t="s">
        <v>37</v>
      </c>
      <c r="B38" s="23"/>
      <c r="C38" s="22"/>
      <c r="D38" s="15">
        <f t="shared" ref="D38:M38" si="12">SUM(D5,D13,D16,D22,D29,D33,D35)</f>
        <v>682978</v>
      </c>
      <c r="E38" s="15">
        <f t="shared" si="12"/>
        <v>0</v>
      </c>
      <c r="F38" s="15">
        <f t="shared" si="12"/>
        <v>0</v>
      </c>
      <c r="G38" s="15">
        <f t="shared" si="12"/>
        <v>0</v>
      </c>
      <c r="H38" s="15">
        <f t="shared" si="12"/>
        <v>0</v>
      </c>
      <c r="I38" s="15">
        <f t="shared" si="12"/>
        <v>634077</v>
      </c>
      <c r="J38" s="15">
        <f t="shared" si="12"/>
        <v>0</v>
      </c>
      <c r="K38" s="15">
        <f t="shared" si="12"/>
        <v>0</v>
      </c>
      <c r="L38" s="15">
        <f t="shared" si="12"/>
        <v>0</v>
      </c>
      <c r="M38" s="15">
        <f t="shared" si="12"/>
        <v>0</v>
      </c>
      <c r="N38" s="15">
        <f t="shared" si="9"/>
        <v>1317055</v>
      </c>
      <c r="O38" s="38">
        <f t="shared" si="1"/>
        <v>1714.9153645833333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91</v>
      </c>
      <c r="M40" s="48"/>
      <c r="N40" s="48"/>
      <c r="O40" s="43">
        <v>768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58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2024-06-12T18:29:48Z</cp:lastPrinted>
  <dcterms:created xsi:type="dcterms:W3CDTF">2000-08-31T21:26:31Z</dcterms:created>
  <dcterms:modified xsi:type="dcterms:W3CDTF">2024-06-12T18:29:51Z</dcterms:modified>
</cp:coreProperties>
</file>