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'2008'!$A$1:$O$27</definedName>
    <definedName name="_xlnm.Print_Area" localSheetId="14">'2009'!$A$1:$O$26</definedName>
    <definedName name="_xlnm.Print_Area" localSheetId="13">'2010'!$A$1:$O$26</definedName>
    <definedName name="_xlnm.Print_Area" localSheetId="12">'2011'!$A$1:$O$24</definedName>
    <definedName name="_xlnm.Print_Area" localSheetId="11">'2012'!$A$1:$O$26</definedName>
    <definedName name="_xlnm.Print_Area" localSheetId="10">'2013'!$A$1:$O$24</definedName>
    <definedName name="_xlnm.Print_Area" localSheetId="9">'2014'!$A$1:$O$25</definedName>
    <definedName name="_xlnm.Print_Area" localSheetId="8">'2015'!$A$1:$O$23</definedName>
    <definedName name="_xlnm.Print_Area" localSheetId="7">'2016'!$A$1:$O$22</definedName>
    <definedName name="_xlnm.Print_Area" localSheetId="6">'2017'!$A$1:$O$24</definedName>
    <definedName name="_xlnm.Print_Area" localSheetId="5">'2018'!$A$1:$O$24</definedName>
    <definedName name="_xlnm.Print_Area" localSheetId="4">'2019'!$A$1:$O$24</definedName>
    <definedName name="_xlnm.Print_Area" localSheetId="3">'2020'!$A$1:$O$24</definedName>
    <definedName name="_xlnm.Print_Area" localSheetId="2">'2021'!$A$1:$P$24</definedName>
    <definedName name="_xlnm.Print_Area" localSheetId="1">'2022'!$A$1:$P$24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0" i="49" l="1"/>
  <c r="F20" i="49"/>
  <c r="G20" i="49"/>
  <c r="H20" i="49"/>
  <c r="I20" i="49"/>
  <c r="J20" i="49"/>
  <c r="K20" i="49"/>
  <c r="L20" i="49"/>
  <c r="M20" i="49"/>
  <c r="N20" i="49"/>
  <c r="D20" i="49"/>
  <c r="O19" i="49" l="1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O16" i="49"/>
  <c r="P16" i="49" s="1"/>
  <c r="O14" i="49"/>
  <c r="P14" i="49" s="1"/>
  <c r="O10" i="49"/>
  <c r="P10" i="49" s="1"/>
  <c r="O8" i="49"/>
  <c r="P8" i="49" s="1"/>
  <c r="O5" i="49"/>
  <c r="P5" i="49" s="1"/>
  <c r="E20" i="48"/>
  <c r="F20" i="48"/>
  <c r="G20" i="48"/>
  <c r="H20" i="48"/>
  <c r="I20" i="48"/>
  <c r="J20" i="48"/>
  <c r="K20" i="48"/>
  <c r="L20" i="48"/>
  <c r="M20" i="48"/>
  <c r="N20" i="48"/>
  <c r="D20" i="48"/>
  <c r="O20" i="49" l="1"/>
  <c r="P20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6" i="48"/>
  <c r="P16" i="48" s="1"/>
  <c r="O14" i="48"/>
  <c r="P14" i="48" s="1"/>
  <c r="O10" i="48"/>
  <c r="P10" i="48" s="1"/>
  <c r="O8" i="48"/>
  <c r="P8" i="48" s="1"/>
  <c r="O5" i="48"/>
  <c r="P5" i="48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O18" i="47" s="1"/>
  <c r="P18" i="47" s="1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O16" i="47" s="1"/>
  <c r="P16" i="47" s="1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O14" i="47" s="1"/>
  <c r="P14" i="47" s="1"/>
  <c r="F14" i="47"/>
  <c r="E14" i="47"/>
  <c r="D14" i="47"/>
  <c r="O13" i="47"/>
  <c r="P13" i="47" s="1"/>
  <c r="O12" i="47"/>
  <c r="P12" i="47"/>
  <c r="O11" i="47"/>
  <c r="P11" i="47"/>
  <c r="N10" i="47"/>
  <c r="M10" i="47"/>
  <c r="L10" i="47"/>
  <c r="O10" i="47" s="1"/>
  <c r="P10" i="47" s="1"/>
  <c r="K10" i="47"/>
  <c r="J10" i="47"/>
  <c r="I10" i="47"/>
  <c r="H10" i="47"/>
  <c r="G10" i="47"/>
  <c r="F10" i="47"/>
  <c r="E10" i="47"/>
  <c r="D10" i="47"/>
  <c r="O9" i="47"/>
  <c r="P9" i="47" s="1"/>
  <c r="N8" i="47"/>
  <c r="N20" i="47" s="1"/>
  <c r="M8" i="47"/>
  <c r="O8" i="47" s="1"/>
  <c r="P8" i="47" s="1"/>
  <c r="L8" i="47"/>
  <c r="L20" i="47" s="1"/>
  <c r="K8" i="47"/>
  <c r="J8" i="47"/>
  <c r="I8" i="47"/>
  <c r="H8" i="47"/>
  <c r="G8" i="47"/>
  <c r="F8" i="47"/>
  <c r="E8" i="47"/>
  <c r="D8" i="47"/>
  <c r="O7" i="47"/>
  <c r="P7" i="47"/>
  <c r="O6" i="47"/>
  <c r="P6" i="47" s="1"/>
  <c r="N5" i="47"/>
  <c r="M5" i="47"/>
  <c r="L5" i="47"/>
  <c r="K5" i="47"/>
  <c r="K20" i="47" s="1"/>
  <c r="J5" i="47"/>
  <c r="J20" i="47" s="1"/>
  <c r="I5" i="47"/>
  <c r="I20" i="47" s="1"/>
  <c r="H5" i="47"/>
  <c r="H20" i="47" s="1"/>
  <c r="G5" i="47"/>
  <c r="G20" i="47" s="1"/>
  <c r="F5" i="47"/>
  <c r="F20" i="47" s="1"/>
  <c r="E5" i="47"/>
  <c r="E20" i="47" s="1"/>
  <c r="D5" i="47"/>
  <c r="D20" i="47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/>
  <c r="M14" i="46"/>
  <c r="M20" i="46" s="1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N10" i="46" s="1"/>
  <c r="O10" i="46" s="1"/>
  <c r="E10" i="46"/>
  <c r="D10" i="46"/>
  <c r="N9" i="46"/>
  <c r="O9" i="46" s="1"/>
  <c r="M8" i="46"/>
  <c r="L8" i="46"/>
  <c r="K8" i="46"/>
  <c r="J8" i="46"/>
  <c r="I8" i="46"/>
  <c r="H8" i="46"/>
  <c r="G8" i="46"/>
  <c r="F8" i="46"/>
  <c r="N8" i="46" s="1"/>
  <c r="O8" i="46" s="1"/>
  <c r="E8" i="46"/>
  <c r="E20" i="46" s="1"/>
  <c r="D8" i="46"/>
  <c r="N7" i="46"/>
  <c r="O7" i="46" s="1"/>
  <c r="N6" i="46"/>
  <c r="O6" i="46" s="1"/>
  <c r="M5" i="46"/>
  <c r="L5" i="46"/>
  <c r="L20" i="46" s="1"/>
  <c r="K5" i="46"/>
  <c r="K20" i="46" s="1"/>
  <c r="J5" i="46"/>
  <c r="J20" i="46" s="1"/>
  <c r="I5" i="46"/>
  <c r="I20" i="46" s="1"/>
  <c r="H5" i="46"/>
  <c r="H20" i="46" s="1"/>
  <c r="G5" i="46"/>
  <c r="G20" i="46" s="1"/>
  <c r="F5" i="46"/>
  <c r="F20" i="46" s="1"/>
  <c r="E5" i="46"/>
  <c r="D5" i="46"/>
  <c r="D20" i="46" s="1"/>
  <c r="N19" i="45"/>
  <c r="O19" i="45" s="1"/>
  <c r="M18" i="45"/>
  <c r="L18" i="45"/>
  <c r="K18" i="45"/>
  <c r="J18" i="45"/>
  <c r="I18" i="45"/>
  <c r="H18" i="45"/>
  <c r="G18" i="45"/>
  <c r="F18" i="45"/>
  <c r="N18" i="45" s="1"/>
  <c r="O18" i="45" s="1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N16" i="45" s="1"/>
  <c r="O16" i="45" s="1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N14" i="45" s="1"/>
  <c r="O14" i="45" s="1"/>
  <c r="E14" i="45"/>
  <c r="D14" i="45"/>
  <c r="N13" i="45"/>
  <c r="O13" i="45" s="1"/>
  <c r="N12" i="45"/>
  <c r="O12" i="45" s="1"/>
  <c r="N11" i="45"/>
  <c r="O11" i="45" s="1"/>
  <c r="M10" i="45"/>
  <c r="L10" i="45"/>
  <c r="K10" i="45"/>
  <c r="J10" i="45"/>
  <c r="N10" i="45" s="1"/>
  <c r="O10" i="45" s="1"/>
  <c r="I10" i="45"/>
  <c r="H10" i="45"/>
  <c r="G10" i="45"/>
  <c r="F10" i="45"/>
  <c r="E10" i="45"/>
  <c r="D10" i="45"/>
  <c r="N9" i="45"/>
  <c r="O9" i="45" s="1"/>
  <c r="M8" i="45"/>
  <c r="L8" i="45"/>
  <c r="K8" i="45"/>
  <c r="K20" i="45" s="1"/>
  <c r="J8" i="45"/>
  <c r="N8" i="45" s="1"/>
  <c r="O8" i="45" s="1"/>
  <c r="I8" i="45"/>
  <c r="I20" i="45" s="1"/>
  <c r="H8" i="45"/>
  <c r="G8" i="45"/>
  <c r="F8" i="45"/>
  <c r="E8" i="45"/>
  <c r="D8" i="45"/>
  <c r="N7" i="45"/>
  <c r="O7" i="45" s="1"/>
  <c r="N6" i="45"/>
  <c r="O6" i="45" s="1"/>
  <c r="M5" i="45"/>
  <c r="M20" i="45" s="1"/>
  <c r="L5" i="45"/>
  <c r="N5" i="45" s="1"/>
  <c r="O5" i="45" s="1"/>
  <c r="K5" i="45"/>
  <c r="J5" i="45"/>
  <c r="J20" i="45" s="1"/>
  <c r="I5" i="45"/>
  <c r="H5" i="45"/>
  <c r="H20" i="45" s="1"/>
  <c r="G5" i="45"/>
  <c r="G20" i="45" s="1"/>
  <c r="F5" i="45"/>
  <c r="F20" i="45" s="1"/>
  <c r="E5" i="45"/>
  <c r="E20" i="45" s="1"/>
  <c r="D5" i="45"/>
  <c r="D20" i="45" s="1"/>
  <c r="G20" i="44"/>
  <c r="H20" i="44"/>
  <c r="N19" i="44"/>
  <c r="O19" i="44" s="1"/>
  <c r="M18" i="44"/>
  <c r="L18" i="44"/>
  <c r="K18" i="44"/>
  <c r="J18" i="44"/>
  <c r="N18" i="44" s="1"/>
  <c r="O18" i="44" s="1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N16" i="44" s="1"/>
  <c r="O16" i="44" s="1"/>
  <c r="I16" i="44"/>
  <c r="H16" i="44"/>
  <c r="G16" i="44"/>
  <c r="F16" i="44"/>
  <c r="E16" i="44"/>
  <c r="D16" i="44"/>
  <c r="N15" i="44"/>
  <c r="O15" i="44" s="1"/>
  <c r="M14" i="44"/>
  <c r="L14" i="44"/>
  <c r="K14" i="44"/>
  <c r="J14" i="44"/>
  <c r="N14" i="44" s="1"/>
  <c r="O14" i="44" s="1"/>
  <c r="I14" i="44"/>
  <c r="I20" i="44" s="1"/>
  <c r="H14" i="44"/>
  <c r="G14" i="44"/>
  <c r="F14" i="44"/>
  <c r="E14" i="44"/>
  <c r="D14" i="44"/>
  <c r="N13" i="44"/>
  <c r="O13" i="44" s="1"/>
  <c r="N12" i="44"/>
  <c r="O12" i="44" s="1"/>
  <c r="N11" i="44"/>
  <c r="O11" i="44"/>
  <c r="M10" i="44"/>
  <c r="L10" i="44"/>
  <c r="K10" i="44"/>
  <c r="J10" i="44"/>
  <c r="I10" i="44"/>
  <c r="H10" i="44"/>
  <c r="G10" i="44"/>
  <c r="F10" i="44"/>
  <c r="E10" i="44"/>
  <c r="D10" i="44"/>
  <c r="N9" i="44"/>
  <c r="O9" i="44"/>
  <c r="M8" i="44"/>
  <c r="L8" i="44"/>
  <c r="K8" i="44"/>
  <c r="J8" i="44"/>
  <c r="I8" i="44"/>
  <c r="H8" i="44"/>
  <c r="G8" i="44"/>
  <c r="F8" i="44"/>
  <c r="E8" i="44"/>
  <c r="D8" i="44"/>
  <c r="N7" i="44"/>
  <c r="O7" i="44"/>
  <c r="N6" i="44"/>
  <c r="O6" i="44" s="1"/>
  <c r="M5" i="44"/>
  <c r="M20" i="44" s="1"/>
  <c r="L5" i="44"/>
  <c r="L20" i="44" s="1"/>
  <c r="K5" i="44"/>
  <c r="K20" i="44" s="1"/>
  <c r="J5" i="44"/>
  <c r="J20" i="44" s="1"/>
  <c r="I5" i="44"/>
  <c r="H5" i="44"/>
  <c r="G5" i="44"/>
  <c r="F5" i="44"/>
  <c r="F20" i="44" s="1"/>
  <c r="E5" i="44"/>
  <c r="E20" i="44" s="1"/>
  <c r="D5" i="44"/>
  <c r="D20" i="44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N10" i="43" s="1"/>
  <c r="O10" i="43" s="1"/>
  <c r="E10" i="43"/>
  <c r="D10" i="43"/>
  <c r="N9" i="43"/>
  <c r="O9" i="43" s="1"/>
  <c r="M8" i="43"/>
  <c r="L8" i="43"/>
  <c r="K8" i="43"/>
  <c r="J8" i="43"/>
  <c r="I8" i="43"/>
  <c r="H8" i="43"/>
  <c r="G8" i="43"/>
  <c r="F8" i="43"/>
  <c r="N8" i="43" s="1"/>
  <c r="O8" i="43" s="1"/>
  <c r="E8" i="43"/>
  <c r="D8" i="43"/>
  <c r="N7" i="43"/>
  <c r="O7" i="43" s="1"/>
  <c r="N6" i="43"/>
  <c r="O6" i="43" s="1"/>
  <c r="M5" i="43"/>
  <c r="M20" i="43" s="1"/>
  <c r="L5" i="43"/>
  <c r="L20" i="43" s="1"/>
  <c r="K5" i="43"/>
  <c r="K20" i="43" s="1"/>
  <c r="J5" i="43"/>
  <c r="J20" i="43" s="1"/>
  <c r="I5" i="43"/>
  <c r="I20" i="43" s="1"/>
  <c r="H5" i="43"/>
  <c r="H20" i="43" s="1"/>
  <c r="G5" i="43"/>
  <c r="G20" i="43" s="1"/>
  <c r="F5" i="43"/>
  <c r="F20" i="43" s="1"/>
  <c r="E5" i="43"/>
  <c r="E20" i="43" s="1"/>
  <c r="D5" i="43"/>
  <c r="D20" i="43" s="1"/>
  <c r="K18" i="42"/>
  <c r="N17" i="42"/>
  <c r="O17" i="42" s="1"/>
  <c r="M16" i="42"/>
  <c r="L16" i="42"/>
  <c r="K16" i="42"/>
  <c r="J16" i="42"/>
  <c r="I16" i="42"/>
  <c r="H16" i="42"/>
  <c r="G16" i="42"/>
  <c r="F16" i="42"/>
  <c r="N16" i="42" s="1"/>
  <c r="O16" i="42" s="1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N14" i="42" s="1"/>
  <c r="O14" i="42" s="1"/>
  <c r="E14" i="42"/>
  <c r="D14" i="42"/>
  <c r="N13" i="42"/>
  <c r="O13" i="42" s="1"/>
  <c r="N12" i="42"/>
  <c r="O12" i="42" s="1"/>
  <c r="N11" i="42"/>
  <c r="O11" i="42" s="1"/>
  <c r="M10" i="42"/>
  <c r="L10" i="42"/>
  <c r="K10" i="42"/>
  <c r="J10" i="42"/>
  <c r="N10" i="42" s="1"/>
  <c r="O10" i="42" s="1"/>
  <c r="I10" i="42"/>
  <c r="H10" i="42"/>
  <c r="G10" i="42"/>
  <c r="F10" i="42"/>
  <c r="E10" i="42"/>
  <c r="D10" i="42"/>
  <c r="N9" i="42"/>
  <c r="O9" i="42" s="1"/>
  <c r="M8" i="42"/>
  <c r="L8" i="42"/>
  <c r="K8" i="42"/>
  <c r="J8" i="42"/>
  <c r="N8" i="42" s="1"/>
  <c r="O8" i="42" s="1"/>
  <c r="I8" i="42"/>
  <c r="H8" i="42"/>
  <c r="G8" i="42"/>
  <c r="F8" i="42"/>
  <c r="E8" i="42"/>
  <c r="D8" i="42"/>
  <c r="N7" i="42"/>
  <c r="O7" i="42" s="1"/>
  <c r="N6" i="42"/>
  <c r="O6" i="42" s="1"/>
  <c r="M5" i="42"/>
  <c r="M18" i="42" s="1"/>
  <c r="L5" i="42"/>
  <c r="L18" i="42" s="1"/>
  <c r="K5" i="42"/>
  <c r="J5" i="42"/>
  <c r="J18" i="42" s="1"/>
  <c r="I5" i="42"/>
  <c r="I18" i="42" s="1"/>
  <c r="H5" i="42"/>
  <c r="H18" i="42" s="1"/>
  <c r="G5" i="42"/>
  <c r="G18" i="42" s="1"/>
  <c r="F5" i="42"/>
  <c r="F18" i="42" s="1"/>
  <c r="E5" i="42"/>
  <c r="E18" i="42" s="1"/>
  <c r="D5" i="42"/>
  <c r="D18" i="42" s="1"/>
  <c r="H19" i="41"/>
  <c r="N18" i="41"/>
  <c r="O18" i="41" s="1"/>
  <c r="M17" i="41"/>
  <c r="L17" i="41"/>
  <c r="K17" i="41"/>
  <c r="J17" i="41"/>
  <c r="N17" i="41" s="1"/>
  <c r="O17" i="41" s="1"/>
  <c r="I17" i="41"/>
  <c r="H17" i="41"/>
  <c r="G17" i="41"/>
  <c r="F17" i="41"/>
  <c r="E17" i="41"/>
  <c r="D17" i="41"/>
  <c r="N16" i="41"/>
  <c r="O16" i="41" s="1"/>
  <c r="M15" i="41"/>
  <c r="L15" i="41"/>
  <c r="K15" i="41"/>
  <c r="J15" i="41"/>
  <c r="N15" i="41" s="1"/>
  <c r="O15" i="41" s="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8" i="41" s="1"/>
  <c r="O8" i="41" s="1"/>
  <c r="N7" i="41"/>
  <c r="O7" i="41" s="1"/>
  <c r="N6" i="41"/>
  <c r="O6" i="41" s="1"/>
  <c r="M5" i="41"/>
  <c r="M19" i="41" s="1"/>
  <c r="L5" i="41"/>
  <c r="L19" i="41" s="1"/>
  <c r="K5" i="41"/>
  <c r="K19" i="41" s="1"/>
  <c r="J5" i="41"/>
  <c r="J19" i="41" s="1"/>
  <c r="I5" i="41"/>
  <c r="I19" i="41" s="1"/>
  <c r="H5" i="41"/>
  <c r="G5" i="41"/>
  <c r="G19" i="41" s="1"/>
  <c r="F5" i="41"/>
  <c r="N5" i="41" s="1"/>
  <c r="O5" i="41" s="1"/>
  <c r="E5" i="41"/>
  <c r="E19" i="41" s="1"/>
  <c r="D5" i="41"/>
  <c r="D19" i="41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 s="1"/>
  <c r="N20" i="40"/>
  <c r="O20" i="40" s="1"/>
  <c r="M19" i="40"/>
  <c r="L19" i="40"/>
  <c r="K19" i="40"/>
  <c r="J19" i="40"/>
  <c r="J24" i="40" s="1"/>
  <c r="I19" i="40"/>
  <c r="H19" i="40"/>
  <c r="G19" i="40"/>
  <c r="F19" i="40"/>
  <c r="E19" i="40"/>
  <c r="D19" i="40"/>
  <c r="N19" i="40" s="1"/>
  <c r="O19" i="40" s="1"/>
  <c r="N18" i="40"/>
  <c r="O18" i="40" s="1"/>
  <c r="M17" i="40"/>
  <c r="L17" i="40"/>
  <c r="N17" i="40" s="1"/>
  <c r="O17" i="40" s="1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N12" i="40" s="1"/>
  <c r="O12" i="40" s="1"/>
  <c r="E12" i="40"/>
  <c r="D12" i="40"/>
  <c r="N11" i="40"/>
  <c r="O11" i="40" s="1"/>
  <c r="N10" i="40"/>
  <c r="O10" i="40" s="1"/>
  <c r="N9" i="40"/>
  <c r="O9" i="40" s="1"/>
  <c r="M8" i="40"/>
  <c r="L8" i="40"/>
  <c r="L24" i="40" s="1"/>
  <c r="K8" i="40"/>
  <c r="J8" i="40"/>
  <c r="I8" i="40"/>
  <c r="H8" i="40"/>
  <c r="G8" i="40"/>
  <c r="F8" i="40"/>
  <c r="E8" i="40"/>
  <c r="D8" i="40"/>
  <c r="N8" i="40" s="1"/>
  <c r="O8" i="40" s="1"/>
  <c r="N7" i="40"/>
  <c r="O7" i="40"/>
  <c r="N6" i="40"/>
  <c r="O6" i="40" s="1"/>
  <c r="M5" i="40"/>
  <c r="M24" i="40" s="1"/>
  <c r="L5" i="40"/>
  <c r="K5" i="40"/>
  <c r="K24" i="40" s="1"/>
  <c r="J5" i="40"/>
  <c r="I5" i="40"/>
  <c r="I24" i="40" s="1"/>
  <c r="H5" i="40"/>
  <c r="N5" i="40" s="1"/>
  <c r="O5" i="40" s="1"/>
  <c r="H24" i="40"/>
  <c r="G5" i="40"/>
  <c r="G24" i="40" s="1"/>
  <c r="F5" i="40"/>
  <c r="F24" i="40" s="1"/>
  <c r="E5" i="40"/>
  <c r="D5" i="40"/>
  <c r="D24" i="40" s="1"/>
  <c r="N20" i="39"/>
  <c r="O20" i="39"/>
  <c r="M19" i="39"/>
  <c r="L19" i="39"/>
  <c r="K19" i="39"/>
  <c r="N19" i="39" s="1"/>
  <c r="O19" i="39" s="1"/>
  <c r="J19" i="39"/>
  <c r="I19" i="39"/>
  <c r="H19" i="39"/>
  <c r="G19" i="39"/>
  <c r="F19" i="39"/>
  <c r="E19" i="39"/>
  <c r="D19" i="39"/>
  <c r="N18" i="39"/>
  <c r="O18" i="39"/>
  <c r="M17" i="39"/>
  <c r="L17" i="39"/>
  <c r="L21" i="39" s="1"/>
  <c r="K17" i="39"/>
  <c r="N17" i="39" s="1"/>
  <c r="O17" i="39" s="1"/>
  <c r="J17" i="39"/>
  <c r="I17" i="39"/>
  <c r="H17" i="39"/>
  <c r="G17" i="39"/>
  <c r="F17" i="39"/>
  <c r="E17" i="39"/>
  <c r="D17" i="39"/>
  <c r="N16" i="39"/>
  <c r="O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N12" i="39"/>
  <c r="O12" i="39"/>
  <c r="F12" i="39"/>
  <c r="E12" i="39"/>
  <c r="D12" i="39"/>
  <c r="N11" i="39"/>
  <c r="O11" i="39"/>
  <c r="M10" i="39"/>
  <c r="L10" i="39"/>
  <c r="K10" i="39"/>
  <c r="J10" i="39"/>
  <c r="I10" i="39"/>
  <c r="H10" i="39"/>
  <c r="G10" i="39"/>
  <c r="G21" i="39" s="1"/>
  <c r="F10" i="39"/>
  <c r="E10" i="39"/>
  <c r="D10" i="39"/>
  <c r="N10" i="39" s="1"/>
  <c r="O10" i="39" s="1"/>
  <c r="N9" i="39"/>
  <c r="O9" i="39" s="1"/>
  <c r="N8" i="39"/>
  <c r="O8" i="39"/>
  <c r="N7" i="39"/>
  <c r="O7" i="39"/>
  <c r="N6" i="39"/>
  <c r="O6" i="39" s="1"/>
  <c r="M5" i="39"/>
  <c r="M21" i="39"/>
  <c r="L5" i="39"/>
  <c r="K5" i="39"/>
  <c r="K21" i="39" s="1"/>
  <c r="J5" i="39"/>
  <c r="J21" i="39"/>
  <c r="I5" i="39"/>
  <c r="I21" i="39"/>
  <c r="H5" i="39"/>
  <c r="N5" i="39" s="1"/>
  <c r="O5" i="39" s="1"/>
  <c r="G5" i="39"/>
  <c r="F5" i="39"/>
  <c r="F21" i="39"/>
  <c r="E5" i="39"/>
  <c r="E21" i="39" s="1"/>
  <c r="D5" i="39"/>
  <c r="D21" i="39"/>
  <c r="N19" i="38"/>
  <c r="O19" i="38"/>
  <c r="M18" i="38"/>
  <c r="N18" i="38" s="1"/>
  <c r="O18" i="38" s="1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N16" i="38"/>
  <c r="O16" i="38" s="1"/>
  <c r="D16" i="38"/>
  <c r="N15" i="38"/>
  <c r="O15" i="38" s="1"/>
  <c r="N14" i="38"/>
  <c r="O14" i="38" s="1"/>
  <c r="N13" i="38"/>
  <c r="O13" i="38" s="1"/>
  <c r="N12" i="38"/>
  <c r="O12" i="38" s="1"/>
  <c r="M11" i="38"/>
  <c r="M20" i="38" s="1"/>
  <c r="L11" i="38"/>
  <c r="N11" i="38" s="1"/>
  <c r="O11" i="38" s="1"/>
  <c r="K11" i="38"/>
  <c r="J11" i="38"/>
  <c r="I11" i="38"/>
  <c r="H11" i="38"/>
  <c r="G11" i="38"/>
  <c r="F11" i="38"/>
  <c r="E11" i="38"/>
  <c r="D11" i="38"/>
  <c r="N10" i="38"/>
  <c r="O10" i="38"/>
  <c r="M9" i="38"/>
  <c r="L9" i="38"/>
  <c r="K9" i="38"/>
  <c r="J9" i="38"/>
  <c r="I9" i="38"/>
  <c r="H9" i="38"/>
  <c r="G9" i="38"/>
  <c r="F9" i="38"/>
  <c r="E9" i="38"/>
  <c r="D9" i="38"/>
  <c r="N9" i="38"/>
  <c r="O9" i="38" s="1"/>
  <c r="N8" i="38"/>
  <c r="O8" i="38"/>
  <c r="N7" i="38"/>
  <c r="O7" i="38" s="1"/>
  <c r="N6" i="38"/>
  <c r="O6" i="38" s="1"/>
  <c r="M5" i="38"/>
  <c r="L5" i="38"/>
  <c r="L20" i="38" s="1"/>
  <c r="K5" i="38"/>
  <c r="K20" i="38"/>
  <c r="J5" i="38"/>
  <c r="J20" i="38" s="1"/>
  <c r="I5" i="38"/>
  <c r="I20" i="38"/>
  <c r="H5" i="38"/>
  <c r="H20" i="38"/>
  <c r="G5" i="38"/>
  <c r="G20" i="38" s="1"/>
  <c r="F5" i="38"/>
  <c r="F20" i="38"/>
  <c r="E5" i="38"/>
  <c r="E20" i="38"/>
  <c r="D5" i="38"/>
  <c r="N5" i="38" s="1"/>
  <c r="O5" i="38" s="1"/>
  <c r="N22" i="37"/>
  <c r="O22" i="37"/>
  <c r="N21" i="37"/>
  <c r="O21" i="37"/>
  <c r="M20" i="37"/>
  <c r="L20" i="37"/>
  <c r="K20" i="37"/>
  <c r="J20" i="37"/>
  <c r="I20" i="37"/>
  <c r="H20" i="37"/>
  <c r="G20" i="37"/>
  <c r="G23" i="37" s="1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N18" i="37" s="1"/>
  <c r="O18" i="37" s="1"/>
  <c r="E18" i="37"/>
  <c r="D18" i="37"/>
  <c r="N17" i="37"/>
  <c r="O17" i="37"/>
  <c r="M16" i="37"/>
  <c r="L16" i="37"/>
  <c r="L23" i="37" s="1"/>
  <c r="K16" i="37"/>
  <c r="J16" i="37"/>
  <c r="I16" i="37"/>
  <c r="H16" i="37"/>
  <c r="G16" i="37"/>
  <c r="F16" i="37"/>
  <c r="E16" i="37"/>
  <c r="N16" i="37" s="1"/>
  <c r="O16" i="37" s="1"/>
  <c r="D16" i="37"/>
  <c r="N15" i="37"/>
  <c r="O15" i="37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N11" i="37" s="1"/>
  <c r="O11" i="37" s="1"/>
  <c r="G11" i="37"/>
  <c r="F11" i="37"/>
  <c r="E11" i="37"/>
  <c r="D11" i="37"/>
  <c r="N10" i="37"/>
  <c r="O10" i="37" s="1"/>
  <c r="M9" i="37"/>
  <c r="M23" i="37" s="1"/>
  <c r="L9" i="37"/>
  <c r="K9" i="37"/>
  <c r="K23" i="37" s="1"/>
  <c r="J9" i="37"/>
  <c r="I9" i="37"/>
  <c r="H9" i="37"/>
  <c r="G9" i="37"/>
  <c r="F9" i="37"/>
  <c r="E9" i="37"/>
  <c r="D9" i="37"/>
  <c r="N9" i="37" s="1"/>
  <c r="O9" i="37" s="1"/>
  <c r="N8" i="37"/>
  <c r="O8" i="37"/>
  <c r="N7" i="37"/>
  <c r="O7" i="37" s="1"/>
  <c r="N6" i="37"/>
  <c r="O6" i="37"/>
  <c r="M5" i="37"/>
  <c r="L5" i="37"/>
  <c r="K5" i="37"/>
  <c r="J5" i="37"/>
  <c r="J23" i="37" s="1"/>
  <c r="I5" i="37"/>
  <c r="I23" i="37"/>
  <c r="H5" i="37"/>
  <c r="H23" i="37" s="1"/>
  <c r="G5" i="37"/>
  <c r="F5" i="37"/>
  <c r="E5" i="37"/>
  <c r="N5" i="37" s="1"/>
  <c r="O5" i="37" s="1"/>
  <c r="D5" i="37"/>
  <c r="D23" i="37"/>
  <c r="N21" i="36"/>
  <c r="O21" i="36"/>
  <c r="M20" i="36"/>
  <c r="M22" i="36" s="1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N16" i="36" s="1"/>
  <c r="O16" i="36" s="1"/>
  <c r="E16" i="36"/>
  <c r="D16" i="36"/>
  <c r="N15" i="36"/>
  <c r="O15" i="36" s="1"/>
  <c r="N14" i="36"/>
  <c r="O14" i="36" s="1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D22" i="36" s="1"/>
  <c r="N10" i="36"/>
  <c r="O10" i="36" s="1"/>
  <c r="M9" i="36"/>
  <c r="L9" i="36"/>
  <c r="K9" i="36"/>
  <c r="J9" i="36"/>
  <c r="I9" i="36"/>
  <c r="H9" i="36"/>
  <c r="G9" i="36"/>
  <c r="F9" i="36"/>
  <c r="E9" i="36"/>
  <c r="D9" i="36"/>
  <c r="N9" i="36" s="1"/>
  <c r="O9" i="36" s="1"/>
  <c r="N8" i="36"/>
  <c r="O8" i="36" s="1"/>
  <c r="N7" i="36"/>
  <c r="O7" i="36" s="1"/>
  <c r="N6" i="36"/>
  <c r="O6" i="36"/>
  <c r="M5" i="36"/>
  <c r="L5" i="36"/>
  <c r="L22" i="36" s="1"/>
  <c r="K5" i="36"/>
  <c r="K22" i="36" s="1"/>
  <c r="J5" i="36"/>
  <c r="J22" i="36"/>
  <c r="I5" i="36"/>
  <c r="I22" i="36"/>
  <c r="H5" i="36"/>
  <c r="H22" i="36"/>
  <c r="G5" i="36"/>
  <c r="G22" i="36" s="1"/>
  <c r="F5" i="36"/>
  <c r="E5" i="36"/>
  <c r="N5" i="36" s="1"/>
  <c r="O5" i="36" s="1"/>
  <c r="D5" i="36"/>
  <c r="N19" i="35"/>
  <c r="O19" i="35" s="1"/>
  <c r="M18" i="35"/>
  <c r="L18" i="35"/>
  <c r="K18" i="35"/>
  <c r="J18" i="35"/>
  <c r="I18" i="35"/>
  <c r="H18" i="35"/>
  <c r="G18" i="35"/>
  <c r="N18" i="35" s="1"/>
  <c r="O18" i="35" s="1"/>
  <c r="F18" i="35"/>
  <c r="E18" i="35"/>
  <c r="D18" i="35"/>
  <c r="N17" i="35"/>
  <c r="O17" i="35" s="1"/>
  <c r="M16" i="35"/>
  <c r="L16" i="35"/>
  <c r="K16" i="35"/>
  <c r="K20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M9" i="35"/>
  <c r="L9" i="35"/>
  <c r="L20" i="35" s="1"/>
  <c r="K9" i="35"/>
  <c r="J9" i="35"/>
  <c r="J20" i="35" s="1"/>
  <c r="I9" i="35"/>
  <c r="N9" i="35" s="1"/>
  <c r="O9" i="35" s="1"/>
  <c r="H9" i="35"/>
  <c r="G9" i="35"/>
  <c r="F9" i="35"/>
  <c r="E9" i="35"/>
  <c r="D9" i="35"/>
  <c r="N8" i="35"/>
  <c r="O8" i="35" s="1"/>
  <c r="N7" i="35"/>
  <c r="O7" i="35"/>
  <c r="N6" i="35"/>
  <c r="O6" i="35" s="1"/>
  <c r="M5" i="35"/>
  <c r="M20" i="35" s="1"/>
  <c r="L5" i="35"/>
  <c r="K5" i="35"/>
  <c r="J5" i="35"/>
  <c r="I5" i="35"/>
  <c r="I20" i="35" s="1"/>
  <c r="H5" i="35"/>
  <c r="H20" i="35" s="1"/>
  <c r="G5" i="35"/>
  <c r="G20" i="35" s="1"/>
  <c r="F5" i="35"/>
  <c r="F20" i="35"/>
  <c r="E5" i="35"/>
  <c r="D5" i="35"/>
  <c r="N5" i="35" s="1"/>
  <c r="O5" i="35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/>
  <c r="N14" i="34"/>
  <c r="O14" i="34" s="1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N11" i="34" s="1"/>
  <c r="O11" i="34" s="1"/>
  <c r="D11" i="34"/>
  <c r="N10" i="34"/>
  <c r="O10" i="34"/>
  <c r="M9" i="34"/>
  <c r="M22" i="34" s="1"/>
  <c r="L9" i="34"/>
  <c r="K9" i="34"/>
  <c r="J9" i="34"/>
  <c r="I9" i="34"/>
  <c r="H9" i="34"/>
  <c r="G9" i="34"/>
  <c r="F9" i="34"/>
  <c r="E9" i="34"/>
  <c r="D9" i="34"/>
  <c r="N8" i="34"/>
  <c r="O8" i="34"/>
  <c r="N7" i="34"/>
  <c r="O7" i="34" s="1"/>
  <c r="N6" i="34"/>
  <c r="O6" i="34" s="1"/>
  <c r="M5" i="34"/>
  <c r="L5" i="34"/>
  <c r="L22" i="34" s="1"/>
  <c r="K5" i="34"/>
  <c r="K22" i="34"/>
  <c r="J5" i="34"/>
  <c r="J22" i="34"/>
  <c r="I5" i="34"/>
  <c r="H5" i="34"/>
  <c r="H22" i="34"/>
  <c r="G5" i="34"/>
  <c r="G22" i="34" s="1"/>
  <c r="F5" i="34"/>
  <c r="F22" i="34" s="1"/>
  <c r="E5" i="34"/>
  <c r="D5" i="34"/>
  <c r="N5" i="34" s="1"/>
  <c r="O5" i="34" s="1"/>
  <c r="E20" i="33"/>
  <c r="F20" i="33"/>
  <c r="G20" i="33"/>
  <c r="H20" i="33"/>
  <c r="I20" i="33"/>
  <c r="J20" i="33"/>
  <c r="K20" i="33"/>
  <c r="L20" i="33"/>
  <c r="L22" i="33" s="1"/>
  <c r="M20" i="33"/>
  <c r="M22" i="33" s="1"/>
  <c r="D20" i="33"/>
  <c r="N20" i="33" s="1"/>
  <c r="O20" i="33" s="1"/>
  <c r="E18" i="33"/>
  <c r="F18" i="33"/>
  <c r="G18" i="33"/>
  <c r="H18" i="33"/>
  <c r="I18" i="33"/>
  <c r="J18" i="33"/>
  <c r="K18" i="33"/>
  <c r="L18" i="33"/>
  <c r="M18" i="33"/>
  <c r="E16" i="33"/>
  <c r="F16" i="33"/>
  <c r="F22" i="33" s="1"/>
  <c r="G16" i="33"/>
  <c r="H16" i="33"/>
  <c r="I16" i="33"/>
  <c r="J16" i="33"/>
  <c r="K16" i="33"/>
  <c r="L16" i="33"/>
  <c r="M16" i="33"/>
  <c r="E11" i="33"/>
  <c r="F11" i="33"/>
  <c r="G11" i="33"/>
  <c r="H11" i="33"/>
  <c r="H22" i="33" s="1"/>
  <c r="I11" i="33"/>
  <c r="J11" i="33"/>
  <c r="K11" i="33"/>
  <c r="L11" i="33"/>
  <c r="M11" i="33"/>
  <c r="E9" i="33"/>
  <c r="F9" i="33"/>
  <c r="G9" i="33"/>
  <c r="G22" i="33"/>
  <c r="H9" i="33"/>
  <c r="I9" i="33"/>
  <c r="J9" i="33"/>
  <c r="K9" i="33"/>
  <c r="L9" i="33"/>
  <c r="M9" i="33"/>
  <c r="E5" i="33"/>
  <c r="F5" i="33"/>
  <c r="G5" i="33"/>
  <c r="H5" i="33"/>
  <c r="I5" i="33"/>
  <c r="I22" i="33" s="1"/>
  <c r="J5" i="33"/>
  <c r="J22" i="33" s="1"/>
  <c r="K5" i="33"/>
  <c r="K22" i="33" s="1"/>
  <c r="L5" i="33"/>
  <c r="M5" i="33"/>
  <c r="D18" i="33"/>
  <c r="N18" i="33" s="1"/>
  <c r="O18" i="33" s="1"/>
  <c r="D16" i="33"/>
  <c r="N16" i="33" s="1"/>
  <c r="O16" i="33" s="1"/>
  <c r="D11" i="33"/>
  <c r="D22" i="33" s="1"/>
  <c r="D9" i="33"/>
  <c r="N9" i="33" s="1"/>
  <c r="O9" i="33" s="1"/>
  <c r="D5" i="33"/>
  <c r="N5" i="33" s="1"/>
  <c r="O5" i="33" s="1"/>
  <c r="N21" i="33"/>
  <c r="O21" i="33" s="1"/>
  <c r="N19" i="33"/>
  <c r="O19" i="33"/>
  <c r="N17" i="33"/>
  <c r="O17" i="33" s="1"/>
  <c r="N7" i="33"/>
  <c r="O7" i="33" s="1"/>
  <c r="N8" i="33"/>
  <c r="O8" i="33" s="1"/>
  <c r="N6" i="33"/>
  <c r="O6" i="33" s="1"/>
  <c r="N12" i="33"/>
  <c r="O12" i="33" s="1"/>
  <c r="N13" i="33"/>
  <c r="O13" i="33"/>
  <c r="N14" i="33"/>
  <c r="O14" i="33" s="1"/>
  <c r="N15" i="33"/>
  <c r="O15" i="33" s="1"/>
  <c r="N10" i="33"/>
  <c r="O10" i="33" s="1"/>
  <c r="I22" i="34"/>
  <c r="E20" i="35"/>
  <c r="N20" i="35" s="1"/>
  <c r="O20" i="35" s="1"/>
  <c r="E22" i="33"/>
  <c r="D20" i="35"/>
  <c r="F23" i="37"/>
  <c r="E24" i="40"/>
  <c r="E23" i="37"/>
  <c r="N23" i="37" s="1"/>
  <c r="O23" i="37" s="1"/>
  <c r="E22" i="34"/>
  <c r="N10" i="41"/>
  <c r="O10" i="41" s="1"/>
  <c r="N16" i="43"/>
  <c r="O16" i="43" s="1"/>
  <c r="N14" i="43"/>
  <c r="O14" i="43" s="1"/>
  <c r="N18" i="43"/>
  <c r="O18" i="43" s="1"/>
  <c r="N8" i="44"/>
  <c r="O8" i="44" s="1"/>
  <c r="N10" i="44"/>
  <c r="O10" i="44"/>
  <c r="N14" i="46"/>
  <c r="O14" i="46" s="1"/>
  <c r="N18" i="46"/>
  <c r="O18" i="46" s="1"/>
  <c r="N16" i="46"/>
  <c r="O16" i="46"/>
  <c r="O20" i="48" l="1"/>
  <c r="P20" i="48" s="1"/>
  <c r="N24" i="40"/>
  <c r="O24" i="40" s="1"/>
  <c r="N18" i="42"/>
  <c r="O18" i="42" s="1"/>
  <c r="N20" i="44"/>
  <c r="O20" i="44" s="1"/>
  <c r="N20" i="43"/>
  <c r="O20" i="43" s="1"/>
  <c r="N20" i="46"/>
  <c r="O20" i="46" s="1"/>
  <c r="N20" i="45"/>
  <c r="O20" i="45" s="1"/>
  <c r="N22" i="33"/>
  <c r="O22" i="33" s="1"/>
  <c r="N5" i="44"/>
  <c r="O5" i="44" s="1"/>
  <c r="N11" i="33"/>
  <c r="O11" i="33" s="1"/>
  <c r="D22" i="34"/>
  <c r="N22" i="34" s="1"/>
  <c r="O22" i="34" s="1"/>
  <c r="E22" i="36"/>
  <c r="D20" i="38"/>
  <c r="N20" i="38" s="1"/>
  <c r="O20" i="38" s="1"/>
  <c r="H21" i="39"/>
  <c r="N21" i="39" s="1"/>
  <c r="O21" i="39" s="1"/>
  <c r="F19" i="41"/>
  <c r="N19" i="41" s="1"/>
  <c r="O19" i="41" s="1"/>
  <c r="M20" i="47"/>
  <c r="O20" i="47" s="1"/>
  <c r="P20" i="47" s="1"/>
  <c r="N5" i="43"/>
  <c r="O5" i="43" s="1"/>
  <c r="N5" i="42"/>
  <c r="O5" i="42" s="1"/>
  <c r="N11" i="36"/>
  <c r="O11" i="36" s="1"/>
  <c r="N9" i="34"/>
  <c r="O9" i="34" s="1"/>
  <c r="F22" i="36"/>
  <c r="N22" i="36" s="1"/>
  <c r="O22" i="36" s="1"/>
  <c r="O5" i="47"/>
  <c r="P5" i="47" s="1"/>
  <c r="N5" i="46"/>
  <c r="O5" i="46" s="1"/>
  <c r="L20" i="45"/>
</calcChain>
</file>

<file path=xl/sharedStrings.xml><?xml version="1.0" encoding="utf-8"?>
<sst xmlns="http://schemas.openxmlformats.org/spreadsheetml/2006/main" count="626" uniqueCount="85">
  <si>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</si>
  <si>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</si>
  <si>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</si>
  <si>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</si>
  <si>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</si>
  <si>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</si>
  <si>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</si>
  <si>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</si>
  <si>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</si>
  <si>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</si>
  <si>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</si>
  <si>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</si>
  <si>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</si>
  <si>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</si>
  <si>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</si>
  <si>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</si>
  <si>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</si>
  <si>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</si>
  <si>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</si>
  <si>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</si>
  <si>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Debt Service Payments</t>
  </si>
  <si>
    <t>Other General Government Services</t>
  </si>
  <si>
    <t>Public Safety</t>
  </si>
  <si>
    <t>Law Enforcement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</si>
  <si>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</si>
  <si>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</si>
  <si>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</si>
  <si>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</si>
  <si>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</si>
  <si>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</si>
  <si>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</si>
  <si>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</si>
  <si>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</si>
  <si>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</si>
  <si>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</si>
  <si>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</si>
  <si>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Webster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</si>
  <si>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</si>
  <si>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</si>
  <si>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</si>
  <si>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</si>
  <si>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Executive</t>
  </si>
  <si>
    <t>2011 Municipal Population:</t>
  </si>
  <si>
    <t>Local Fiscal Year Ended September 30, 2012</t>
  </si>
  <si>
    <t>2012 Municipal Population:</t>
  </si>
  <si>
    <t>Local Fiscal Year Ended September 30, 2008</t>
  </si>
  <si>
    <t>Proprietary - Non-Operating Interest Expense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</si>
  <si>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</si>
  <si>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</si>
  <si>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</si>
  <si>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</si>
  <si>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</si>
  <si>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</si>
  <si>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</si>
  <si>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</si>
  <si>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</si>
  <si>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</si>
  <si>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Protective Inspections</t>
  </si>
  <si>
    <t>Other Public Safety</t>
  </si>
  <si>
    <t>Special Events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</si>
  <si>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</si>
  <si>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</si>
  <si>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</si>
  <si>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</si>
  <si>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</si>
  <si>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</si>
  <si>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Other Uses</t>
  </si>
  <si>
    <t>Interfund Transfers Out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</si>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</sst>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705859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705859</v>
      </c>
      <c r="P5" s="30">
        <f t="shared" ref="P5:P20" si="1">(O5/P$22)</f>
        <v>744.57700421940933</v>
      </c>
      <c r="Q5" s="6"/>
    </row>
    <row r="6" spans="1:134">
      <c r="A6" s="12"/>
      <c r="B6" s="42">
        <v>511</v>
      </c>
      <c r="C6" s="19" t="s">
        <v>19</v>
      </c>
      <c r="D6" s="43">
        <v>17144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17144</v>
      </c>
      <c r="P6" s="44">
        <f t="shared" si="1"/>
        <v>18.08438818565401</v>
      </c>
      <c r="Q6" s="9"/>
    </row>
    <row r="7" spans="1:134">
      <c r="A7" s="12"/>
      <c r="B7" s="42">
        <v>512</v>
      </c>
      <c r="C7" s="19" t="s">
        <v>41</v>
      </c>
      <c r="D7" s="43">
        <v>688715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688715</v>
      </c>
      <c r="P7" s="44">
        <f t="shared" si="1"/>
        <v>726.49261603375533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162555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162555</v>
      </c>
      <c r="P8" s="41">
        <f t="shared" si="1"/>
        <v>171.47151898734177</v>
      </c>
      <c r="Q8" s="10"/>
    </row>
    <row r="9" spans="1:134">
      <c r="A9" s="12"/>
      <c r="B9" s="42">
        <v>521</v>
      </c>
      <c r="C9" s="19" t="s">
        <v>23</v>
      </c>
      <c r="D9" s="43">
        <v>162555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162555</v>
      </c>
      <c r="P9" s="44">
        <f t="shared" si="1"/>
        <v>171.47151898734177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858751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858751</v>
      </c>
      <c r="P10" s="41">
        <f t="shared" si="1"/>
        <v>905.85548523206751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125472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7" si="5">SUM(D11:N11)</f>
        <v>125472</v>
      </c>
      <c r="P11" s="44">
        <f t="shared" si="1"/>
        <v>132.35443037974684</v>
      </c>
      <c r="Q11" s="9"/>
    </row>
    <row r="12" spans="1:134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134336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134336</v>
      </c>
      <c r="P12" s="44">
        <f t="shared" si="1"/>
        <v>141.70464135021098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598943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5"/>
        <v>598943</v>
      </c>
      <c r="P13" s="44">
        <f t="shared" si="1"/>
        <v>631.79641350210966</v>
      </c>
      <c r="Q13" s="9"/>
    </row>
    <row r="14" spans="1:134" ht="15.75">
      <c r="A14" s="26" t="s">
        <v>29</v>
      </c>
      <c r="B14" s="27"/>
      <c r="C14" s="28"/>
      <c r="D14" s="29">
        <f t="shared" ref="D14:N14" si="6">SUM(D15:D15)</f>
        <v>41259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5"/>
        <v>41259</v>
      </c>
      <c r="P14" s="41">
        <f t="shared" si="1"/>
        <v>43.52215189873418</v>
      </c>
      <c r="Q14" s="10"/>
    </row>
    <row r="15" spans="1:134">
      <c r="A15" s="12"/>
      <c r="B15" s="42">
        <v>541</v>
      </c>
      <c r="C15" s="19" t="s">
        <v>30</v>
      </c>
      <c r="D15" s="43">
        <v>41259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41259</v>
      </c>
      <c r="P15" s="44">
        <f t="shared" si="1"/>
        <v>43.52215189873418</v>
      </c>
      <c r="Q15" s="9"/>
    </row>
    <row r="16" spans="1:134" ht="15.75">
      <c r="A16" s="26" t="s">
        <v>31</v>
      </c>
      <c r="B16" s="27"/>
      <c r="C16" s="28"/>
      <c r="D16" s="29">
        <f t="shared" ref="D16:N16" si="7">SUM(D17:D17)</f>
        <v>449798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449798</v>
      </c>
      <c r="P16" s="41">
        <f t="shared" si="1"/>
        <v>474.47046413502107</v>
      </c>
      <c r="Q16" s="9"/>
    </row>
    <row r="17" spans="1:120">
      <c r="A17" s="12"/>
      <c r="B17" s="42">
        <v>572</v>
      </c>
      <c r="C17" s="19" t="s">
        <v>32</v>
      </c>
      <c r="D17" s="43">
        <v>449798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449798</v>
      </c>
      <c r="P17" s="44">
        <f t="shared" si="1"/>
        <v>474.47046413502107</v>
      </c>
      <c r="Q17" s="9"/>
    </row>
    <row r="18" spans="1:120" ht="15.75">
      <c r="A18" s="26" t="s">
        <v>34</v>
      </c>
      <c r="B18" s="27"/>
      <c r="C18" s="28"/>
      <c r="D18" s="29">
        <f t="shared" ref="D18:N18" si="8">SUM(D19:D19)</f>
        <v>0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355625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355625</v>
      </c>
      <c r="P18" s="41">
        <f t="shared" si="1"/>
        <v>375.13185654008441</v>
      </c>
      <c r="Q18" s="9"/>
    </row>
    <row r="19" spans="1:120" ht="15.75" thickBot="1">
      <c r="A19" s="12"/>
      <c r="B19" s="42">
        <v>581</v>
      </c>
      <c r="C19" s="19" t="s">
        <v>79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355625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355625</v>
      </c>
      <c r="P19" s="44">
        <f t="shared" si="1"/>
        <v>375.13185654008441</v>
      </c>
      <c r="Q19" s="9"/>
    </row>
    <row r="20" spans="1:120" ht="16.5" thickBot="1">
      <c r="A20" s="13" t="s">
        <v>10</v>
      </c>
      <c r="B20" s="21"/>
      <c r="C20" s="20"/>
      <c r="D20" s="14">
        <f>SUM(D5,D8,D10,D14,D16,D18)</f>
        <v>1359471</v>
      </c>
      <c r="E20" s="14">
        <f t="shared" ref="E20:N20" si="9">SUM(E5,E8,E10,E14,E16,E18)</f>
        <v>0</v>
      </c>
      <c r="F20" s="14">
        <f t="shared" si="9"/>
        <v>0</v>
      </c>
      <c r="G20" s="14">
        <f t="shared" si="9"/>
        <v>0</v>
      </c>
      <c r="H20" s="14">
        <f t="shared" si="9"/>
        <v>0</v>
      </c>
      <c r="I20" s="14">
        <f t="shared" si="9"/>
        <v>1214376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2573847</v>
      </c>
      <c r="P20" s="35">
        <f t="shared" si="1"/>
        <v>2715.0284810126582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84</v>
      </c>
      <c r="N22" s="90"/>
      <c r="O22" s="90"/>
      <c r="P22" s="39">
        <v>948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313462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22377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335839</v>
      </c>
      <c r="O5" s="58">
        <f t="shared" ref="O5:O21" si="2">(N5/O$23)</f>
        <v>436.72171651495449</v>
      </c>
      <c r="P5" s="59"/>
    </row>
    <row r="6" spans="1:133">
      <c r="A6" s="61"/>
      <c r="B6" s="62">
        <v>511</v>
      </c>
      <c r="C6" s="63" t="s">
        <v>19</v>
      </c>
      <c r="D6" s="64">
        <v>14307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14307</v>
      </c>
      <c r="O6" s="65">
        <f t="shared" si="2"/>
        <v>18.604681404421328</v>
      </c>
      <c r="P6" s="66"/>
    </row>
    <row r="7" spans="1:133">
      <c r="A7" s="61"/>
      <c r="B7" s="62">
        <v>512</v>
      </c>
      <c r="C7" s="63" t="s">
        <v>41</v>
      </c>
      <c r="D7" s="64">
        <v>209359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209359</v>
      </c>
      <c r="O7" s="65">
        <f t="shared" si="2"/>
        <v>272.24837451235368</v>
      </c>
      <c r="P7" s="66"/>
    </row>
    <row r="8" spans="1:133">
      <c r="A8" s="61"/>
      <c r="B8" s="62">
        <v>517</v>
      </c>
      <c r="C8" s="63" t="s">
        <v>20</v>
      </c>
      <c r="D8" s="64">
        <v>64710</v>
      </c>
      <c r="E8" s="64">
        <v>0</v>
      </c>
      <c r="F8" s="64">
        <v>0</v>
      </c>
      <c r="G8" s="64">
        <v>0</v>
      </c>
      <c r="H8" s="64">
        <v>0</v>
      </c>
      <c r="I8" s="64">
        <v>22377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87087</v>
      </c>
      <c r="O8" s="65">
        <f t="shared" si="2"/>
        <v>113.24707412223667</v>
      </c>
      <c r="P8" s="66"/>
    </row>
    <row r="9" spans="1:133">
      <c r="A9" s="61"/>
      <c r="B9" s="62">
        <v>519</v>
      </c>
      <c r="C9" s="63" t="s">
        <v>51</v>
      </c>
      <c r="D9" s="64">
        <v>25086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25086</v>
      </c>
      <c r="O9" s="65">
        <f t="shared" si="2"/>
        <v>32.621586475942784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SUM(D11:D11)</f>
        <v>155759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155759</v>
      </c>
      <c r="O10" s="72">
        <f t="shared" si="2"/>
        <v>202.54746423927179</v>
      </c>
      <c r="P10" s="73"/>
    </row>
    <row r="11" spans="1:133">
      <c r="A11" s="61"/>
      <c r="B11" s="62">
        <v>521</v>
      </c>
      <c r="C11" s="63" t="s">
        <v>23</v>
      </c>
      <c r="D11" s="64">
        <v>155759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155759</v>
      </c>
      <c r="O11" s="65">
        <f t="shared" si="2"/>
        <v>202.54746423927179</v>
      </c>
      <c r="P11" s="66"/>
    </row>
    <row r="12" spans="1:133" ht="15.75">
      <c r="A12" s="67" t="s">
        <v>24</v>
      </c>
      <c r="B12" s="68"/>
      <c r="C12" s="69"/>
      <c r="D12" s="70">
        <f t="shared" ref="D12:M12" si="4">SUM(D13:D16)</f>
        <v>446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751199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751645</v>
      </c>
      <c r="O12" s="72">
        <f t="shared" si="2"/>
        <v>977.4317295188556</v>
      </c>
      <c r="P12" s="73"/>
    </row>
    <row r="13" spans="1:133">
      <c r="A13" s="61"/>
      <c r="B13" s="62">
        <v>533</v>
      </c>
      <c r="C13" s="63" t="s">
        <v>25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207295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207295</v>
      </c>
      <c r="O13" s="65">
        <f t="shared" si="2"/>
        <v>269.56436931079321</v>
      </c>
      <c r="P13" s="66"/>
    </row>
    <row r="14" spans="1:133">
      <c r="A14" s="61"/>
      <c r="B14" s="62">
        <v>534</v>
      </c>
      <c r="C14" s="63" t="s">
        <v>52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174745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174745</v>
      </c>
      <c r="O14" s="65">
        <f t="shared" si="2"/>
        <v>227.23667100130038</v>
      </c>
      <c r="P14" s="66"/>
    </row>
    <row r="15" spans="1:133">
      <c r="A15" s="61"/>
      <c r="B15" s="62">
        <v>535</v>
      </c>
      <c r="C15" s="63" t="s">
        <v>27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369159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369159</v>
      </c>
      <c r="O15" s="65">
        <f t="shared" si="2"/>
        <v>480.05071521456438</v>
      </c>
      <c r="P15" s="66"/>
    </row>
    <row r="16" spans="1:133">
      <c r="A16" s="61"/>
      <c r="B16" s="62">
        <v>539</v>
      </c>
      <c r="C16" s="63" t="s">
        <v>28</v>
      </c>
      <c r="D16" s="64">
        <v>446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446</v>
      </c>
      <c r="O16" s="65">
        <f t="shared" si="2"/>
        <v>0.57997399219765933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SUM(D18:D18)</f>
        <v>0</v>
      </c>
      <c r="E17" s="70">
        <f t="shared" si="5"/>
        <v>110127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110127</v>
      </c>
      <c r="O17" s="72">
        <f t="shared" si="2"/>
        <v>143.2080624187256</v>
      </c>
      <c r="P17" s="73"/>
    </row>
    <row r="18" spans="1:119">
      <c r="A18" s="61"/>
      <c r="B18" s="62">
        <v>541</v>
      </c>
      <c r="C18" s="63" t="s">
        <v>53</v>
      </c>
      <c r="D18" s="64">
        <v>0</v>
      </c>
      <c r="E18" s="64">
        <v>110127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110127</v>
      </c>
      <c r="O18" s="65">
        <f t="shared" si="2"/>
        <v>143.2080624187256</v>
      </c>
      <c r="P18" s="66"/>
    </row>
    <row r="19" spans="1:119" ht="15.75">
      <c r="A19" s="67" t="s">
        <v>31</v>
      </c>
      <c r="B19" s="68"/>
      <c r="C19" s="69"/>
      <c r="D19" s="70">
        <f t="shared" ref="D19:M19" si="6">SUM(D20:D20)</f>
        <v>77796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77796</v>
      </c>
      <c r="O19" s="72">
        <f t="shared" si="2"/>
        <v>101.16514954486345</v>
      </c>
      <c r="P19" s="66"/>
    </row>
    <row r="20" spans="1:119" ht="15.75" thickBot="1">
      <c r="A20" s="61"/>
      <c r="B20" s="62">
        <v>572</v>
      </c>
      <c r="C20" s="63" t="s">
        <v>54</v>
      </c>
      <c r="D20" s="64">
        <v>77796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77796</v>
      </c>
      <c r="O20" s="65">
        <f t="shared" si="2"/>
        <v>101.16514954486345</v>
      </c>
      <c r="P20" s="66"/>
    </row>
    <row r="21" spans="1:119" ht="16.5" thickBot="1">
      <c r="A21" s="74" t="s">
        <v>10</v>
      </c>
      <c r="B21" s="75"/>
      <c r="C21" s="76"/>
      <c r="D21" s="77">
        <f>SUM(D5,D10,D12,D17,D19)</f>
        <v>547463</v>
      </c>
      <c r="E21" s="77">
        <f t="shared" ref="E21:M21" si="7">SUM(E5,E10,E12,E17,E19)</f>
        <v>110127</v>
      </c>
      <c r="F21" s="77">
        <f t="shared" si="7"/>
        <v>0</v>
      </c>
      <c r="G21" s="77">
        <f t="shared" si="7"/>
        <v>0</v>
      </c>
      <c r="H21" s="77">
        <f t="shared" si="7"/>
        <v>0</v>
      </c>
      <c r="I21" s="77">
        <f t="shared" si="7"/>
        <v>773576</v>
      </c>
      <c r="J21" s="77">
        <f t="shared" si="7"/>
        <v>0</v>
      </c>
      <c r="K21" s="77">
        <f t="shared" si="7"/>
        <v>0</v>
      </c>
      <c r="L21" s="77">
        <f t="shared" si="7"/>
        <v>0</v>
      </c>
      <c r="M21" s="77">
        <f t="shared" si="7"/>
        <v>0</v>
      </c>
      <c r="N21" s="77">
        <f t="shared" si="1"/>
        <v>1431166</v>
      </c>
      <c r="O21" s="78">
        <f t="shared" si="2"/>
        <v>1861.074122236671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14" t="s">
        <v>55</v>
      </c>
      <c r="M23" s="114"/>
      <c r="N23" s="114"/>
      <c r="O23" s="88">
        <v>769</v>
      </c>
    </row>
    <row r="24" spans="1:119">
      <c r="A24" s="115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7"/>
    </row>
    <row r="25" spans="1:119" ht="15.75" customHeight="1" thickBot="1">
      <c r="A25" s="118" t="s">
        <v>39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198735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65154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263889</v>
      </c>
      <c r="O5" s="30">
        <f t="shared" ref="O5:O20" si="2">(N5/O$22)</f>
        <v>349.98541114058355</v>
      </c>
      <c r="P5" s="6"/>
    </row>
    <row r="6" spans="1:133">
      <c r="A6" s="12"/>
      <c r="B6" s="42">
        <v>511</v>
      </c>
      <c r="C6" s="19" t="s">
        <v>19</v>
      </c>
      <c r="D6" s="43">
        <v>31143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31143</v>
      </c>
      <c r="O6" s="44">
        <f t="shared" si="2"/>
        <v>41.303713527851457</v>
      </c>
      <c r="P6" s="9"/>
    </row>
    <row r="7" spans="1:133">
      <c r="A7" s="12"/>
      <c r="B7" s="42">
        <v>512</v>
      </c>
      <c r="C7" s="19" t="s">
        <v>41</v>
      </c>
      <c r="D7" s="43">
        <v>107885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107885</v>
      </c>
      <c r="O7" s="44">
        <f t="shared" si="2"/>
        <v>143.08355437665782</v>
      </c>
      <c r="P7" s="9"/>
    </row>
    <row r="8" spans="1:133">
      <c r="A8" s="12"/>
      <c r="B8" s="42">
        <v>517</v>
      </c>
      <c r="C8" s="19" t="s">
        <v>20</v>
      </c>
      <c r="D8" s="43">
        <v>59707</v>
      </c>
      <c r="E8" s="43">
        <v>0</v>
      </c>
      <c r="F8" s="43">
        <v>0</v>
      </c>
      <c r="G8" s="43">
        <v>0</v>
      </c>
      <c r="H8" s="43">
        <v>0</v>
      </c>
      <c r="I8" s="43">
        <v>65154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124861</v>
      </c>
      <c r="O8" s="44">
        <f t="shared" si="2"/>
        <v>165.59814323607426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172056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172056</v>
      </c>
      <c r="O9" s="41">
        <f t="shared" si="2"/>
        <v>228.19098143236073</v>
      </c>
      <c r="P9" s="10"/>
    </row>
    <row r="10" spans="1:133">
      <c r="A10" s="12"/>
      <c r="B10" s="42">
        <v>521</v>
      </c>
      <c r="C10" s="19" t="s">
        <v>23</v>
      </c>
      <c r="D10" s="43">
        <v>172056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172056</v>
      </c>
      <c r="O10" s="44">
        <f t="shared" si="2"/>
        <v>228.19098143236073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1964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958109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960073</v>
      </c>
      <c r="O11" s="41">
        <f t="shared" si="2"/>
        <v>1273.3063660477453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221766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221766</v>
      </c>
      <c r="O12" s="44">
        <f t="shared" si="2"/>
        <v>294.11936339522549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119443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119443</v>
      </c>
      <c r="O13" s="44">
        <f t="shared" si="2"/>
        <v>158.41246684350133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616900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616900</v>
      </c>
      <c r="O14" s="44">
        <f t="shared" si="2"/>
        <v>818.16976127320959</v>
      </c>
      <c r="P14" s="9"/>
    </row>
    <row r="15" spans="1:133">
      <c r="A15" s="12"/>
      <c r="B15" s="42">
        <v>539</v>
      </c>
      <c r="C15" s="19" t="s">
        <v>28</v>
      </c>
      <c r="D15" s="43">
        <v>1964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1964</v>
      </c>
      <c r="O15" s="44">
        <f t="shared" si="2"/>
        <v>2.6047745358090184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48810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48810</v>
      </c>
      <c r="O16" s="41">
        <f t="shared" si="2"/>
        <v>64.734748010610076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48810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48810</v>
      </c>
      <c r="O17" s="44">
        <f t="shared" si="2"/>
        <v>64.734748010610076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19646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19646</v>
      </c>
      <c r="O18" s="41">
        <f t="shared" si="2"/>
        <v>26.055702917771882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19646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19646</v>
      </c>
      <c r="O19" s="44">
        <f t="shared" si="2"/>
        <v>26.055702917771882</v>
      </c>
      <c r="P19" s="9"/>
    </row>
    <row r="20" spans="1:119" ht="16.5" thickBot="1">
      <c r="A20" s="13" t="s">
        <v>10</v>
      </c>
      <c r="B20" s="21"/>
      <c r="C20" s="20"/>
      <c r="D20" s="14">
        <f>SUM(D5,D9,D11,D16,D18)</f>
        <v>392401</v>
      </c>
      <c r="E20" s="14">
        <f t="shared" ref="E20:M20" si="7">SUM(E5,E9,E11,E16,E18)</f>
        <v>48810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1023263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1464474</v>
      </c>
      <c r="O20" s="35">
        <f t="shared" si="2"/>
        <v>1942.2732095490717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49</v>
      </c>
      <c r="M22" s="90"/>
      <c r="N22" s="90"/>
      <c r="O22" s="39">
        <v>754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186928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112366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299294</v>
      </c>
      <c r="O5" s="30">
        <f t="shared" ref="O5:O22" si="2">(N5/O$24)</f>
        <v>386.68475452196384</v>
      </c>
      <c r="P5" s="6"/>
    </row>
    <row r="6" spans="1:133">
      <c r="A6" s="12"/>
      <c r="B6" s="42">
        <v>511</v>
      </c>
      <c r="C6" s="19" t="s">
        <v>19</v>
      </c>
      <c r="D6" s="43">
        <v>49980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49980</v>
      </c>
      <c r="O6" s="44">
        <f t="shared" si="2"/>
        <v>64.573643410852711</v>
      </c>
      <c r="P6" s="9"/>
    </row>
    <row r="7" spans="1:133">
      <c r="A7" s="12"/>
      <c r="B7" s="42">
        <v>512</v>
      </c>
      <c r="C7" s="19" t="s">
        <v>41</v>
      </c>
      <c r="D7" s="43">
        <v>77239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77239</v>
      </c>
      <c r="O7" s="44">
        <f t="shared" si="2"/>
        <v>99.791989664082692</v>
      </c>
      <c r="P7" s="9"/>
    </row>
    <row r="8" spans="1:133">
      <c r="A8" s="12"/>
      <c r="B8" s="42">
        <v>517</v>
      </c>
      <c r="C8" s="19" t="s">
        <v>20</v>
      </c>
      <c r="D8" s="43">
        <v>59709</v>
      </c>
      <c r="E8" s="43">
        <v>0</v>
      </c>
      <c r="F8" s="43">
        <v>0</v>
      </c>
      <c r="G8" s="43">
        <v>0</v>
      </c>
      <c r="H8" s="43">
        <v>0</v>
      </c>
      <c r="I8" s="43">
        <v>112366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172075</v>
      </c>
      <c r="O8" s="44">
        <f t="shared" si="2"/>
        <v>222.31912144702844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176205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176205</v>
      </c>
      <c r="O9" s="41">
        <f t="shared" si="2"/>
        <v>227.65503875968992</v>
      </c>
      <c r="P9" s="10"/>
    </row>
    <row r="10" spans="1:133">
      <c r="A10" s="12"/>
      <c r="B10" s="42">
        <v>521</v>
      </c>
      <c r="C10" s="19" t="s">
        <v>23</v>
      </c>
      <c r="D10" s="43">
        <v>176205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176205</v>
      </c>
      <c r="O10" s="44">
        <f t="shared" si="2"/>
        <v>227.65503875968992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2886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989555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992441</v>
      </c>
      <c r="O11" s="41">
        <f t="shared" si="2"/>
        <v>1282.2235142118864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203889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203889</v>
      </c>
      <c r="O12" s="44">
        <f t="shared" si="2"/>
        <v>263.42248062015506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139429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139429</v>
      </c>
      <c r="O13" s="44">
        <f t="shared" si="2"/>
        <v>180.14082687338501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646237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646237</v>
      </c>
      <c r="O14" s="44">
        <f t="shared" si="2"/>
        <v>834.93152454780363</v>
      </c>
      <c r="P14" s="9"/>
    </row>
    <row r="15" spans="1:133">
      <c r="A15" s="12"/>
      <c r="B15" s="42">
        <v>539</v>
      </c>
      <c r="C15" s="19" t="s">
        <v>28</v>
      </c>
      <c r="D15" s="43">
        <v>2886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2886</v>
      </c>
      <c r="O15" s="44">
        <f t="shared" si="2"/>
        <v>3.7286821705426356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62422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62422</v>
      </c>
      <c r="O16" s="41">
        <f t="shared" si="2"/>
        <v>80.648578811369504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62422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62422</v>
      </c>
      <c r="O17" s="44">
        <f t="shared" si="2"/>
        <v>80.648578811369504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35510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35510</v>
      </c>
      <c r="O18" s="41">
        <f t="shared" si="2"/>
        <v>45.878552971576227</v>
      </c>
      <c r="P18" s="9"/>
    </row>
    <row r="19" spans="1:119">
      <c r="A19" s="12"/>
      <c r="B19" s="42">
        <v>572</v>
      </c>
      <c r="C19" s="19" t="s">
        <v>32</v>
      </c>
      <c r="D19" s="43">
        <v>35510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35510</v>
      </c>
      <c r="O19" s="44">
        <f t="shared" si="2"/>
        <v>45.878552971576227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200000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200000</v>
      </c>
      <c r="O20" s="41">
        <f t="shared" si="2"/>
        <v>258.39793281653749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200000</v>
      </c>
      <c r="O21" s="44">
        <f t="shared" si="2"/>
        <v>258.39793281653749</v>
      </c>
      <c r="P21" s="9"/>
    </row>
    <row r="22" spans="1:119" ht="16.5" thickBot="1">
      <c r="A22" s="13" t="s">
        <v>10</v>
      </c>
      <c r="B22" s="21"/>
      <c r="C22" s="20"/>
      <c r="D22" s="14">
        <f>SUM(D5,D9,D11,D16,D18,D20)</f>
        <v>401529</v>
      </c>
      <c r="E22" s="14">
        <f t="shared" ref="E22:M22" si="8">SUM(E5,E9,E11,E16,E18,E20)</f>
        <v>62422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1301921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1765872</v>
      </c>
      <c r="O22" s="35">
        <f t="shared" si="2"/>
        <v>2281.4883720930234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44</v>
      </c>
      <c r="M24" s="90"/>
      <c r="N24" s="90"/>
      <c r="O24" s="39">
        <v>774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192573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127901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320474</v>
      </c>
      <c r="O5" s="30">
        <f t="shared" ref="O5:O20" si="2">(N5/O$22)</f>
        <v>417.28385416666669</v>
      </c>
      <c r="P5" s="6"/>
    </row>
    <row r="6" spans="1:133">
      <c r="A6" s="12"/>
      <c r="B6" s="42">
        <v>511</v>
      </c>
      <c r="C6" s="19" t="s">
        <v>19</v>
      </c>
      <c r="D6" s="43">
        <v>49889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49889</v>
      </c>
      <c r="O6" s="44">
        <f t="shared" si="2"/>
        <v>64.959635416666671</v>
      </c>
      <c r="P6" s="9"/>
    </row>
    <row r="7" spans="1:133">
      <c r="A7" s="12"/>
      <c r="B7" s="42">
        <v>512</v>
      </c>
      <c r="C7" s="19" t="s">
        <v>41</v>
      </c>
      <c r="D7" s="43">
        <v>77069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77069</v>
      </c>
      <c r="O7" s="44">
        <f t="shared" si="2"/>
        <v>100.35026041666667</v>
      </c>
      <c r="P7" s="9"/>
    </row>
    <row r="8" spans="1:133">
      <c r="A8" s="12"/>
      <c r="B8" s="42">
        <v>517</v>
      </c>
      <c r="C8" s="19" t="s">
        <v>20</v>
      </c>
      <c r="D8" s="43">
        <v>65615</v>
      </c>
      <c r="E8" s="43">
        <v>0</v>
      </c>
      <c r="F8" s="43">
        <v>0</v>
      </c>
      <c r="G8" s="43">
        <v>0</v>
      </c>
      <c r="H8" s="43">
        <v>0</v>
      </c>
      <c r="I8" s="43">
        <v>127901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193516</v>
      </c>
      <c r="O8" s="44">
        <f t="shared" si="2"/>
        <v>251.97395833333334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181199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181199</v>
      </c>
      <c r="O9" s="41">
        <f t="shared" si="2"/>
        <v>235.93619791666666</v>
      </c>
      <c r="P9" s="10"/>
    </row>
    <row r="10" spans="1:133">
      <c r="A10" s="12"/>
      <c r="B10" s="42">
        <v>521</v>
      </c>
      <c r="C10" s="19" t="s">
        <v>23</v>
      </c>
      <c r="D10" s="43">
        <v>181199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181199</v>
      </c>
      <c r="O10" s="44">
        <f t="shared" si="2"/>
        <v>235.93619791666666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2179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938450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940629</v>
      </c>
      <c r="O11" s="41">
        <f t="shared" si="2"/>
        <v>1224.77734375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211339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211339</v>
      </c>
      <c r="O12" s="44">
        <f t="shared" si="2"/>
        <v>275.18098958333331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132440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132440</v>
      </c>
      <c r="O13" s="44">
        <f t="shared" si="2"/>
        <v>172.44791666666666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594671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594671</v>
      </c>
      <c r="O14" s="44">
        <f t="shared" si="2"/>
        <v>774.31119791666663</v>
      </c>
      <c r="P14" s="9"/>
    </row>
    <row r="15" spans="1:133">
      <c r="A15" s="12"/>
      <c r="B15" s="42">
        <v>539</v>
      </c>
      <c r="C15" s="19" t="s">
        <v>28</v>
      </c>
      <c r="D15" s="43">
        <v>2179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2179</v>
      </c>
      <c r="O15" s="44">
        <f t="shared" si="2"/>
        <v>2.8372395833333335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65173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65173</v>
      </c>
      <c r="O16" s="41">
        <f t="shared" si="2"/>
        <v>84.860677083333329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65173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65173</v>
      </c>
      <c r="O17" s="44">
        <f t="shared" si="2"/>
        <v>84.860677083333329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39967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39967</v>
      </c>
      <c r="O18" s="41">
        <f t="shared" si="2"/>
        <v>52.040364583333336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39967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39967</v>
      </c>
      <c r="O19" s="44">
        <f t="shared" si="2"/>
        <v>52.040364583333336</v>
      </c>
      <c r="P19" s="9"/>
    </row>
    <row r="20" spans="1:119" ht="16.5" thickBot="1">
      <c r="A20" s="13" t="s">
        <v>10</v>
      </c>
      <c r="B20" s="21"/>
      <c r="C20" s="20"/>
      <c r="D20" s="14">
        <f>SUM(D5,D9,D11,D16,D18)</f>
        <v>415918</v>
      </c>
      <c r="E20" s="14">
        <f t="shared" ref="E20:M20" si="7">SUM(E5,E9,E11,E16,E18)</f>
        <v>65173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1066351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1547442</v>
      </c>
      <c r="O20" s="35">
        <f t="shared" si="2"/>
        <v>2014.8984375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42</v>
      </c>
      <c r="M22" s="90"/>
      <c r="N22" s="90"/>
      <c r="O22" s="39">
        <v>768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424991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101646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526637</v>
      </c>
      <c r="O5" s="30">
        <f t="shared" ref="O5:O22" si="2">(N5/O$24)</f>
        <v>670.87515923566878</v>
      </c>
      <c r="P5" s="6"/>
    </row>
    <row r="6" spans="1:133">
      <c r="A6" s="12"/>
      <c r="B6" s="42">
        <v>511</v>
      </c>
      <c r="C6" s="19" t="s">
        <v>19</v>
      </c>
      <c r="D6" s="43">
        <v>12661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12661</v>
      </c>
      <c r="O6" s="44">
        <f t="shared" si="2"/>
        <v>16.128662420382167</v>
      </c>
      <c r="P6" s="9"/>
    </row>
    <row r="7" spans="1:133">
      <c r="A7" s="12"/>
      <c r="B7" s="42">
        <v>517</v>
      </c>
      <c r="C7" s="19" t="s">
        <v>20</v>
      </c>
      <c r="D7" s="43">
        <v>313420</v>
      </c>
      <c r="E7" s="43">
        <v>0</v>
      </c>
      <c r="F7" s="43">
        <v>0</v>
      </c>
      <c r="G7" s="43">
        <v>0</v>
      </c>
      <c r="H7" s="43">
        <v>0</v>
      </c>
      <c r="I7" s="43">
        <v>101646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415066</v>
      </c>
      <c r="O7" s="44">
        <f t="shared" si="2"/>
        <v>528.7464968152866</v>
      </c>
      <c r="P7" s="9"/>
    </row>
    <row r="8" spans="1:133">
      <c r="A8" s="12"/>
      <c r="B8" s="42">
        <v>519</v>
      </c>
      <c r="C8" s="19" t="s">
        <v>21</v>
      </c>
      <c r="D8" s="43">
        <v>98910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98910</v>
      </c>
      <c r="O8" s="44">
        <f t="shared" si="2"/>
        <v>126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168975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168975</v>
      </c>
      <c r="O9" s="41">
        <f t="shared" si="2"/>
        <v>215.25477707006368</v>
      </c>
      <c r="P9" s="10"/>
    </row>
    <row r="10" spans="1:133">
      <c r="A10" s="12"/>
      <c r="B10" s="42">
        <v>521</v>
      </c>
      <c r="C10" s="19" t="s">
        <v>23</v>
      </c>
      <c r="D10" s="43">
        <v>168975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168975</v>
      </c>
      <c r="O10" s="44">
        <f t="shared" si="2"/>
        <v>215.25477707006368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2397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850118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852515</v>
      </c>
      <c r="O11" s="41">
        <f t="shared" si="2"/>
        <v>1086.0063694267517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187704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187704</v>
      </c>
      <c r="O12" s="44">
        <f t="shared" si="2"/>
        <v>239.11337579617833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123912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123912</v>
      </c>
      <c r="O13" s="44">
        <f t="shared" si="2"/>
        <v>157.84968152866242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538502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538502</v>
      </c>
      <c r="O14" s="44">
        <f t="shared" si="2"/>
        <v>685.98980891719748</v>
      </c>
      <c r="P14" s="9"/>
    </row>
    <row r="15" spans="1:133">
      <c r="A15" s="12"/>
      <c r="B15" s="42">
        <v>539</v>
      </c>
      <c r="C15" s="19" t="s">
        <v>28</v>
      </c>
      <c r="D15" s="43">
        <v>2397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2397</v>
      </c>
      <c r="O15" s="44">
        <f t="shared" si="2"/>
        <v>3.0535031847133758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63651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63651</v>
      </c>
      <c r="O16" s="41">
        <f t="shared" si="2"/>
        <v>81.084076433121012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63651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63651</v>
      </c>
      <c r="O17" s="44">
        <f t="shared" si="2"/>
        <v>81.084076433121012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16393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16393</v>
      </c>
      <c r="O18" s="41">
        <f t="shared" si="2"/>
        <v>20.882802547770702</v>
      </c>
      <c r="P18" s="9"/>
    </row>
    <row r="19" spans="1:119">
      <c r="A19" s="12"/>
      <c r="B19" s="42">
        <v>572</v>
      </c>
      <c r="C19" s="19" t="s">
        <v>32</v>
      </c>
      <c r="D19" s="43">
        <v>16393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16393</v>
      </c>
      <c r="O19" s="44">
        <f t="shared" si="2"/>
        <v>20.882802547770702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16309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16309</v>
      </c>
      <c r="O20" s="41">
        <f t="shared" si="2"/>
        <v>20.775796178343949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16309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16309</v>
      </c>
      <c r="O21" s="44">
        <f t="shared" si="2"/>
        <v>20.775796178343949</v>
      </c>
      <c r="P21" s="9"/>
    </row>
    <row r="22" spans="1:119" ht="16.5" thickBot="1">
      <c r="A22" s="13" t="s">
        <v>10</v>
      </c>
      <c r="B22" s="21"/>
      <c r="C22" s="20"/>
      <c r="D22" s="14">
        <f>SUM(D5,D9,D11,D16,D18,D20)</f>
        <v>629065</v>
      </c>
      <c r="E22" s="14">
        <f t="shared" ref="E22:M22" si="8">SUM(E5,E9,E11,E16,E18,E20)</f>
        <v>63651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951764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1644480</v>
      </c>
      <c r="O22" s="35">
        <f t="shared" si="2"/>
        <v>2094.8789808917199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38</v>
      </c>
      <c r="M24" s="90"/>
      <c r="N24" s="90"/>
      <c r="O24" s="39">
        <v>785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39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514181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10501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524682</v>
      </c>
      <c r="O5" s="30">
        <f t="shared" ref="O5:O22" si="2">(N5/O$24)</f>
        <v>669.23724489795916</v>
      </c>
      <c r="P5" s="6"/>
    </row>
    <row r="6" spans="1:133">
      <c r="A6" s="12"/>
      <c r="B6" s="42">
        <v>511</v>
      </c>
      <c r="C6" s="19" t="s">
        <v>19</v>
      </c>
      <c r="D6" s="43">
        <v>11634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11634</v>
      </c>
      <c r="O6" s="44">
        <f t="shared" si="2"/>
        <v>14.839285714285714</v>
      </c>
      <c r="P6" s="9"/>
    </row>
    <row r="7" spans="1:133">
      <c r="A7" s="12"/>
      <c r="B7" s="42">
        <v>517</v>
      </c>
      <c r="C7" s="19" t="s">
        <v>20</v>
      </c>
      <c r="D7" s="43">
        <v>379831</v>
      </c>
      <c r="E7" s="43">
        <v>0</v>
      </c>
      <c r="F7" s="43">
        <v>0</v>
      </c>
      <c r="G7" s="43">
        <v>0</v>
      </c>
      <c r="H7" s="43">
        <v>0</v>
      </c>
      <c r="I7" s="43">
        <v>10501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390332</v>
      </c>
      <c r="O7" s="44">
        <f t="shared" si="2"/>
        <v>497.87244897959181</v>
      </c>
      <c r="P7" s="9"/>
    </row>
    <row r="8" spans="1:133">
      <c r="A8" s="12"/>
      <c r="B8" s="42">
        <v>519</v>
      </c>
      <c r="C8" s="19" t="s">
        <v>21</v>
      </c>
      <c r="D8" s="43">
        <v>122716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122716</v>
      </c>
      <c r="O8" s="44">
        <f t="shared" si="2"/>
        <v>156.52551020408163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215591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215591</v>
      </c>
      <c r="O9" s="41">
        <f t="shared" si="2"/>
        <v>274.98852040816325</v>
      </c>
      <c r="P9" s="10"/>
    </row>
    <row r="10" spans="1:133">
      <c r="A10" s="12"/>
      <c r="B10" s="42">
        <v>521</v>
      </c>
      <c r="C10" s="19" t="s">
        <v>23</v>
      </c>
      <c r="D10" s="43">
        <v>215591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215591</v>
      </c>
      <c r="O10" s="44">
        <f t="shared" si="2"/>
        <v>274.98852040816325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2787</v>
      </c>
      <c r="E11" s="29">
        <f t="shared" si="4"/>
        <v>0</v>
      </c>
      <c r="F11" s="29">
        <f t="shared" si="4"/>
        <v>0</v>
      </c>
      <c r="G11" s="29">
        <f t="shared" si="4"/>
        <v>265364</v>
      </c>
      <c r="H11" s="29">
        <f t="shared" si="4"/>
        <v>0</v>
      </c>
      <c r="I11" s="29">
        <f t="shared" si="4"/>
        <v>464954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733105</v>
      </c>
      <c r="O11" s="41">
        <f t="shared" si="2"/>
        <v>935.0829081632653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223351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223351</v>
      </c>
      <c r="O12" s="44">
        <f t="shared" si="2"/>
        <v>284.88647959183675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137575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137575</v>
      </c>
      <c r="O13" s="44">
        <f t="shared" si="2"/>
        <v>175.4783163265306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265364</v>
      </c>
      <c r="H14" s="43">
        <v>0</v>
      </c>
      <c r="I14" s="43">
        <v>104028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369392</v>
      </c>
      <c r="O14" s="44">
        <f t="shared" si="2"/>
        <v>471.16326530612247</v>
      </c>
      <c r="P14" s="9"/>
    </row>
    <row r="15" spans="1:133">
      <c r="A15" s="12"/>
      <c r="B15" s="42">
        <v>539</v>
      </c>
      <c r="C15" s="19" t="s">
        <v>28</v>
      </c>
      <c r="D15" s="43">
        <v>2787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2787</v>
      </c>
      <c r="O15" s="44">
        <f t="shared" si="2"/>
        <v>3.5548469387755102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81900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81900</v>
      </c>
      <c r="O16" s="41">
        <f t="shared" si="2"/>
        <v>104.46428571428571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81900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81900</v>
      </c>
      <c r="O17" s="44">
        <f t="shared" si="2"/>
        <v>104.46428571428571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13200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13200</v>
      </c>
      <c r="O18" s="41">
        <f t="shared" si="2"/>
        <v>16.836734693877553</v>
      </c>
      <c r="P18" s="9"/>
    </row>
    <row r="19" spans="1:119">
      <c r="A19" s="12"/>
      <c r="B19" s="42">
        <v>572</v>
      </c>
      <c r="C19" s="19" t="s">
        <v>32</v>
      </c>
      <c r="D19" s="43">
        <v>13200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13200</v>
      </c>
      <c r="O19" s="44">
        <f t="shared" si="2"/>
        <v>16.836734693877553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940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4588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5528</v>
      </c>
      <c r="O20" s="41">
        <f t="shared" si="2"/>
        <v>7.0510204081632653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940</v>
      </c>
      <c r="F21" s="43">
        <v>0</v>
      </c>
      <c r="G21" s="43">
        <v>0</v>
      </c>
      <c r="H21" s="43">
        <v>0</v>
      </c>
      <c r="I21" s="43">
        <v>4588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5528</v>
      </c>
      <c r="O21" s="44">
        <f t="shared" si="2"/>
        <v>7.0510204081632653</v>
      </c>
      <c r="P21" s="9"/>
    </row>
    <row r="22" spans="1:119" ht="16.5" thickBot="1">
      <c r="A22" s="13" t="s">
        <v>10</v>
      </c>
      <c r="B22" s="21"/>
      <c r="C22" s="20"/>
      <c r="D22" s="14">
        <f>SUM(D5,D9,D11,D16,D18,D20)</f>
        <v>745759</v>
      </c>
      <c r="E22" s="14">
        <f t="shared" ref="E22:M22" si="8">SUM(E5,E9,E11,E16,E18,E20)</f>
        <v>82840</v>
      </c>
      <c r="F22" s="14">
        <f t="shared" si="8"/>
        <v>0</v>
      </c>
      <c r="G22" s="14">
        <f t="shared" si="8"/>
        <v>265364</v>
      </c>
      <c r="H22" s="14">
        <f t="shared" si="8"/>
        <v>0</v>
      </c>
      <c r="I22" s="14">
        <f t="shared" si="8"/>
        <v>480043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1574006</v>
      </c>
      <c r="O22" s="35">
        <f t="shared" si="2"/>
        <v>2007.6607142857142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35</v>
      </c>
      <c r="M24" s="90"/>
      <c r="N24" s="90"/>
      <c r="O24" s="39">
        <v>784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39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228186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228186</v>
      </c>
      <c r="O5" s="30">
        <f t="shared" ref="O5:O23" si="2">(N5/O$25)</f>
        <v>290.31297709923666</v>
      </c>
      <c r="P5" s="6"/>
    </row>
    <row r="6" spans="1:133">
      <c r="A6" s="12"/>
      <c r="B6" s="42">
        <v>512</v>
      </c>
      <c r="C6" s="19" t="s">
        <v>41</v>
      </c>
      <c r="D6" s="43">
        <v>13362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13362</v>
      </c>
      <c r="O6" s="44">
        <f t="shared" si="2"/>
        <v>17</v>
      </c>
      <c r="P6" s="9"/>
    </row>
    <row r="7" spans="1:133">
      <c r="A7" s="12"/>
      <c r="B7" s="42">
        <v>517</v>
      </c>
      <c r="C7" s="19" t="s">
        <v>20</v>
      </c>
      <c r="D7" s="43">
        <v>69146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69146</v>
      </c>
      <c r="O7" s="44">
        <f t="shared" si="2"/>
        <v>87.972010178117046</v>
      </c>
      <c r="P7" s="9"/>
    </row>
    <row r="8" spans="1:133">
      <c r="A8" s="12"/>
      <c r="B8" s="42">
        <v>519</v>
      </c>
      <c r="C8" s="19" t="s">
        <v>21</v>
      </c>
      <c r="D8" s="43">
        <v>145678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145678</v>
      </c>
      <c r="O8" s="44">
        <f t="shared" si="2"/>
        <v>185.34096692111959</v>
      </c>
      <c r="P8" s="9"/>
    </row>
    <row r="9" spans="1:133" ht="15.75">
      <c r="A9" s="26" t="s">
        <v>22</v>
      </c>
      <c r="B9" s="27"/>
      <c r="C9" s="28"/>
      <c r="D9" s="29">
        <f t="shared" ref="D9:M9" si="3">SUM(D10:D10)</f>
        <v>259660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259660</v>
      </c>
      <c r="O9" s="41">
        <f t="shared" si="2"/>
        <v>330.35623409669211</v>
      </c>
      <c r="P9" s="10"/>
    </row>
    <row r="10" spans="1:133">
      <c r="A10" s="12"/>
      <c r="B10" s="42">
        <v>521</v>
      </c>
      <c r="C10" s="19" t="s">
        <v>23</v>
      </c>
      <c r="D10" s="43">
        <v>259660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259660</v>
      </c>
      <c r="O10" s="44">
        <f t="shared" si="2"/>
        <v>330.35623409669211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2952</v>
      </c>
      <c r="E11" s="29">
        <f t="shared" si="4"/>
        <v>0</v>
      </c>
      <c r="F11" s="29">
        <f t="shared" si="4"/>
        <v>0</v>
      </c>
      <c r="G11" s="29">
        <f t="shared" si="4"/>
        <v>2562256</v>
      </c>
      <c r="H11" s="29">
        <f t="shared" si="4"/>
        <v>0</v>
      </c>
      <c r="I11" s="29">
        <f t="shared" si="4"/>
        <v>413824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2979032</v>
      </c>
      <c r="O11" s="41">
        <f t="shared" si="2"/>
        <v>3790.117048346056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208275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208275</v>
      </c>
      <c r="O12" s="44">
        <f t="shared" si="2"/>
        <v>264.98091603053433</v>
      </c>
      <c r="P12" s="9"/>
    </row>
    <row r="13" spans="1:133">
      <c r="A13" s="12"/>
      <c r="B13" s="42">
        <v>534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139598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139598</v>
      </c>
      <c r="O13" s="44">
        <f t="shared" si="2"/>
        <v>177.60559796437659</v>
      </c>
      <c r="P13" s="9"/>
    </row>
    <row r="14" spans="1:133">
      <c r="A14" s="12"/>
      <c r="B14" s="42">
        <v>535</v>
      </c>
      <c r="C14" s="19" t="s">
        <v>27</v>
      </c>
      <c r="D14" s="43">
        <v>0</v>
      </c>
      <c r="E14" s="43">
        <v>0</v>
      </c>
      <c r="F14" s="43">
        <v>0</v>
      </c>
      <c r="G14" s="43">
        <v>2562256</v>
      </c>
      <c r="H14" s="43">
        <v>0</v>
      </c>
      <c r="I14" s="43">
        <v>65951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2628207</v>
      </c>
      <c r="O14" s="44">
        <f t="shared" si="2"/>
        <v>3343.7748091603053</v>
      </c>
      <c r="P14" s="9"/>
    </row>
    <row r="15" spans="1:133">
      <c r="A15" s="12"/>
      <c r="B15" s="42">
        <v>539</v>
      </c>
      <c r="C15" s="19" t="s">
        <v>28</v>
      </c>
      <c r="D15" s="43">
        <v>2952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2952</v>
      </c>
      <c r="O15" s="44">
        <f t="shared" si="2"/>
        <v>3.7557251908396947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102756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102756</v>
      </c>
      <c r="O16" s="41">
        <f t="shared" si="2"/>
        <v>130.73282442748092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102756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102756</v>
      </c>
      <c r="O17" s="44">
        <f t="shared" si="2"/>
        <v>130.73282442748092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1048562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1048562</v>
      </c>
      <c r="O18" s="41">
        <f t="shared" si="2"/>
        <v>1334.0483460559797</v>
      </c>
      <c r="P18" s="9"/>
    </row>
    <row r="19" spans="1:119">
      <c r="A19" s="12"/>
      <c r="B19" s="42">
        <v>572</v>
      </c>
      <c r="C19" s="19" t="s">
        <v>32</v>
      </c>
      <c r="D19" s="43">
        <v>1048562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1048562</v>
      </c>
      <c r="O19" s="44">
        <f t="shared" si="2"/>
        <v>1334.0483460559797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SUM(D21:D22)</f>
        <v>8374</v>
      </c>
      <c r="E20" s="29">
        <f t="shared" si="7"/>
        <v>1253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9803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19430</v>
      </c>
      <c r="O20" s="41">
        <f t="shared" si="2"/>
        <v>24.720101781170484</v>
      </c>
      <c r="P20" s="9"/>
    </row>
    <row r="21" spans="1:119">
      <c r="A21" s="12"/>
      <c r="B21" s="42">
        <v>581</v>
      </c>
      <c r="C21" s="19" t="s">
        <v>33</v>
      </c>
      <c r="D21" s="43">
        <v>8374</v>
      </c>
      <c r="E21" s="43">
        <v>1253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9627</v>
      </c>
      <c r="O21" s="44">
        <f t="shared" si="2"/>
        <v>12.248091603053435</v>
      </c>
      <c r="P21" s="9"/>
    </row>
    <row r="22" spans="1:119" ht="15.75" thickBot="1">
      <c r="A22" s="12"/>
      <c r="B22" s="42">
        <v>591</v>
      </c>
      <c r="C22" s="19" t="s">
        <v>46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9803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9803</v>
      </c>
      <c r="O22" s="44">
        <f t="shared" si="2"/>
        <v>12.472010178117049</v>
      </c>
      <c r="P22" s="9"/>
    </row>
    <row r="23" spans="1:119" ht="16.5" thickBot="1">
      <c r="A23" s="13" t="s">
        <v>10</v>
      </c>
      <c r="B23" s="21"/>
      <c r="C23" s="20"/>
      <c r="D23" s="14">
        <f>SUM(D5,D9,D11,D16,D18,D20)</f>
        <v>1547734</v>
      </c>
      <c r="E23" s="14">
        <f t="shared" ref="E23:M23" si="8">SUM(E5,E9,E11,E16,E18,E20)</f>
        <v>104009</v>
      </c>
      <c r="F23" s="14">
        <f t="shared" si="8"/>
        <v>0</v>
      </c>
      <c r="G23" s="14">
        <f t="shared" si="8"/>
        <v>2562256</v>
      </c>
      <c r="H23" s="14">
        <f t="shared" si="8"/>
        <v>0</v>
      </c>
      <c r="I23" s="14">
        <f t="shared" si="8"/>
        <v>423627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4637626</v>
      </c>
      <c r="O23" s="35">
        <f t="shared" si="2"/>
        <v>5900.2875318066153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47</v>
      </c>
      <c r="M25" s="90"/>
      <c r="N25" s="90"/>
      <c r="O25" s="39">
        <v>786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39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115842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115842</v>
      </c>
      <c r="O5" s="30">
        <f t="shared" ref="O5:O24" si="2">(N5/O$26)</f>
        <v>149.08880308880308</v>
      </c>
      <c r="P5" s="6"/>
    </row>
    <row r="6" spans="1:133">
      <c r="A6" s="12"/>
      <c r="B6" s="42">
        <v>511</v>
      </c>
      <c r="C6" s="19" t="s">
        <v>19</v>
      </c>
      <c r="D6" s="43">
        <v>12549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12549</v>
      </c>
      <c r="O6" s="44">
        <f t="shared" si="2"/>
        <v>16.150579150579151</v>
      </c>
      <c r="P6" s="9"/>
    </row>
    <row r="7" spans="1:133">
      <c r="A7" s="12"/>
      <c r="B7" s="42">
        <v>512</v>
      </c>
      <c r="C7" s="19" t="s">
        <v>41</v>
      </c>
      <c r="D7" s="43">
        <v>103293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103293</v>
      </c>
      <c r="O7" s="44">
        <f t="shared" si="2"/>
        <v>132.93822393822393</v>
      </c>
      <c r="P7" s="9"/>
    </row>
    <row r="8" spans="1:133" ht="15.75">
      <c r="A8" s="26" t="s">
        <v>22</v>
      </c>
      <c r="B8" s="27"/>
      <c r="C8" s="28"/>
      <c r="D8" s="29">
        <f t="shared" ref="D8:M8" si="3">SUM(D9:D11)</f>
        <v>254044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254044</v>
      </c>
      <c r="O8" s="41">
        <f t="shared" si="2"/>
        <v>326.95495495495493</v>
      </c>
      <c r="P8" s="10"/>
    </row>
    <row r="9" spans="1:133">
      <c r="A9" s="12"/>
      <c r="B9" s="42">
        <v>521</v>
      </c>
      <c r="C9" s="19" t="s">
        <v>23</v>
      </c>
      <c r="D9" s="43">
        <v>252015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252015</v>
      </c>
      <c r="O9" s="44">
        <f t="shared" si="2"/>
        <v>324.34362934362935</v>
      </c>
      <c r="P9" s="9"/>
    </row>
    <row r="10" spans="1:133">
      <c r="A10" s="12"/>
      <c r="B10" s="42">
        <v>524</v>
      </c>
      <c r="C10" s="19" t="s">
        <v>57</v>
      </c>
      <c r="D10" s="43">
        <v>731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731</v>
      </c>
      <c r="O10" s="44">
        <f t="shared" si="2"/>
        <v>0.94079794079794077</v>
      </c>
      <c r="P10" s="9"/>
    </row>
    <row r="11" spans="1:133">
      <c r="A11" s="12"/>
      <c r="B11" s="42">
        <v>529</v>
      </c>
      <c r="C11" s="19" t="s">
        <v>58</v>
      </c>
      <c r="D11" s="43">
        <v>1298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1298</v>
      </c>
      <c r="O11" s="44">
        <f t="shared" si="2"/>
        <v>1.6705276705276706</v>
      </c>
      <c r="P11" s="9"/>
    </row>
    <row r="12" spans="1:133" ht="15.75">
      <c r="A12" s="26" t="s">
        <v>24</v>
      </c>
      <c r="B12" s="27"/>
      <c r="C12" s="28"/>
      <c r="D12" s="29">
        <f t="shared" ref="D12:M12" si="4">SUM(D13:D16)</f>
        <v>2682</v>
      </c>
      <c r="E12" s="29">
        <f t="shared" si="4"/>
        <v>0</v>
      </c>
      <c r="F12" s="29">
        <f t="shared" si="4"/>
        <v>0</v>
      </c>
      <c r="G12" s="29">
        <f t="shared" si="4"/>
        <v>8595501</v>
      </c>
      <c r="H12" s="29">
        <f t="shared" si="4"/>
        <v>0</v>
      </c>
      <c r="I12" s="29">
        <f t="shared" si="4"/>
        <v>379962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8978145</v>
      </c>
      <c r="O12" s="41">
        <f t="shared" si="2"/>
        <v>11554.88416988417</v>
      </c>
      <c r="P12" s="10"/>
    </row>
    <row r="13" spans="1:133">
      <c r="A13" s="12"/>
      <c r="B13" s="42">
        <v>533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244880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244880</v>
      </c>
      <c r="O13" s="44">
        <f t="shared" si="2"/>
        <v>315.16087516087515</v>
      </c>
      <c r="P13" s="9"/>
    </row>
    <row r="14" spans="1:133">
      <c r="A14" s="12"/>
      <c r="B14" s="42">
        <v>534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128953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128953</v>
      </c>
      <c r="O14" s="44">
        <f t="shared" si="2"/>
        <v>165.96267696267697</v>
      </c>
      <c r="P14" s="9"/>
    </row>
    <row r="15" spans="1:133">
      <c r="A15" s="12"/>
      <c r="B15" s="42">
        <v>535</v>
      </c>
      <c r="C15" s="19" t="s">
        <v>27</v>
      </c>
      <c r="D15" s="43">
        <v>0</v>
      </c>
      <c r="E15" s="43">
        <v>0</v>
      </c>
      <c r="F15" s="43">
        <v>0</v>
      </c>
      <c r="G15" s="43">
        <v>8595501</v>
      </c>
      <c r="H15" s="43">
        <v>0</v>
      </c>
      <c r="I15" s="43">
        <v>6129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8601630</v>
      </c>
      <c r="O15" s="44">
        <f t="shared" si="2"/>
        <v>11070.308880308879</v>
      </c>
      <c r="P15" s="9"/>
    </row>
    <row r="16" spans="1:133">
      <c r="A16" s="12"/>
      <c r="B16" s="42">
        <v>539</v>
      </c>
      <c r="C16" s="19" t="s">
        <v>28</v>
      </c>
      <c r="D16" s="43">
        <v>2682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2682</v>
      </c>
      <c r="O16" s="44">
        <f t="shared" si="2"/>
        <v>3.4517374517374519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0</v>
      </c>
      <c r="E17" s="29">
        <f t="shared" si="5"/>
        <v>101767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101767</v>
      </c>
      <c r="O17" s="41">
        <f t="shared" si="2"/>
        <v>130.97425997425998</v>
      </c>
      <c r="P17" s="10"/>
    </row>
    <row r="18" spans="1:119">
      <c r="A18" s="12"/>
      <c r="B18" s="42">
        <v>541</v>
      </c>
      <c r="C18" s="19" t="s">
        <v>30</v>
      </c>
      <c r="D18" s="43">
        <v>0</v>
      </c>
      <c r="E18" s="43">
        <v>101767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101767</v>
      </c>
      <c r="O18" s="44">
        <f t="shared" si="2"/>
        <v>130.97425997425998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SUM(D20:D21)</f>
        <v>166844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166844</v>
      </c>
      <c r="O19" s="41">
        <f t="shared" si="2"/>
        <v>214.72844272844273</v>
      </c>
      <c r="P19" s="9"/>
    </row>
    <row r="20" spans="1:119">
      <c r="A20" s="12"/>
      <c r="B20" s="42">
        <v>572</v>
      </c>
      <c r="C20" s="19" t="s">
        <v>32</v>
      </c>
      <c r="D20" s="43">
        <v>164423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164423</v>
      </c>
      <c r="O20" s="44">
        <f t="shared" si="2"/>
        <v>211.61261261261262</v>
      </c>
      <c r="P20" s="9"/>
    </row>
    <row r="21" spans="1:119">
      <c r="A21" s="12"/>
      <c r="B21" s="42">
        <v>574</v>
      </c>
      <c r="C21" s="19" t="s">
        <v>59</v>
      </c>
      <c r="D21" s="43">
        <v>2421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2421</v>
      </c>
      <c r="O21" s="44">
        <f t="shared" si="2"/>
        <v>3.115830115830116</v>
      </c>
      <c r="P21" s="9"/>
    </row>
    <row r="22" spans="1:119" ht="15.75">
      <c r="A22" s="26" t="s">
        <v>34</v>
      </c>
      <c r="B22" s="27"/>
      <c r="C22" s="28"/>
      <c r="D22" s="29">
        <f t="shared" ref="D22:M22" si="7">SUM(D23:D23)</f>
        <v>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12000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12000</v>
      </c>
      <c r="O22" s="41">
        <f t="shared" si="2"/>
        <v>15.444015444015443</v>
      </c>
      <c r="P22" s="9"/>
    </row>
    <row r="23" spans="1:119" ht="15.75" thickBot="1">
      <c r="A23" s="12"/>
      <c r="B23" s="42">
        <v>591</v>
      </c>
      <c r="C23" s="19" t="s">
        <v>46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12000</v>
      </c>
      <c r="O23" s="44">
        <f t="shared" si="2"/>
        <v>15.444015444015443</v>
      </c>
      <c r="P23" s="9"/>
    </row>
    <row r="24" spans="1:119" ht="16.5" thickBot="1">
      <c r="A24" s="13" t="s">
        <v>10</v>
      </c>
      <c r="B24" s="21"/>
      <c r="C24" s="20"/>
      <c r="D24" s="14">
        <f>SUM(D5,D8,D12,D17,D19,D22)</f>
        <v>539412</v>
      </c>
      <c r="E24" s="14">
        <f t="shared" ref="E24:M24" si="8">SUM(E5,E8,E12,E17,E19,E22)</f>
        <v>101767</v>
      </c>
      <c r="F24" s="14">
        <f t="shared" si="8"/>
        <v>0</v>
      </c>
      <c r="G24" s="14">
        <f t="shared" si="8"/>
        <v>8595501</v>
      </c>
      <c r="H24" s="14">
        <f t="shared" si="8"/>
        <v>0</v>
      </c>
      <c r="I24" s="14">
        <f t="shared" si="8"/>
        <v>391962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9628642</v>
      </c>
      <c r="O24" s="35">
        <f t="shared" si="2"/>
        <v>12392.074646074647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60</v>
      </c>
      <c r="M26" s="90"/>
      <c r="N26" s="90"/>
      <c r="O26" s="39">
        <v>777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39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645400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645400</v>
      </c>
      <c r="P5" s="30">
        <f t="shared" ref="P5:P20" si="1">(O5/P$22)</f>
        <v>808.77192982456143</v>
      </c>
      <c r="Q5" s="6"/>
    </row>
    <row r="6" spans="1:134">
      <c r="A6" s="12"/>
      <c r="B6" s="42">
        <v>511</v>
      </c>
      <c r="C6" s="19" t="s">
        <v>19</v>
      </c>
      <c r="D6" s="43">
        <v>31480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31480</v>
      </c>
      <c r="P6" s="44">
        <f t="shared" si="1"/>
        <v>39.448621553884713</v>
      </c>
      <c r="Q6" s="9"/>
    </row>
    <row r="7" spans="1:134">
      <c r="A7" s="12"/>
      <c r="B7" s="42">
        <v>512</v>
      </c>
      <c r="C7" s="19" t="s">
        <v>41</v>
      </c>
      <c r="D7" s="43">
        <v>613920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613920</v>
      </c>
      <c r="P7" s="44">
        <f t="shared" si="1"/>
        <v>769.32330827067665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157028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157028</v>
      </c>
      <c r="P8" s="41">
        <f t="shared" si="1"/>
        <v>196.77694235588973</v>
      </c>
      <c r="Q8" s="10"/>
    </row>
    <row r="9" spans="1:134">
      <c r="A9" s="12"/>
      <c r="B9" s="42">
        <v>521</v>
      </c>
      <c r="C9" s="19" t="s">
        <v>23</v>
      </c>
      <c r="D9" s="43">
        <v>157028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157028</v>
      </c>
      <c r="P9" s="44">
        <f t="shared" si="1"/>
        <v>196.77694235588973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841045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841045</v>
      </c>
      <c r="P10" s="41">
        <f t="shared" si="1"/>
        <v>1053.9411027568922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111323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7" si="5">SUM(D11:N11)</f>
        <v>111323</v>
      </c>
      <c r="P11" s="44">
        <f t="shared" si="1"/>
        <v>139.50250626566415</v>
      </c>
      <c r="Q11" s="9"/>
    </row>
    <row r="12" spans="1:134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127265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127265</v>
      </c>
      <c r="P12" s="44">
        <f t="shared" si="1"/>
        <v>159.47994987468672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602457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5"/>
        <v>602457</v>
      </c>
      <c r="P13" s="44">
        <f t="shared" si="1"/>
        <v>754.95864661654139</v>
      </c>
      <c r="Q13" s="9"/>
    </row>
    <row r="14" spans="1:134" ht="15.75">
      <c r="A14" s="26" t="s">
        <v>29</v>
      </c>
      <c r="B14" s="27"/>
      <c r="C14" s="28"/>
      <c r="D14" s="29">
        <f t="shared" ref="D14:N14" si="6">SUM(D15:D15)</f>
        <v>41448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5"/>
        <v>41448</v>
      </c>
      <c r="P14" s="41">
        <f t="shared" si="1"/>
        <v>51.939849624060152</v>
      </c>
      <c r="Q14" s="10"/>
    </row>
    <row r="15" spans="1:134">
      <c r="A15" s="12"/>
      <c r="B15" s="42">
        <v>541</v>
      </c>
      <c r="C15" s="19" t="s">
        <v>30</v>
      </c>
      <c r="D15" s="43">
        <v>41448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41448</v>
      </c>
      <c r="P15" s="44">
        <f t="shared" si="1"/>
        <v>51.939849624060152</v>
      </c>
      <c r="Q15" s="9"/>
    </row>
    <row r="16" spans="1:134" ht="15.75">
      <c r="A16" s="26" t="s">
        <v>31</v>
      </c>
      <c r="B16" s="27"/>
      <c r="C16" s="28"/>
      <c r="D16" s="29">
        <f t="shared" ref="D16:N16" si="7">SUM(D17:D17)</f>
        <v>672362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672362</v>
      </c>
      <c r="P16" s="41">
        <f t="shared" si="1"/>
        <v>842.55889724310782</v>
      </c>
      <c r="Q16" s="9"/>
    </row>
    <row r="17" spans="1:120">
      <c r="A17" s="12"/>
      <c r="B17" s="42">
        <v>572</v>
      </c>
      <c r="C17" s="19" t="s">
        <v>32</v>
      </c>
      <c r="D17" s="43">
        <v>672362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672362</v>
      </c>
      <c r="P17" s="44">
        <f t="shared" si="1"/>
        <v>842.55889724310782</v>
      </c>
      <c r="Q17" s="9"/>
    </row>
    <row r="18" spans="1:120" ht="15.75">
      <c r="A18" s="26" t="s">
        <v>34</v>
      </c>
      <c r="B18" s="27"/>
      <c r="C18" s="28"/>
      <c r="D18" s="29">
        <f t="shared" ref="D18:N18" si="8">SUM(D19:D19)</f>
        <v>0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338775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338775</v>
      </c>
      <c r="P18" s="41">
        <f t="shared" si="1"/>
        <v>424.53007518796994</v>
      </c>
      <c r="Q18" s="9"/>
    </row>
    <row r="19" spans="1:120" ht="15.75" thickBot="1">
      <c r="A19" s="12"/>
      <c r="B19" s="42">
        <v>581</v>
      </c>
      <c r="C19" s="19" t="s">
        <v>79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338775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338775</v>
      </c>
      <c r="P19" s="44">
        <f t="shared" si="1"/>
        <v>424.53007518796994</v>
      </c>
      <c r="Q19" s="9"/>
    </row>
    <row r="20" spans="1:120" ht="16.5" thickBot="1">
      <c r="A20" s="13" t="s">
        <v>10</v>
      </c>
      <c r="B20" s="21"/>
      <c r="C20" s="20"/>
      <c r="D20" s="14">
        <f>SUM(D5,D8,D10,D14,D16,D18)</f>
        <v>1516238</v>
      </c>
      <c r="E20" s="14">
        <f t="shared" ref="E20:N20" si="9">SUM(E5,E8,E10,E14,E16,E18)</f>
        <v>0</v>
      </c>
      <c r="F20" s="14">
        <f t="shared" si="9"/>
        <v>0</v>
      </c>
      <c r="G20" s="14">
        <f t="shared" si="9"/>
        <v>0</v>
      </c>
      <c r="H20" s="14">
        <f t="shared" si="9"/>
        <v>0</v>
      </c>
      <c r="I20" s="14">
        <f t="shared" si="9"/>
        <v>1179820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2696058</v>
      </c>
      <c r="P20" s="35">
        <f t="shared" si="1"/>
        <v>3378.5187969924814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82</v>
      </c>
      <c r="N22" s="90"/>
      <c r="O22" s="90"/>
      <c r="P22" s="39">
        <v>798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76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515092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515092</v>
      </c>
      <c r="P5" s="30">
        <f t="shared" ref="P5:P20" si="2">(O5/P$22)</f>
        <v>648.73047858942061</v>
      </c>
      <c r="Q5" s="6"/>
    </row>
    <row r="6" spans="1:134">
      <c r="A6" s="12"/>
      <c r="B6" s="42">
        <v>511</v>
      </c>
      <c r="C6" s="19" t="s">
        <v>19</v>
      </c>
      <c r="D6" s="43">
        <v>10400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10400</v>
      </c>
      <c r="P6" s="44">
        <f t="shared" si="2"/>
        <v>13.09823677581864</v>
      </c>
      <c r="Q6" s="9"/>
    </row>
    <row r="7" spans="1:134">
      <c r="A7" s="12"/>
      <c r="B7" s="42">
        <v>512</v>
      </c>
      <c r="C7" s="19" t="s">
        <v>41</v>
      </c>
      <c r="D7" s="43">
        <v>504692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504692</v>
      </c>
      <c r="P7" s="44">
        <f t="shared" si="2"/>
        <v>635.63224181360204</v>
      </c>
      <c r="Q7" s="9"/>
    </row>
    <row r="8" spans="1:134" ht="15.75">
      <c r="A8" s="26" t="s">
        <v>22</v>
      </c>
      <c r="B8" s="27"/>
      <c r="C8" s="28"/>
      <c r="D8" s="29">
        <f t="shared" ref="D8:N8" si="3">SUM(D9:D9)</f>
        <v>149438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149438</v>
      </c>
      <c r="P8" s="41">
        <f t="shared" si="2"/>
        <v>188.20906801007555</v>
      </c>
      <c r="Q8" s="10"/>
    </row>
    <row r="9" spans="1:134">
      <c r="A9" s="12"/>
      <c r="B9" s="42">
        <v>521</v>
      </c>
      <c r="C9" s="19" t="s">
        <v>23</v>
      </c>
      <c r="D9" s="43">
        <v>149438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149438</v>
      </c>
      <c r="P9" s="44">
        <f t="shared" si="2"/>
        <v>188.20906801007555</v>
      </c>
      <c r="Q9" s="9"/>
    </row>
    <row r="10" spans="1:134" ht="15.75">
      <c r="A10" s="26" t="s">
        <v>24</v>
      </c>
      <c r="B10" s="27"/>
      <c r="C10" s="28"/>
      <c r="D10" s="29">
        <f t="shared" ref="D10:N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814304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814304</v>
      </c>
      <c r="P10" s="41">
        <f t="shared" si="2"/>
        <v>1025.5717884130981</v>
      </c>
      <c r="Q10" s="10"/>
    </row>
    <row r="11" spans="1:134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115996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115996</v>
      </c>
      <c r="P11" s="44">
        <f t="shared" si="2"/>
        <v>146.09068010075566</v>
      </c>
      <c r="Q11" s="9"/>
    </row>
    <row r="12" spans="1:134">
      <c r="A12" s="12"/>
      <c r="B12" s="42">
        <v>534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123045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123045</v>
      </c>
      <c r="P12" s="44">
        <f t="shared" si="2"/>
        <v>154.96851385390428</v>
      </c>
      <c r="Q12" s="9"/>
    </row>
    <row r="13" spans="1:134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575263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575263</v>
      </c>
      <c r="P13" s="44">
        <f t="shared" si="2"/>
        <v>724.51259445843834</v>
      </c>
      <c r="Q13" s="9"/>
    </row>
    <row r="14" spans="1:134" ht="15.75">
      <c r="A14" s="26" t="s">
        <v>29</v>
      </c>
      <c r="B14" s="27"/>
      <c r="C14" s="28"/>
      <c r="D14" s="29">
        <f t="shared" ref="D14:N14" si="5">SUM(D15:D15)</f>
        <v>64152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64152</v>
      </c>
      <c r="P14" s="41">
        <f t="shared" si="2"/>
        <v>80.795969773299745</v>
      </c>
      <c r="Q14" s="10"/>
    </row>
    <row r="15" spans="1:134">
      <c r="A15" s="12"/>
      <c r="B15" s="42">
        <v>541</v>
      </c>
      <c r="C15" s="19" t="s">
        <v>30</v>
      </c>
      <c r="D15" s="43">
        <v>64152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64152</v>
      </c>
      <c r="P15" s="44">
        <f t="shared" si="2"/>
        <v>80.795969773299745</v>
      </c>
      <c r="Q15" s="9"/>
    </row>
    <row r="16" spans="1:134" ht="15.75">
      <c r="A16" s="26" t="s">
        <v>31</v>
      </c>
      <c r="B16" s="27"/>
      <c r="C16" s="28"/>
      <c r="D16" s="29">
        <f t="shared" ref="D16:N16" si="6">SUM(D17:D17)</f>
        <v>466151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466151</v>
      </c>
      <c r="P16" s="41">
        <f t="shared" si="2"/>
        <v>587.09193954659952</v>
      </c>
      <c r="Q16" s="9"/>
    </row>
    <row r="17" spans="1:120">
      <c r="A17" s="12"/>
      <c r="B17" s="42">
        <v>572</v>
      </c>
      <c r="C17" s="19" t="s">
        <v>32</v>
      </c>
      <c r="D17" s="43">
        <v>466151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466151</v>
      </c>
      <c r="P17" s="44">
        <f t="shared" si="2"/>
        <v>587.09193954659952</v>
      </c>
      <c r="Q17" s="9"/>
    </row>
    <row r="18" spans="1:120" ht="15.75">
      <c r="A18" s="26" t="s">
        <v>34</v>
      </c>
      <c r="B18" s="27"/>
      <c r="C18" s="28"/>
      <c r="D18" s="29">
        <f t="shared" ref="D18:N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294790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294790</v>
      </c>
      <c r="P18" s="41">
        <f t="shared" si="2"/>
        <v>371.27204030226699</v>
      </c>
      <c r="Q18" s="9"/>
    </row>
    <row r="19" spans="1:120" ht="15.75" thickBot="1">
      <c r="A19" s="12"/>
      <c r="B19" s="42">
        <v>581</v>
      </c>
      <c r="C19" s="19" t="s">
        <v>79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294790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294790</v>
      </c>
      <c r="P19" s="44">
        <f t="shared" si="2"/>
        <v>371.27204030226699</v>
      </c>
      <c r="Q19" s="9"/>
    </row>
    <row r="20" spans="1:120" ht="16.5" thickBot="1">
      <c r="A20" s="13" t="s">
        <v>10</v>
      </c>
      <c r="B20" s="21"/>
      <c r="C20" s="20"/>
      <c r="D20" s="14">
        <f>SUM(D5,D8,D10,D14,D16,D18)</f>
        <v>1194833</v>
      </c>
      <c r="E20" s="14">
        <f t="shared" ref="E20:N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1109094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 t="shared" si="1"/>
        <v>2303927</v>
      </c>
      <c r="P20" s="35">
        <f t="shared" si="2"/>
        <v>2901.6712846347609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80</v>
      </c>
      <c r="N22" s="90"/>
      <c r="O22" s="90"/>
      <c r="P22" s="39">
        <v>794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475180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475180</v>
      </c>
      <c r="O5" s="30">
        <f t="shared" ref="O5:O20" si="2">(N5/O$22)</f>
        <v>601.49367088607596</v>
      </c>
      <c r="P5" s="6"/>
    </row>
    <row r="6" spans="1:133">
      <c r="A6" s="12"/>
      <c r="B6" s="42">
        <v>511</v>
      </c>
      <c r="C6" s="19" t="s">
        <v>19</v>
      </c>
      <c r="D6" s="43">
        <v>10600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10600</v>
      </c>
      <c r="O6" s="44">
        <f t="shared" si="2"/>
        <v>13.417721518987342</v>
      </c>
      <c r="P6" s="9"/>
    </row>
    <row r="7" spans="1:133">
      <c r="A7" s="12"/>
      <c r="B7" s="42">
        <v>512</v>
      </c>
      <c r="C7" s="19" t="s">
        <v>41</v>
      </c>
      <c r="D7" s="43">
        <v>464580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464580</v>
      </c>
      <c r="O7" s="44">
        <f t="shared" si="2"/>
        <v>588.07594936708858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146172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146172</v>
      </c>
      <c r="O8" s="41">
        <f t="shared" si="2"/>
        <v>185.02784810126582</v>
      </c>
      <c r="P8" s="10"/>
    </row>
    <row r="9" spans="1:133">
      <c r="A9" s="12"/>
      <c r="B9" s="42">
        <v>521</v>
      </c>
      <c r="C9" s="19" t="s">
        <v>23</v>
      </c>
      <c r="D9" s="43">
        <v>146172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146172</v>
      </c>
      <c r="O9" s="44">
        <f t="shared" si="2"/>
        <v>185.02784810126582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887779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887779</v>
      </c>
      <c r="O10" s="41">
        <f t="shared" si="2"/>
        <v>1123.7708860759494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153685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153685</v>
      </c>
      <c r="O11" s="44">
        <f t="shared" si="2"/>
        <v>194.53797468354429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109778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109778</v>
      </c>
      <c r="O12" s="44">
        <f t="shared" si="2"/>
        <v>138.95949367088608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624316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624316</v>
      </c>
      <c r="O13" s="44">
        <f t="shared" si="2"/>
        <v>790.27341772151897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35674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35674</v>
      </c>
      <c r="O14" s="41">
        <f t="shared" si="2"/>
        <v>45.156962025316453</v>
      </c>
      <c r="P14" s="10"/>
    </row>
    <row r="15" spans="1:133">
      <c r="A15" s="12"/>
      <c r="B15" s="42">
        <v>541</v>
      </c>
      <c r="C15" s="19" t="s">
        <v>53</v>
      </c>
      <c r="D15" s="43">
        <v>35674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35674</v>
      </c>
      <c r="O15" s="44">
        <f t="shared" si="2"/>
        <v>45.156962025316453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272548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272548</v>
      </c>
      <c r="O16" s="41">
        <f t="shared" si="2"/>
        <v>344.9974683544304</v>
      </c>
      <c r="P16" s="9"/>
    </row>
    <row r="17" spans="1:119">
      <c r="A17" s="12"/>
      <c r="B17" s="42">
        <v>572</v>
      </c>
      <c r="C17" s="19" t="s">
        <v>54</v>
      </c>
      <c r="D17" s="43">
        <v>272548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272548</v>
      </c>
      <c r="O17" s="44">
        <f t="shared" si="2"/>
        <v>344.9974683544304</v>
      </c>
      <c r="P17" s="9"/>
    </row>
    <row r="18" spans="1:119" ht="15.75">
      <c r="A18" s="26" t="s">
        <v>66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338388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338388</v>
      </c>
      <c r="O18" s="41">
        <f t="shared" si="2"/>
        <v>428.33924050632913</v>
      </c>
      <c r="P18" s="9"/>
    </row>
    <row r="19" spans="1:119" ht="15.75" thickBot="1">
      <c r="A19" s="12"/>
      <c r="B19" s="42">
        <v>581</v>
      </c>
      <c r="C19" s="19" t="s">
        <v>67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338388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338388</v>
      </c>
      <c r="O19" s="44">
        <f t="shared" si="2"/>
        <v>428.33924050632913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929574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1226167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2155741</v>
      </c>
      <c r="O20" s="35">
        <f t="shared" si="2"/>
        <v>2728.7860759493669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74</v>
      </c>
      <c r="M22" s="90"/>
      <c r="N22" s="90"/>
      <c r="O22" s="39">
        <v>790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437962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437962</v>
      </c>
      <c r="O5" s="30">
        <f t="shared" ref="O5:O20" si="2">(N5/O$22)</f>
        <v>536.06119951040387</v>
      </c>
      <c r="P5" s="6"/>
    </row>
    <row r="6" spans="1:133">
      <c r="A6" s="12"/>
      <c r="B6" s="42">
        <v>511</v>
      </c>
      <c r="C6" s="19" t="s">
        <v>19</v>
      </c>
      <c r="D6" s="43">
        <v>11600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11600</v>
      </c>
      <c r="O6" s="44">
        <f t="shared" si="2"/>
        <v>14.19828641370869</v>
      </c>
      <c r="P6" s="9"/>
    </row>
    <row r="7" spans="1:133">
      <c r="A7" s="12"/>
      <c r="B7" s="42">
        <v>512</v>
      </c>
      <c r="C7" s="19" t="s">
        <v>41</v>
      </c>
      <c r="D7" s="43">
        <v>426362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426362</v>
      </c>
      <c r="O7" s="44">
        <f t="shared" si="2"/>
        <v>521.86291309669525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142203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142203</v>
      </c>
      <c r="O8" s="41">
        <f t="shared" si="2"/>
        <v>174.05507955936352</v>
      </c>
      <c r="P8" s="10"/>
    </row>
    <row r="9" spans="1:133">
      <c r="A9" s="12"/>
      <c r="B9" s="42">
        <v>521</v>
      </c>
      <c r="C9" s="19" t="s">
        <v>23</v>
      </c>
      <c r="D9" s="43">
        <v>142203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142203</v>
      </c>
      <c r="O9" s="44">
        <f t="shared" si="2"/>
        <v>174.05507955936352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783418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783418</v>
      </c>
      <c r="O10" s="41">
        <f t="shared" si="2"/>
        <v>958.89596083231334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151483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151483</v>
      </c>
      <c r="O11" s="44">
        <f t="shared" si="2"/>
        <v>185.41370869033048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105262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105262</v>
      </c>
      <c r="O12" s="44">
        <f t="shared" si="2"/>
        <v>128.83965728274174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526673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526673</v>
      </c>
      <c r="O13" s="44">
        <f t="shared" si="2"/>
        <v>644.64259485924117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21539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21539</v>
      </c>
      <c r="O14" s="41">
        <f t="shared" si="2"/>
        <v>26.363525091799264</v>
      </c>
      <c r="P14" s="10"/>
    </row>
    <row r="15" spans="1:133">
      <c r="A15" s="12"/>
      <c r="B15" s="42">
        <v>541</v>
      </c>
      <c r="C15" s="19" t="s">
        <v>53</v>
      </c>
      <c r="D15" s="43">
        <v>21539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21539</v>
      </c>
      <c r="O15" s="44">
        <f t="shared" si="2"/>
        <v>26.363525091799264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305469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305469</v>
      </c>
      <c r="O16" s="41">
        <f t="shared" si="2"/>
        <v>373.89106487148103</v>
      </c>
      <c r="P16" s="9"/>
    </row>
    <row r="17" spans="1:119">
      <c r="A17" s="12"/>
      <c r="B17" s="42">
        <v>572</v>
      </c>
      <c r="C17" s="19" t="s">
        <v>54</v>
      </c>
      <c r="D17" s="43">
        <v>305469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305469</v>
      </c>
      <c r="O17" s="44">
        <f t="shared" si="2"/>
        <v>373.89106487148103</v>
      </c>
      <c r="P17" s="9"/>
    </row>
    <row r="18" spans="1:119" ht="15.75">
      <c r="A18" s="26" t="s">
        <v>66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340888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340888</v>
      </c>
      <c r="O18" s="41">
        <f t="shared" si="2"/>
        <v>417.24357405140756</v>
      </c>
      <c r="P18" s="9"/>
    </row>
    <row r="19" spans="1:119" ht="15.75" thickBot="1">
      <c r="A19" s="12"/>
      <c r="B19" s="42">
        <v>581</v>
      </c>
      <c r="C19" s="19" t="s">
        <v>67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340888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340888</v>
      </c>
      <c r="O19" s="44">
        <f t="shared" si="2"/>
        <v>417.24357405140756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907173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1124306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2031479</v>
      </c>
      <c r="O20" s="35">
        <f t="shared" si="2"/>
        <v>2486.5104039167686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72</v>
      </c>
      <c r="M22" s="90"/>
      <c r="N22" s="90"/>
      <c r="O22" s="39">
        <v>817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417251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417251</v>
      </c>
      <c r="O5" s="30">
        <f t="shared" ref="O5:O20" si="2">(N5/O$22)</f>
        <v>510.0867970660147</v>
      </c>
      <c r="P5" s="6"/>
    </row>
    <row r="6" spans="1:133">
      <c r="A6" s="12"/>
      <c r="B6" s="42">
        <v>511</v>
      </c>
      <c r="C6" s="19" t="s">
        <v>19</v>
      </c>
      <c r="D6" s="43">
        <v>11020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11020</v>
      </c>
      <c r="O6" s="44">
        <f t="shared" si="2"/>
        <v>13.471882640586797</v>
      </c>
      <c r="P6" s="9"/>
    </row>
    <row r="7" spans="1:133">
      <c r="A7" s="12"/>
      <c r="B7" s="42">
        <v>512</v>
      </c>
      <c r="C7" s="19" t="s">
        <v>41</v>
      </c>
      <c r="D7" s="43">
        <v>406231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406231</v>
      </c>
      <c r="O7" s="44">
        <f t="shared" si="2"/>
        <v>496.61491442542786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139282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139282</v>
      </c>
      <c r="O8" s="41">
        <f t="shared" si="2"/>
        <v>170.27139364303179</v>
      </c>
      <c r="P8" s="10"/>
    </row>
    <row r="9" spans="1:133">
      <c r="A9" s="12"/>
      <c r="B9" s="42">
        <v>521</v>
      </c>
      <c r="C9" s="19" t="s">
        <v>23</v>
      </c>
      <c r="D9" s="43">
        <v>139282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139282</v>
      </c>
      <c r="O9" s="44">
        <f t="shared" si="2"/>
        <v>170.27139364303179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816474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816474</v>
      </c>
      <c r="O10" s="41">
        <f t="shared" si="2"/>
        <v>998.13447432762837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185412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185412</v>
      </c>
      <c r="O11" s="44">
        <f t="shared" si="2"/>
        <v>226.66503667481663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90598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90598</v>
      </c>
      <c r="O12" s="44">
        <f t="shared" si="2"/>
        <v>110.75550122249389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540464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540464</v>
      </c>
      <c r="O13" s="44">
        <f t="shared" si="2"/>
        <v>660.71393643031786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34445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34445</v>
      </c>
      <c r="O14" s="41">
        <f t="shared" si="2"/>
        <v>42.108801955990224</v>
      </c>
      <c r="P14" s="10"/>
    </row>
    <row r="15" spans="1:133">
      <c r="A15" s="12"/>
      <c r="B15" s="42">
        <v>541</v>
      </c>
      <c r="C15" s="19" t="s">
        <v>53</v>
      </c>
      <c r="D15" s="43">
        <v>34445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34445</v>
      </c>
      <c r="O15" s="44">
        <f t="shared" si="2"/>
        <v>42.108801955990224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427941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427941</v>
      </c>
      <c r="O16" s="41">
        <f t="shared" si="2"/>
        <v>523.15525672371643</v>
      </c>
      <c r="P16" s="9"/>
    </row>
    <row r="17" spans="1:119">
      <c r="A17" s="12"/>
      <c r="B17" s="42">
        <v>572</v>
      </c>
      <c r="C17" s="19" t="s">
        <v>54</v>
      </c>
      <c r="D17" s="43">
        <v>427941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427941</v>
      </c>
      <c r="O17" s="44">
        <f t="shared" si="2"/>
        <v>523.15525672371643</v>
      </c>
      <c r="P17" s="9"/>
    </row>
    <row r="18" spans="1:119" ht="15.75">
      <c r="A18" s="26" t="s">
        <v>66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314012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314012</v>
      </c>
      <c r="O18" s="41">
        <f t="shared" si="2"/>
        <v>383.87775061124694</v>
      </c>
      <c r="P18" s="9"/>
    </row>
    <row r="19" spans="1:119" ht="15.75" thickBot="1">
      <c r="A19" s="12"/>
      <c r="B19" s="42">
        <v>581</v>
      </c>
      <c r="C19" s="19" t="s">
        <v>67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314012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314012</v>
      </c>
      <c r="O19" s="44">
        <f t="shared" si="2"/>
        <v>383.87775061124694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1018919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1130486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2149405</v>
      </c>
      <c r="O20" s="35">
        <f t="shared" si="2"/>
        <v>2627.6344743276281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70</v>
      </c>
      <c r="M22" s="90"/>
      <c r="N22" s="90"/>
      <c r="O22" s="39">
        <v>818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354309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354309</v>
      </c>
      <c r="O5" s="30">
        <f t="shared" ref="O5:O20" si="2">(N5/O$22)</f>
        <v>440.13540372670809</v>
      </c>
      <c r="P5" s="6"/>
    </row>
    <row r="6" spans="1:133">
      <c r="A6" s="12"/>
      <c r="B6" s="42">
        <v>511</v>
      </c>
      <c r="C6" s="19" t="s">
        <v>19</v>
      </c>
      <c r="D6" s="43">
        <v>7800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7800</v>
      </c>
      <c r="O6" s="44">
        <f t="shared" si="2"/>
        <v>9.6894409937888195</v>
      </c>
      <c r="P6" s="9"/>
    </row>
    <row r="7" spans="1:133">
      <c r="A7" s="12"/>
      <c r="B7" s="42">
        <v>512</v>
      </c>
      <c r="C7" s="19" t="s">
        <v>41</v>
      </c>
      <c r="D7" s="43">
        <v>346509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346509</v>
      </c>
      <c r="O7" s="44">
        <f t="shared" si="2"/>
        <v>430.44596273291927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158773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158773</v>
      </c>
      <c r="O8" s="41">
        <f t="shared" si="2"/>
        <v>197.2335403726708</v>
      </c>
      <c r="P8" s="10"/>
    </row>
    <row r="9" spans="1:133">
      <c r="A9" s="12"/>
      <c r="B9" s="42">
        <v>521</v>
      </c>
      <c r="C9" s="19" t="s">
        <v>23</v>
      </c>
      <c r="D9" s="43">
        <v>158773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158773</v>
      </c>
      <c r="O9" s="44">
        <f t="shared" si="2"/>
        <v>197.2335403726708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853092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853092</v>
      </c>
      <c r="O10" s="41">
        <f t="shared" si="2"/>
        <v>1059.7416149068324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148703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148703</v>
      </c>
      <c r="O11" s="44">
        <f t="shared" si="2"/>
        <v>184.72422360248447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83208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83208</v>
      </c>
      <c r="O12" s="44">
        <f t="shared" si="2"/>
        <v>103.3639751552795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621181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621181</v>
      </c>
      <c r="O13" s="44">
        <f t="shared" si="2"/>
        <v>771.65341614906833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23606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23606</v>
      </c>
      <c r="O14" s="41">
        <f t="shared" si="2"/>
        <v>29.324223602484473</v>
      </c>
      <c r="P14" s="10"/>
    </row>
    <row r="15" spans="1:133">
      <c r="A15" s="12"/>
      <c r="B15" s="42">
        <v>541</v>
      </c>
      <c r="C15" s="19" t="s">
        <v>53</v>
      </c>
      <c r="D15" s="43">
        <v>23606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23606</v>
      </c>
      <c r="O15" s="44">
        <f t="shared" si="2"/>
        <v>29.324223602484473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182226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182226</v>
      </c>
      <c r="O16" s="41">
        <f t="shared" si="2"/>
        <v>226.36770186335403</v>
      </c>
      <c r="P16" s="9"/>
    </row>
    <row r="17" spans="1:119">
      <c r="A17" s="12"/>
      <c r="B17" s="42">
        <v>572</v>
      </c>
      <c r="C17" s="19" t="s">
        <v>54</v>
      </c>
      <c r="D17" s="43">
        <v>182226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182226</v>
      </c>
      <c r="O17" s="44">
        <f t="shared" si="2"/>
        <v>226.36770186335403</v>
      </c>
      <c r="P17" s="9"/>
    </row>
    <row r="18" spans="1:119" ht="15.75">
      <c r="A18" s="26" t="s">
        <v>66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201454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201454</v>
      </c>
      <c r="O18" s="41">
        <f t="shared" si="2"/>
        <v>250.25341614906833</v>
      </c>
      <c r="P18" s="9"/>
    </row>
    <row r="19" spans="1:119" ht="15.75" thickBot="1">
      <c r="A19" s="12"/>
      <c r="B19" s="42">
        <v>581</v>
      </c>
      <c r="C19" s="19" t="s">
        <v>67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201454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201454</v>
      </c>
      <c r="O19" s="44">
        <f t="shared" si="2"/>
        <v>250.25341614906833</v>
      </c>
      <c r="P19" s="9"/>
    </row>
    <row r="20" spans="1:119" ht="16.5" thickBot="1">
      <c r="A20" s="13" t="s">
        <v>10</v>
      </c>
      <c r="B20" s="21"/>
      <c r="C20" s="20"/>
      <c r="D20" s="14">
        <f>SUM(D5,D8,D10,D14,D16,D18)</f>
        <v>718914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1054546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1773460</v>
      </c>
      <c r="O20" s="35">
        <f t="shared" si="2"/>
        <v>2203.0559006211179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68</v>
      </c>
      <c r="M22" s="90"/>
      <c r="N22" s="90"/>
      <c r="O22" s="39">
        <v>805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321586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321586</v>
      </c>
      <c r="O5" s="30">
        <f t="shared" ref="O5:O18" si="2">(N5/O$20)</f>
        <v>400.480697384807</v>
      </c>
      <c r="P5" s="6"/>
    </row>
    <row r="6" spans="1:133">
      <c r="A6" s="12"/>
      <c r="B6" s="42">
        <v>511</v>
      </c>
      <c r="C6" s="19" t="s">
        <v>19</v>
      </c>
      <c r="D6" s="43">
        <v>13919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13919</v>
      </c>
      <c r="O6" s="44">
        <f t="shared" si="2"/>
        <v>17.333748443337484</v>
      </c>
      <c r="P6" s="9"/>
    </row>
    <row r="7" spans="1:133">
      <c r="A7" s="12"/>
      <c r="B7" s="42">
        <v>512</v>
      </c>
      <c r="C7" s="19" t="s">
        <v>41</v>
      </c>
      <c r="D7" s="43">
        <v>307667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307667</v>
      </c>
      <c r="O7" s="44">
        <f t="shared" si="2"/>
        <v>383.14694894146947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245438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245438</v>
      </c>
      <c r="O8" s="41">
        <f t="shared" si="2"/>
        <v>305.65130759651305</v>
      </c>
      <c r="P8" s="10"/>
    </row>
    <row r="9" spans="1:133">
      <c r="A9" s="12"/>
      <c r="B9" s="42">
        <v>521</v>
      </c>
      <c r="C9" s="19" t="s">
        <v>23</v>
      </c>
      <c r="D9" s="43">
        <v>245438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245438</v>
      </c>
      <c r="O9" s="44">
        <f t="shared" si="2"/>
        <v>305.65130759651305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1093562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1093562</v>
      </c>
      <c r="O10" s="41">
        <f t="shared" si="2"/>
        <v>1361.8455790784558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223057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223057</v>
      </c>
      <c r="O11" s="44">
        <f t="shared" si="2"/>
        <v>277.77957658779576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122475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122475</v>
      </c>
      <c r="O12" s="44">
        <f t="shared" si="2"/>
        <v>152.52179327521793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748030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748030</v>
      </c>
      <c r="O13" s="44">
        <f t="shared" si="2"/>
        <v>931.54420921544204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41700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41700</v>
      </c>
      <c r="O14" s="41">
        <f t="shared" si="2"/>
        <v>51.930261519302618</v>
      </c>
      <c r="P14" s="10"/>
    </row>
    <row r="15" spans="1:133">
      <c r="A15" s="12"/>
      <c r="B15" s="42">
        <v>541</v>
      </c>
      <c r="C15" s="19" t="s">
        <v>53</v>
      </c>
      <c r="D15" s="43">
        <v>41700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41700</v>
      </c>
      <c r="O15" s="44">
        <f t="shared" si="2"/>
        <v>51.930261519302618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154307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154307</v>
      </c>
      <c r="O16" s="41">
        <f t="shared" si="2"/>
        <v>192.16313823163139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154307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154307</v>
      </c>
      <c r="O17" s="44">
        <f t="shared" si="2"/>
        <v>192.16313823163139</v>
      </c>
      <c r="P17" s="9"/>
    </row>
    <row r="18" spans="1:119" ht="16.5" thickBot="1">
      <c r="A18" s="13" t="s">
        <v>10</v>
      </c>
      <c r="B18" s="21"/>
      <c r="C18" s="20"/>
      <c r="D18" s="14">
        <f>SUM(D5,D8,D10,D14,D16)</f>
        <v>763031</v>
      </c>
      <c r="E18" s="14">
        <f t="shared" ref="E18:M18" si="7">SUM(E5,E8,E10,E14,E16)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1093562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1856593</v>
      </c>
      <c r="O18" s="35">
        <f t="shared" si="2"/>
        <v>2312.07098381071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64</v>
      </c>
      <c r="M20" s="90"/>
      <c r="N20" s="90"/>
      <c r="O20" s="39">
        <v>803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199511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199511</v>
      </c>
      <c r="O5" s="30">
        <f t="shared" ref="O5:O19" si="2">(N5/O$21)</f>
        <v>259.77994791666669</v>
      </c>
      <c r="P5" s="6"/>
    </row>
    <row r="6" spans="1:133">
      <c r="A6" s="12"/>
      <c r="B6" s="42">
        <v>511</v>
      </c>
      <c r="C6" s="19" t="s">
        <v>19</v>
      </c>
      <c r="D6" s="43">
        <v>13971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13971</v>
      </c>
      <c r="O6" s="44">
        <f t="shared" si="2"/>
        <v>18.19140625</v>
      </c>
      <c r="P6" s="9"/>
    </row>
    <row r="7" spans="1:133">
      <c r="A7" s="12"/>
      <c r="B7" s="42">
        <v>512</v>
      </c>
      <c r="C7" s="19" t="s">
        <v>41</v>
      </c>
      <c r="D7" s="43">
        <v>185540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185540</v>
      </c>
      <c r="O7" s="44">
        <f t="shared" si="2"/>
        <v>241.58854166666666</v>
      </c>
      <c r="P7" s="9"/>
    </row>
    <row r="8" spans="1:133" ht="15.75">
      <c r="A8" s="26" t="s">
        <v>22</v>
      </c>
      <c r="B8" s="27"/>
      <c r="C8" s="28"/>
      <c r="D8" s="29">
        <f t="shared" ref="D8:M8" si="3">SUM(D9:D9)</f>
        <v>250862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250862</v>
      </c>
      <c r="O8" s="41">
        <f t="shared" si="2"/>
        <v>326.64322916666669</v>
      </c>
      <c r="P8" s="10"/>
    </row>
    <row r="9" spans="1:133">
      <c r="A9" s="12"/>
      <c r="B9" s="42">
        <v>521</v>
      </c>
      <c r="C9" s="19" t="s">
        <v>23</v>
      </c>
      <c r="D9" s="43">
        <v>250862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250862</v>
      </c>
      <c r="O9" s="44">
        <f t="shared" si="2"/>
        <v>326.64322916666669</v>
      </c>
      <c r="P9" s="9"/>
    </row>
    <row r="10" spans="1:133" ht="15.75">
      <c r="A10" s="26" t="s">
        <v>24</v>
      </c>
      <c r="B10" s="27"/>
      <c r="C10" s="28"/>
      <c r="D10" s="29">
        <f t="shared" ref="D10:M10" si="4">SUM(D11:D14)</f>
        <v>1749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1007845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1009594</v>
      </c>
      <c r="O10" s="41">
        <f t="shared" si="2"/>
        <v>1314.5755208333333</v>
      </c>
      <c r="P10" s="10"/>
    </row>
    <row r="11" spans="1:133">
      <c r="A11" s="12"/>
      <c r="B11" s="42">
        <v>533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226066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226066</v>
      </c>
      <c r="O11" s="44">
        <f t="shared" si="2"/>
        <v>294.35677083333331</v>
      </c>
      <c r="P11" s="9"/>
    </row>
    <row r="12" spans="1:133">
      <c r="A12" s="12"/>
      <c r="B12" s="42">
        <v>534</v>
      </c>
      <c r="C12" s="19" t="s">
        <v>52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107326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107326</v>
      </c>
      <c r="O12" s="44">
        <f t="shared" si="2"/>
        <v>139.74739583333334</v>
      </c>
      <c r="P12" s="9"/>
    </row>
    <row r="13" spans="1:133">
      <c r="A13" s="12"/>
      <c r="B13" s="42">
        <v>535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674453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674453</v>
      </c>
      <c r="O13" s="44">
        <f t="shared" si="2"/>
        <v>878.19401041666663</v>
      </c>
      <c r="P13" s="9"/>
    </row>
    <row r="14" spans="1:133">
      <c r="A14" s="12"/>
      <c r="B14" s="42">
        <v>539</v>
      </c>
      <c r="C14" s="19" t="s">
        <v>28</v>
      </c>
      <c r="D14" s="43">
        <v>1749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1749</v>
      </c>
      <c r="O14" s="44">
        <f t="shared" si="2"/>
        <v>2.27734375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72423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72423</v>
      </c>
      <c r="O15" s="41">
        <f t="shared" si="2"/>
        <v>94.30078125</v>
      </c>
      <c r="P15" s="10"/>
    </row>
    <row r="16" spans="1:133">
      <c r="A16" s="12"/>
      <c r="B16" s="42">
        <v>541</v>
      </c>
      <c r="C16" s="19" t="s">
        <v>53</v>
      </c>
      <c r="D16" s="43">
        <v>72423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72423</v>
      </c>
      <c r="O16" s="44">
        <f t="shared" si="2"/>
        <v>94.30078125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114985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114985</v>
      </c>
      <c r="O17" s="41">
        <f t="shared" si="2"/>
        <v>149.72005208333334</v>
      </c>
      <c r="P17" s="9"/>
    </row>
    <row r="18" spans="1:119" ht="15.75" thickBot="1">
      <c r="A18" s="12"/>
      <c r="B18" s="42">
        <v>572</v>
      </c>
      <c r="C18" s="19" t="s">
        <v>54</v>
      </c>
      <c r="D18" s="43">
        <v>114985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114985</v>
      </c>
      <c r="O18" s="44">
        <f t="shared" si="2"/>
        <v>149.72005208333334</v>
      </c>
      <c r="P18" s="9"/>
    </row>
    <row r="19" spans="1:119" ht="16.5" thickBot="1">
      <c r="A19" s="13" t="s">
        <v>10</v>
      </c>
      <c r="B19" s="21"/>
      <c r="C19" s="20"/>
      <c r="D19" s="14">
        <f>SUM(D5,D8,D10,D15,D17)</f>
        <v>639530</v>
      </c>
      <c r="E19" s="14">
        <f t="shared" ref="E19:M19" si="7">SUM(E5,E8,E10,E15,E17)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1007845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1647375</v>
      </c>
      <c r="O19" s="35">
        <f t="shared" si="2"/>
        <v>2145.01953125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62</v>
      </c>
      <c r="M21" s="90"/>
      <c r="N21" s="90"/>
      <c r="O21" s="39">
        <v>768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2024-06-05T22:23:07Z</cp:lastPrinted>
  <dcterms:created xsi:type="dcterms:W3CDTF">2000-08-31T21:26:31Z</dcterms:created>
  <dcterms:modified xsi:type="dcterms:W3CDTF">2024-07-02T15:30:34Z</dcterms:modified>
</cp:coreProperties>
</file>