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7" documentId="11_558F91CB78A020F2E086E5C2A658014A05C07996" xr6:coauthVersionLast="47" xr6:coauthVersionMax="47" xr10:uidLastSave="{4890D18F-A4C9-4D9F-9EF6-2A7430815088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'2008'!$A$1:$O$22</definedName>
    <definedName name="_xlnm.Print_Area" localSheetId="14">'2009'!$A$1:$O$23</definedName>
    <definedName name="_xlnm.Print_Area" localSheetId="13">'2010'!$A$1:$O$24</definedName>
    <definedName name="_xlnm.Print_Area" localSheetId="12">'2011'!$A$1:$O$23</definedName>
    <definedName name="_xlnm.Print_Area" localSheetId="11">'2012'!$A$1:$O$23</definedName>
    <definedName name="_xlnm.Print_Area" localSheetId="10">'2013'!$A$1:$O$20</definedName>
    <definedName name="_xlnm.Print_Area" localSheetId="9">'2014'!$A$1:$O$20</definedName>
    <definedName name="_xlnm.Print_Area" localSheetId="8">'2015'!$A$1:$O$30</definedName>
    <definedName name="_xlnm.Print_Area" localSheetId="7">'2016'!$A$1:$O$30</definedName>
    <definedName name="_xlnm.Print_Area" localSheetId="6">'2017'!$A$1:$O$31</definedName>
    <definedName name="_xlnm.Print_Area" localSheetId="5">'2018'!$A$1:$O$28</definedName>
    <definedName name="_xlnm.Print_Area" localSheetId="4">'2019'!$A$1:$O$32</definedName>
    <definedName name="_xlnm.Print_Area" localSheetId="3">'2020'!$A$1:$O$30</definedName>
    <definedName name="_xlnm.Print_Area" localSheetId="2">'2021'!$A$1:$P$33</definedName>
    <definedName name="_xlnm.Print_Area" localSheetId="1">'2022'!$A$1:$P$34</definedName>
    <definedName name="_xlnm.Print_Area" localSheetId="0">'2023'!$A$1:$P$31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8" l="1"/>
  <c r="F27" i="48"/>
  <c r="G27" i="48"/>
  <c r="H27" i="48"/>
  <c r="I27" i="48"/>
  <c r="J27" i="48"/>
  <c r="K27" i="48"/>
  <c r="L27" i="48"/>
  <c r="M27" i="48"/>
  <c r="N27" i="48"/>
  <c r="D27" i="48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7" i="48" l="1"/>
  <c r="P17" i="48" s="1"/>
  <c r="O22" i="48"/>
  <c r="P22" i="48" s="1"/>
  <c r="O20" i="48"/>
  <c r="P20" i="48" s="1"/>
  <c r="O5" i="48"/>
  <c r="P5" i="48" s="1"/>
  <c r="O24" i="48"/>
  <c r="P24" i="48" s="1"/>
  <c r="O10" i="48"/>
  <c r="P10" i="48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7" i="48" l="1"/>
  <c r="P27" i="48" s="1"/>
  <c r="E30" i="47"/>
  <c r="G30" i="47"/>
  <c r="F30" i="47"/>
  <c r="H30" i="47"/>
  <c r="D30" i="47"/>
  <c r="L30" i="47"/>
  <c r="I30" i="47"/>
  <c r="M30" i="47"/>
  <c r="K30" i="47"/>
  <c r="N30" i="47"/>
  <c r="J30" i="47"/>
  <c r="O26" i="47"/>
  <c r="P26" i="47" s="1"/>
  <c r="O22" i="47"/>
  <c r="P22" i="47" s="1"/>
  <c r="O18" i="47"/>
  <c r="P18" i="47" s="1"/>
  <c r="O10" i="47"/>
  <c r="P10" i="47" s="1"/>
  <c r="O5" i="47"/>
  <c r="P5" i="47" s="1"/>
  <c r="D29" i="46"/>
  <c r="O28" i="46"/>
  <c r="P28" i="46" s="1"/>
  <c r="O27" i="46"/>
  <c r="P27" i="46" s="1"/>
  <c r="O26" i="46"/>
  <c r="P26" i="46" s="1"/>
  <c r="N25" i="46"/>
  <c r="M25" i="46"/>
  <c r="L25" i="46"/>
  <c r="K25" i="46"/>
  <c r="J25" i="46"/>
  <c r="I25" i="46"/>
  <c r="H25" i="46"/>
  <c r="G25" i="46"/>
  <c r="F25" i="46"/>
  <c r="E25" i="46"/>
  <c r="D25" i="46"/>
  <c r="O24" i="46"/>
  <c r="P24" i="46"/>
  <c r="O23" i="46"/>
  <c r="P23" i="46"/>
  <c r="O22" i="46"/>
  <c r="P22" i="46"/>
  <c r="N21" i="46"/>
  <c r="M21" i="46"/>
  <c r="O21" i="46" s="1"/>
  <c r="P21" i="46" s="1"/>
  <c r="L21" i="46"/>
  <c r="K21" i="46"/>
  <c r="J21" i="46"/>
  <c r="I21" i="46"/>
  <c r="H21" i="46"/>
  <c r="G21" i="46"/>
  <c r="F21" i="46"/>
  <c r="E21" i="46"/>
  <c r="D21" i="46"/>
  <c r="O20" i="46"/>
  <c r="P20" i="46" s="1"/>
  <c r="O19" i="46"/>
  <c r="P19" i="46" s="1"/>
  <c r="O18" i="46"/>
  <c r="P18" i="46" s="1"/>
  <c r="N17" i="46"/>
  <c r="M17" i="46"/>
  <c r="L17" i="46"/>
  <c r="K17" i="46"/>
  <c r="J17" i="46"/>
  <c r="I17" i="46"/>
  <c r="H17" i="46"/>
  <c r="G17" i="46"/>
  <c r="F17" i="46"/>
  <c r="E17" i="46"/>
  <c r="D17" i="46"/>
  <c r="O16" i="46"/>
  <c r="P16" i="46" s="1"/>
  <c r="O15" i="46"/>
  <c r="P15" i="46" s="1"/>
  <c r="O14" i="46"/>
  <c r="P14" i="46"/>
  <c r="O13" i="46"/>
  <c r="P13" i="46" s="1"/>
  <c r="O12" i="46"/>
  <c r="P12" i="46" s="1"/>
  <c r="O11" i="46"/>
  <c r="P11" i="46"/>
  <c r="N10" i="46"/>
  <c r="M10" i="46"/>
  <c r="L10" i="46"/>
  <c r="K10" i="46"/>
  <c r="J10" i="46"/>
  <c r="I10" i="46"/>
  <c r="H10" i="46"/>
  <c r="G10" i="46"/>
  <c r="F10" i="46"/>
  <c r="E10" i="46"/>
  <c r="D10" i="46"/>
  <c r="O9" i="46"/>
  <c r="P9" i="46" s="1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G29" i="46" s="1"/>
  <c r="F5" i="46"/>
  <c r="F29" i="46" s="1"/>
  <c r="E5" i="46"/>
  <c r="D5" i="46"/>
  <c r="N25" i="45"/>
  <c r="O25" i="45"/>
  <c r="N24" i="45"/>
  <c r="O24" i="45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 s="1"/>
  <c r="M18" i="45"/>
  <c r="L18" i="45"/>
  <c r="K18" i="45"/>
  <c r="J18" i="45"/>
  <c r="I18" i="45"/>
  <c r="H18" i="45"/>
  <c r="G18" i="45"/>
  <c r="N18" i="45" s="1"/>
  <c r="O18" i="45" s="1"/>
  <c r="F18" i="45"/>
  <c r="E18" i="45"/>
  <c r="D18" i="45"/>
  <c r="N17" i="45"/>
  <c r="O17" i="45" s="1"/>
  <c r="N16" i="45"/>
  <c r="O16" i="45" s="1"/>
  <c r="N15" i="45"/>
  <c r="O15" i="45" s="1"/>
  <c r="N14" i="45"/>
  <c r="O14" i="45"/>
  <c r="N13" i="45"/>
  <c r="O13" i="45" s="1"/>
  <c r="N12" i="45"/>
  <c r="O12" i="45"/>
  <c r="N11" i="45"/>
  <c r="O11" i="45" s="1"/>
  <c r="M10" i="45"/>
  <c r="L10" i="45"/>
  <c r="K10" i="45"/>
  <c r="J10" i="45"/>
  <c r="I10" i="45"/>
  <c r="H10" i="45"/>
  <c r="N10" i="45" s="1"/>
  <c r="O10" i="45" s="1"/>
  <c r="G10" i="45"/>
  <c r="F10" i="45"/>
  <c r="E10" i="45"/>
  <c r="D10" i="45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G26" i="45" s="1"/>
  <c r="F5" i="45"/>
  <c r="F26" i="45" s="1"/>
  <c r="E5" i="45"/>
  <c r="D5" i="45"/>
  <c r="D26" i="45" s="1"/>
  <c r="N24" i="42"/>
  <c r="O24" i="42" s="1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N13" i="44"/>
  <c r="O13" i="44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10" i="44" s="1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I28" i="44" s="1"/>
  <c r="H5" i="44"/>
  <c r="H28" i="44" s="1"/>
  <c r="G5" i="44"/>
  <c r="F5" i="44"/>
  <c r="E5" i="44"/>
  <c r="D5" i="44"/>
  <c r="N23" i="43"/>
  <c r="O23" i="43" s="1"/>
  <c r="N22" i="43"/>
  <c r="O22" i="43" s="1"/>
  <c r="M21" i="43"/>
  <c r="L21" i="43"/>
  <c r="K21" i="43"/>
  <c r="J21" i="43"/>
  <c r="N21" i="43" s="1"/>
  <c r="O21" i="43" s="1"/>
  <c r="I21" i="43"/>
  <c r="H21" i="43"/>
  <c r="G21" i="43"/>
  <c r="F21" i="43"/>
  <c r="E21" i="43"/>
  <c r="D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G24" i="43" s="1"/>
  <c r="F5" i="43"/>
  <c r="F24" i="43" s="1"/>
  <c r="E5" i="43"/>
  <c r="E24" i="43" s="1"/>
  <c r="D5" i="43"/>
  <c r="N26" i="42"/>
  <c r="O26" i="42" s="1"/>
  <c r="N25" i="42"/>
  <c r="O25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M9" i="42"/>
  <c r="L9" i="42"/>
  <c r="L27" i="42" s="1"/>
  <c r="K9" i="42"/>
  <c r="J9" i="42"/>
  <c r="I9" i="42"/>
  <c r="H9" i="42"/>
  <c r="G9" i="42"/>
  <c r="F9" i="42"/>
  <c r="E9" i="42"/>
  <c r="D9" i="42"/>
  <c r="N8" i="42"/>
  <c r="O8" i="42" s="1"/>
  <c r="N7" i="42"/>
  <c r="O7" i="42" s="1"/>
  <c r="N6" i="42"/>
  <c r="O6" i="42" s="1"/>
  <c r="M5" i="42"/>
  <c r="M27" i="42" s="1"/>
  <c r="L5" i="42"/>
  <c r="K5" i="42"/>
  <c r="J5" i="42"/>
  <c r="I5" i="42"/>
  <c r="H5" i="42"/>
  <c r="G5" i="42"/>
  <c r="F5" i="42"/>
  <c r="E5" i="42"/>
  <c r="D5" i="42"/>
  <c r="N5" i="42" s="1"/>
  <c r="O5" i="42" s="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/>
  <c r="M19" i="41"/>
  <c r="L19" i="41"/>
  <c r="K19" i="41"/>
  <c r="J19" i="41"/>
  <c r="I19" i="41"/>
  <c r="H19" i="41"/>
  <c r="G19" i="41"/>
  <c r="F19" i="41"/>
  <c r="E19" i="41"/>
  <c r="D19" i="41"/>
  <c r="N19" i="41" s="1"/>
  <c r="O19" i="41" s="1"/>
  <c r="N18" i="41"/>
  <c r="O18" i="4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6" i="41" s="1"/>
  <c r="O16" i="41" s="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/>
  <c r="M9" i="41"/>
  <c r="L9" i="41"/>
  <c r="K9" i="41"/>
  <c r="K26" i="41" s="1"/>
  <c r="J9" i="41"/>
  <c r="I9" i="41"/>
  <c r="H9" i="41"/>
  <c r="G9" i="41"/>
  <c r="F9" i="41"/>
  <c r="E9" i="41"/>
  <c r="D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F26" i="41" s="1"/>
  <c r="E5" i="41"/>
  <c r="E26" i="41" s="1"/>
  <c r="D5" i="41"/>
  <c r="D26" i="41" s="1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/>
  <c r="M16" i="40"/>
  <c r="L16" i="40"/>
  <c r="K16" i="40"/>
  <c r="J16" i="40"/>
  <c r="I16" i="40"/>
  <c r="H16" i="40"/>
  <c r="G16" i="40"/>
  <c r="F16" i="40"/>
  <c r="E16" i="40"/>
  <c r="D16" i="40"/>
  <c r="N16" i="40" s="1"/>
  <c r="O16" i="40" s="1"/>
  <c r="N15" i="40"/>
  <c r="O15" i="40"/>
  <c r="N14" i="40"/>
  <c r="O14" i="40" s="1"/>
  <c r="N13" i="40"/>
  <c r="O13" i="40" s="1"/>
  <c r="N12" i="40"/>
  <c r="O12" i="40" s="1"/>
  <c r="N11" i="40"/>
  <c r="O11" i="40" s="1"/>
  <c r="N10" i="40"/>
  <c r="O10" i="40" s="1"/>
  <c r="M9" i="40"/>
  <c r="L9" i="40"/>
  <c r="K9" i="40"/>
  <c r="J9" i="40"/>
  <c r="I9" i="40"/>
  <c r="H9" i="40"/>
  <c r="G9" i="40"/>
  <c r="F9" i="40"/>
  <c r="E9" i="40"/>
  <c r="D9" i="40"/>
  <c r="N8" i="40"/>
  <c r="O8" i="40" s="1"/>
  <c r="N7" i="40"/>
  <c r="O7" i="40"/>
  <c r="N6" i="40"/>
  <c r="O6" i="40" s="1"/>
  <c r="M5" i="40"/>
  <c r="M26" i="40" s="1"/>
  <c r="L5" i="40"/>
  <c r="K5" i="40"/>
  <c r="J5" i="40"/>
  <c r="I5" i="40"/>
  <c r="H5" i="40"/>
  <c r="G5" i="40"/>
  <c r="F5" i="40"/>
  <c r="E5" i="40"/>
  <c r="D5" i="40"/>
  <c r="N5" i="40" s="1"/>
  <c r="O5" i="40" s="1"/>
  <c r="N15" i="39"/>
  <c r="O15" i="39" s="1"/>
  <c r="N14" i="39"/>
  <c r="O14" i="39" s="1"/>
  <c r="M13" i="39"/>
  <c r="L13" i="39"/>
  <c r="K13" i="39"/>
  <c r="J13" i="39"/>
  <c r="I13" i="39"/>
  <c r="H13" i="39"/>
  <c r="G13" i="39"/>
  <c r="G16" i="39" s="1"/>
  <c r="F13" i="39"/>
  <c r="N13" i="39"/>
  <c r="O13" i="39" s="1"/>
  <c r="E13" i="39"/>
  <c r="D13" i="39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N8" i="39"/>
  <c r="O8" i="39" s="1"/>
  <c r="M7" i="39"/>
  <c r="M16" i="39" s="1"/>
  <c r="L7" i="39"/>
  <c r="L16" i="39" s="1"/>
  <c r="K7" i="39"/>
  <c r="J7" i="39"/>
  <c r="I7" i="39"/>
  <c r="H7" i="39"/>
  <c r="G7" i="39"/>
  <c r="F7" i="39"/>
  <c r="E7" i="39"/>
  <c r="D7" i="39"/>
  <c r="N6" i="39"/>
  <c r="O6" i="39" s="1"/>
  <c r="M5" i="39"/>
  <c r="L5" i="39"/>
  <c r="K5" i="39"/>
  <c r="J5" i="39"/>
  <c r="I5" i="39"/>
  <c r="H5" i="39"/>
  <c r="G5" i="39"/>
  <c r="F5" i="39"/>
  <c r="F16" i="39" s="1"/>
  <c r="E5" i="39"/>
  <c r="E16" i="39" s="1"/>
  <c r="D5" i="39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N13" i="38" s="1"/>
  <c r="O13" i="38" s="1"/>
  <c r="E13" i="38"/>
  <c r="D13" i="38"/>
  <c r="N12" i="38"/>
  <c r="O12" i="38"/>
  <c r="N11" i="38"/>
  <c r="O11" i="38"/>
  <c r="M10" i="38"/>
  <c r="L10" i="38"/>
  <c r="K10" i="38"/>
  <c r="J10" i="38"/>
  <c r="I10" i="38"/>
  <c r="H10" i="38"/>
  <c r="G10" i="38"/>
  <c r="F10" i="38"/>
  <c r="E10" i="38"/>
  <c r="D10" i="38"/>
  <c r="N9" i="38"/>
  <c r="O9" i="38" s="1"/>
  <c r="N8" i="38"/>
  <c r="O8" i="38" s="1"/>
  <c r="M7" i="38"/>
  <c r="L7" i="38"/>
  <c r="L16" i="38" s="1"/>
  <c r="K7" i="38"/>
  <c r="J7" i="38"/>
  <c r="I7" i="38"/>
  <c r="I16" i="38" s="1"/>
  <c r="H7" i="38"/>
  <c r="H16" i="38" s="1"/>
  <c r="G7" i="38"/>
  <c r="F7" i="38"/>
  <c r="F16" i="38" s="1"/>
  <c r="E7" i="38"/>
  <c r="D7" i="38"/>
  <c r="N6" i="38"/>
  <c r="O6" i="38" s="1"/>
  <c r="M5" i="38"/>
  <c r="L5" i="38"/>
  <c r="K5" i="38"/>
  <c r="J5" i="38"/>
  <c r="J16" i="38" s="1"/>
  <c r="I5" i="38"/>
  <c r="H5" i="38"/>
  <c r="G5" i="38"/>
  <c r="F5" i="38"/>
  <c r="E5" i="38"/>
  <c r="D5" i="38"/>
  <c r="N17" i="37"/>
  <c r="O17" i="37" s="1"/>
  <c r="N16" i="37"/>
  <c r="O16" i="37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M12" i="37"/>
  <c r="L12" i="37"/>
  <c r="K12" i="37"/>
  <c r="J12" i="37"/>
  <c r="I12" i="37"/>
  <c r="H12" i="37"/>
  <c r="H18" i="37" s="1"/>
  <c r="G12" i="37"/>
  <c r="F12" i="37"/>
  <c r="F18" i="37" s="1"/>
  <c r="E12" i="37"/>
  <c r="D12" i="37"/>
  <c r="N11" i="37"/>
  <c r="O11" i="37"/>
  <c r="N10" i="37"/>
  <c r="O10" i="37" s="1"/>
  <c r="M9" i="37"/>
  <c r="L9" i="37"/>
  <c r="K9" i="37"/>
  <c r="J9" i="37"/>
  <c r="I9" i="37"/>
  <c r="H9" i="37"/>
  <c r="G9" i="37"/>
  <c r="F9" i="37"/>
  <c r="E9" i="37"/>
  <c r="D9" i="37"/>
  <c r="N8" i="37"/>
  <c r="O8" i="37" s="1"/>
  <c r="M7" i="37"/>
  <c r="L7" i="37"/>
  <c r="L18" i="37" s="1"/>
  <c r="K7" i="37"/>
  <c r="K18" i="37" s="1"/>
  <c r="J7" i="37"/>
  <c r="I7" i="37"/>
  <c r="H7" i="37"/>
  <c r="G7" i="37"/>
  <c r="F7" i="37"/>
  <c r="E7" i="37"/>
  <c r="D7" i="37"/>
  <c r="N6" i="37"/>
  <c r="O6" i="37" s="1"/>
  <c r="M5" i="37"/>
  <c r="L5" i="37"/>
  <c r="K5" i="37"/>
  <c r="J5" i="37"/>
  <c r="I5" i="37"/>
  <c r="H5" i="37"/>
  <c r="G5" i="37"/>
  <c r="F5" i="37"/>
  <c r="E5" i="37"/>
  <c r="D5" i="37"/>
  <c r="D18" i="37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1" i="36" s="1"/>
  <c r="O11" i="36" s="1"/>
  <c r="N10" i="36"/>
  <c r="O10" i="36"/>
  <c r="N9" i="36"/>
  <c r="O9" i="36"/>
  <c r="N8" i="36"/>
  <c r="O8" i="36" s="1"/>
  <c r="M7" i="36"/>
  <c r="L7" i="36"/>
  <c r="K7" i="36"/>
  <c r="J7" i="36"/>
  <c r="I7" i="36"/>
  <c r="H7" i="36"/>
  <c r="G7" i="36"/>
  <c r="F7" i="36"/>
  <c r="E7" i="36"/>
  <c r="D7" i="36"/>
  <c r="N6" i="36"/>
  <c r="O6" i="36" s="1"/>
  <c r="M5" i="36"/>
  <c r="L5" i="36"/>
  <c r="L19" i="36" s="1"/>
  <c r="K5" i="36"/>
  <c r="K19" i="36" s="1"/>
  <c r="J5" i="36"/>
  <c r="J19" i="36" s="1"/>
  <c r="I5" i="36"/>
  <c r="H5" i="36"/>
  <c r="G5" i="36"/>
  <c r="G19" i="36" s="1"/>
  <c r="F5" i="36"/>
  <c r="E5" i="36"/>
  <c r="D5" i="36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1" i="35" s="1"/>
  <c r="O11" i="35" s="1"/>
  <c r="N10" i="35"/>
  <c r="O10" i="35"/>
  <c r="N9" i="35"/>
  <c r="O9" i="35" s="1"/>
  <c r="N8" i="35"/>
  <c r="O8" i="35" s="1"/>
  <c r="M7" i="35"/>
  <c r="L7" i="35"/>
  <c r="K7" i="35"/>
  <c r="J7" i="35"/>
  <c r="I7" i="35"/>
  <c r="H7" i="35"/>
  <c r="G7" i="35"/>
  <c r="F7" i="35"/>
  <c r="E7" i="35"/>
  <c r="D7" i="35"/>
  <c r="N6" i="35"/>
  <c r="O6" i="35" s="1"/>
  <c r="M5" i="35"/>
  <c r="L5" i="35"/>
  <c r="K5" i="35"/>
  <c r="K19" i="35"/>
  <c r="J5" i="35"/>
  <c r="J19" i="35" s="1"/>
  <c r="I5" i="35"/>
  <c r="H5" i="35"/>
  <c r="G5" i="35"/>
  <c r="F5" i="35"/>
  <c r="E5" i="35"/>
  <c r="D5" i="35"/>
  <c r="N19" i="34"/>
  <c r="O19" i="34"/>
  <c r="N18" i="34"/>
  <c r="O18" i="34" s="1"/>
  <c r="M17" i="34"/>
  <c r="L17" i="34"/>
  <c r="K17" i="34"/>
  <c r="J17" i="34"/>
  <c r="I17" i="34"/>
  <c r="H17" i="34"/>
  <c r="G17" i="34"/>
  <c r="F17" i="34"/>
  <c r="F20" i="34" s="1"/>
  <c r="E17" i="34"/>
  <c r="D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0" i="34"/>
  <c r="O10" i="34" s="1"/>
  <c r="N9" i="34"/>
  <c r="O9" i="34"/>
  <c r="N8" i="34"/>
  <c r="O8" i="34" s="1"/>
  <c r="M7" i="34"/>
  <c r="L7" i="34"/>
  <c r="K7" i="34"/>
  <c r="K20" i="34" s="1"/>
  <c r="J7" i="34"/>
  <c r="I7" i="34"/>
  <c r="H7" i="34"/>
  <c r="H20" i="34" s="1"/>
  <c r="G7" i="34"/>
  <c r="G20" i="34" s="1"/>
  <c r="F7" i="34"/>
  <c r="E7" i="34"/>
  <c r="D7" i="34"/>
  <c r="N6" i="34"/>
  <c r="O6" i="34" s="1"/>
  <c r="M5" i="34"/>
  <c r="L5" i="34"/>
  <c r="K5" i="34"/>
  <c r="J5" i="34"/>
  <c r="I5" i="34"/>
  <c r="H5" i="34"/>
  <c r="G5" i="34"/>
  <c r="F5" i="34"/>
  <c r="E5" i="34"/>
  <c r="D5" i="34"/>
  <c r="N16" i="33"/>
  <c r="O16" i="33" s="1"/>
  <c r="N17" i="33"/>
  <c r="O17" i="33" s="1"/>
  <c r="N18" i="33"/>
  <c r="O18" i="33" s="1"/>
  <c r="N10" i="33"/>
  <c r="O10" i="33" s="1"/>
  <c r="N11" i="33"/>
  <c r="O11" i="33"/>
  <c r="N8" i="33"/>
  <c r="O8" i="33" s="1"/>
  <c r="E9" i="33"/>
  <c r="F9" i="33"/>
  <c r="G9" i="33"/>
  <c r="H9" i="33"/>
  <c r="I9" i="33"/>
  <c r="J9" i="33"/>
  <c r="K9" i="33"/>
  <c r="L9" i="33"/>
  <c r="M9" i="33"/>
  <c r="D9" i="33"/>
  <c r="E7" i="33"/>
  <c r="F7" i="33"/>
  <c r="G7" i="33"/>
  <c r="H7" i="33"/>
  <c r="I7" i="33"/>
  <c r="J7" i="33"/>
  <c r="K7" i="33"/>
  <c r="L7" i="33"/>
  <c r="M7" i="33"/>
  <c r="D7" i="33"/>
  <c r="E5" i="33"/>
  <c r="F5" i="33"/>
  <c r="G5" i="33"/>
  <c r="H5" i="33"/>
  <c r="I5" i="33"/>
  <c r="J5" i="33"/>
  <c r="J19" i="33" s="1"/>
  <c r="K5" i="33"/>
  <c r="L5" i="33"/>
  <c r="M5" i="33"/>
  <c r="D5" i="33"/>
  <c r="E15" i="33"/>
  <c r="F15" i="33"/>
  <c r="G15" i="33"/>
  <c r="H15" i="33"/>
  <c r="I15" i="33"/>
  <c r="J15" i="33"/>
  <c r="K15" i="33"/>
  <c r="L15" i="33"/>
  <c r="M15" i="33"/>
  <c r="D15" i="33"/>
  <c r="N15" i="33" s="1"/>
  <c r="O15" i="33" s="1"/>
  <c r="N14" i="33"/>
  <c r="O14" i="33" s="1"/>
  <c r="N13" i="33"/>
  <c r="O13" i="33"/>
  <c r="E12" i="33"/>
  <c r="F12" i="33"/>
  <c r="F19" i="33"/>
  <c r="G12" i="33"/>
  <c r="G19" i="33" s="1"/>
  <c r="H12" i="33"/>
  <c r="I12" i="33"/>
  <c r="J12" i="33"/>
  <c r="K12" i="33"/>
  <c r="L12" i="33"/>
  <c r="M12" i="33"/>
  <c r="D12" i="33"/>
  <c r="N6" i="33"/>
  <c r="O6" i="33" s="1"/>
  <c r="N5" i="34"/>
  <c r="O5" i="34" s="1"/>
  <c r="D16" i="39"/>
  <c r="N5" i="35"/>
  <c r="O5" i="35" s="1"/>
  <c r="N23" i="44" l="1"/>
  <c r="O23" i="44" s="1"/>
  <c r="J26" i="41"/>
  <c r="D28" i="44"/>
  <c r="J26" i="45"/>
  <c r="M19" i="35"/>
  <c r="H26" i="41"/>
  <c r="D19" i="33"/>
  <c r="J20" i="34"/>
  <c r="N7" i="35"/>
  <c r="O7" i="35" s="1"/>
  <c r="L29" i="46"/>
  <c r="L24" i="43"/>
  <c r="E28" i="44"/>
  <c r="N28" i="44" s="1"/>
  <c r="O28" i="44" s="1"/>
  <c r="K26" i="45"/>
  <c r="N26" i="45" s="1"/>
  <c r="O26" i="45" s="1"/>
  <c r="O5" i="46"/>
  <c r="P5" i="46" s="1"/>
  <c r="F19" i="35"/>
  <c r="N7" i="36"/>
  <c r="O7" i="36" s="1"/>
  <c r="J18" i="37"/>
  <c r="K16" i="38"/>
  <c r="J16" i="39"/>
  <c r="L26" i="41"/>
  <c r="M24" i="43"/>
  <c r="F28" i="44"/>
  <c r="L26" i="45"/>
  <c r="N29" i="46"/>
  <c r="H19" i="36"/>
  <c r="N9" i="41"/>
  <c r="O9" i="41" s="1"/>
  <c r="H26" i="45"/>
  <c r="N5" i="39"/>
  <c r="O5" i="39" s="1"/>
  <c r="N16" i="42"/>
  <c r="O16" i="42" s="1"/>
  <c r="K24" i="43"/>
  <c r="L19" i="33"/>
  <c r="N14" i="34"/>
  <c r="O14" i="34" s="1"/>
  <c r="N9" i="42"/>
  <c r="O9" i="42" s="1"/>
  <c r="E20" i="34"/>
  <c r="N5" i="38"/>
  <c r="O5" i="38" s="1"/>
  <c r="K16" i="39"/>
  <c r="M26" i="41"/>
  <c r="G28" i="44"/>
  <c r="M26" i="45"/>
  <c r="N5" i="36"/>
  <c r="O5" i="36" s="1"/>
  <c r="N7" i="38"/>
  <c r="O7" i="38" s="1"/>
  <c r="I26" i="45"/>
  <c r="M18" i="37"/>
  <c r="J28" i="44"/>
  <c r="N25" i="44"/>
  <c r="O25" i="44" s="1"/>
  <c r="N19" i="40"/>
  <c r="O19" i="40" s="1"/>
  <c r="L19" i="35"/>
  <c r="K29" i="46"/>
  <c r="I19" i="33"/>
  <c r="D19" i="35"/>
  <c r="E26" i="40"/>
  <c r="N9" i="40"/>
  <c r="O9" i="40" s="1"/>
  <c r="N22" i="40"/>
  <c r="O22" i="40" s="1"/>
  <c r="E27" i="42"/>
  <c r="N5" i="33"/>
  <c r="O5" i="33" s="1"/>
  <c r="N10" i="38"/>
  <c r="O10" i="38" s="1"/>
  <c r="F26" i="40"/>
  <c r="F27" i="42"/>
  <c r="N27" i="42" s="1"/>
  <c r="O27" i="42" s="1"/>
  <c r="K28" i="44"/>
  <c r="O25" i="46"/>
  <c r="P25" i="46" s="1"/>
  <c r="N19" i="43"/>
  <c r="O19" i="43" s="1"/>
  <c r="N5" i="43"/>
  <c r="O5" i="43" s="1"/>
  <c r="N15" i="37"/>
  <c r="O15" i="37" s="1"/>
  <c r="N7" i="39"/>
  <c r="O7" i="39" s="1"/>
  <c r="G27" i="42"/>
  <c r="N7" i="37"/>
  <c r="O7" i="37" s="1"/>
  <c r="H26" i="40"/>
  <c r="H27" i="42"/>
  <c r="M28" i="44"/>
  <c r="N7" i="33"/>
  <c r="O7" i="33" s="1"/>
  <c r="H29" i="46"/>
  <c r="D26" i="40"/>
  <c r="I20" i="34"/>
  <c r="E19" i="35"/>
  <c r="N19" i="35" s="1"/>
  <c r="O19" i="35" s="1"/>
  <c r="G26" i="40"/>
  <c r="E19" i="33"/>
  <c r="N19" i="33" s="1"/>
  <c r="O19" i="33" s="1"/>
  <c r="H19" i="33"/>
  <c r="G19" i="35"/>
  <c r="N14" i="35"/>
  <c r="O14" i="35" s="1"/>
  <c r="D19" i="36"/>
  <c r="N19" i="36" s="1"/>
  <c r="O19" i="36" s="1"/>
  <c r="I27" i="42"/>
  <c r="N19" i="42"/>
  <c r="O19" i="42" s="1"/>
  <c r="N10" i="39"/>
  <c r="O10" i="39" s="1"/>
  <c r="L20" i="34"/>
  <c r="H19" i="35"/>
  <c r="E19" i="36"/>
  <c r="N14" i="36"/>
  <c r="O14" i="36" s="1"/>
  <c r="J26" i="40"/>
  <c r="J27" i="42"/>
  <c r="E26" i="45"/>
  <c r="O10" i="46"/>
  <c r="P10" i="46" s="1"/>
  <c r="G26" i="41"/>
  <c r="N26" i="41" s="1"/>
  <c r="O26" i="41" s="1"/>
  <c r="I29" i="46"/>
  <c r="E16" i="38"/>
  <c r="I26" i="41"/>
  <c r="J24" i="43"/>
  <c r="N9" i="37"/>
  <c r="O9" i="37" s="1"/>
  <c r="N20" i="44"/>
  <c r="O20" i="44" s="1"/>
  <c r="N9" i="33"/>
  <c r="O9" i="33" s="1"/>
  <c r="D20" i="34"/>
  <c r="N20" i="34" s="1"/>
  <c r="O20" i="34" s="1"/>
  <c r="L28" i="44"/>
  <c r="M20" i="34"/>
  <c r="I19" i="35"/>
  <c r="F19" i="36"/>
  <c r="M19" i="36"/>
  <c r="M16" i="38"/>
  <c r="K26" i="40"/>
  <c r="K27" i="42"/>
  <c r="H24" i="43"/>
  <c r="N7" i="34"/>
  <c r="O7" i="34" s="1"/>
  <c r="N5" i="37"/>
  <c r="O5" i="37" s="1"/>
  <c r="D16" i="38"/>
  <c r="N22" i="41"/>
  <c r="O22" i="41" s="1"/>
  <c r="J29" i="46"/>
  <c r="D27" i="42"/>
  <c r="N17" i="34"/>
  <c r="O17" i="34" s="1"/>
  <c r="N12" i="37"/>
  <c r="O12" i="37" s="1"/>
  <c r="L26" i="40"/>
  <c r="D24" i="43"/>
  <c r="N24" i="43" s="1"/>
  <c r="O24" i="43" s="1"/>
  <c r="I24" i="43"/>
  <c r="N16" i="43"/>
  <c r="O16" i="43" s="1"/>
  <c r="N21" i="45"/>
  <c r="O21" i="45" s="1"/>
  <c r="E29" i="46"/>
  <c r="O17" i="46"/>
  <c r="P17" i="46" s="1"/>
  <c r="O30" i="47"/>
  <c r="P30" i="47" s="1"/>
  <c r="O29" i="46"/>
  <c r="P29" i="46" s="1"/>
  <c r="N5" i="44"/>
  <c r="O5" i="44" s="1"/>
  <c r="K19" i="33"/>
  <c r="N11" i="34"/>
  <c r="O11" i="34" s="1"/>
  <c r="I19" i="36"/>
  <c r="G18" i="37"/>
  <c r="G16" i="38"/>
  <c r="H16" i="39"/>
  <c r="I26" i="40"/>
  <c r="N12" i="33"/>
  <c r="O12" i="33" s="1"/>
  <c r="I16" i="39"/>
  <c r="N10" i="43"/>
  <c r="O10" i="43" s="1"/>
  <c r="N5" i="41"/>
  <c r="O5" i="41" s="1"/>
  <c r="N17" i="36"/>
  <c r="O17" i="36" s="1"/>
  <c r="M29" i="46"/>
  <c r="I18" i="37"/>
  <c r="M19" i="33"/>
  <c r="E18" i="37"/>
  <c r="N18" i="37" s="1"/>
  <c r="O18" i="37" s="1"/>
  <c r="N5" i="45"/>
  <c r="O5" i="45" s="1"/>
  <c r="N26" i="40" l="1"/>
  <c r="O26" i="40" s="1"/>
  <c r="N16" i="39"/>
  <c r="O16" i="39" s="1"/>
  <c r="N16" i="38"/>
  <c r="O16" i="38" s="1"/>
</calcChain>
</file>

<file path=xl/sharedStrings.xml><?xml version="1.0" encoding="utf-8"?>
<sst xmlns="http://schemas.openxmlformats.org/spreadsheetml/2006/main" count="629" uniqueCount="103">
  <si>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</si>
  <si>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</si>
  <si>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</si>
  <si>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</si>
  <si>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</si>
  <si>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</si>
  <si>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</si>
  <si>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</si>
  <si>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Other General Taxes</t>
  </si>
  <si>
    <t>Intergovernmental Revenue</t>
  </si>
  <si>
    <t>State Shared Revenues - Human Services - Public Welfare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</si>
  <si>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</si>
  <si>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</si>
  <si>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</si>
  <si>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</si>
  <si>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</si>
  <si>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</si>
  <si>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General Gov't (Not Court-Related) - Other General Gov't Charges and Fees</t>
  </si>
  <si>
    <t>Physical Environment - Water Utility</t>
  </si>
  <si>
    <t>Total - All Account Codes</t>
  </si>
  <si>
    <t>Local Fiscal Year Ended September 30, 2009</t>
  </si>
  <si>
    <t>Interest and Other Earnings - Interest</t>
  </si>
  <si>
    <t>Other Miscellaneous Revenues - Other</t>
  </si>
  <si>
    <t>Proceeds - Debt Proceeds</t>
  </si>
  <si>
    <t>Proceeds of General Capital Asset Dispositions - Sales</t>
  </si>
  <si>
    <t>Proprietary Non-Operating Sources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</si>
  <si>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</si>
  <si>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</si>
  <si>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</si>
  <si>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</si>
  <si>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</si>
  <si>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</si>
  <si>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</si>
  <si>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Wausau Revenues Reported by Account Code and Fund Type</t>
  </si>
  <si>
    <t>Local Fiscal Year Ended September 30, 2010</t>
  </si>
  <si>
    <t>Federal Grant - General Government</t>
  </si>
  <si>
    <t>State Grant - Human Services - Public Welfare</t>
  </si>
  <si>
    <t>State Shared Revenues - General Gov't - Other General Government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</si>
  <si>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</si>
  <si>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</si>
  <si>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</si>
  <si>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</si>
  <si>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</si>
  <si>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</si>
  <si>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</si>
  <si>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Non-Operating - Inter-Fund Group Transfers In</t>
  </si>
  <si>
    <t>2008 Municipal Population:</t>
  </si>
  <si>
    <t>Local Fiscal Year Ended September 30, 2013</t>
  </si>
  <si>
    <t>State Shared Revenues - General Government - Other General Government</t>
  </si>
  <si>
    <t>General Government - Other General Government Charges and Fees</t>
  </si>
  <si>
    <t>2013 Municipal Population:</t>
  </si>
  <si>
    <t>Local Fiscal Year Ended September 30, 2014</t>
  </si>
  <si>
    <t>2014 Municipal Population:</t>
  </si>
  <si>
    <t>Local Fiscal Year Ended September 30, 2015</t>
  </si>
  <si>
    <t>Local Option Taxes</t>
  </si>
  <si>
    <t>Utility Service Tax - Electricity</t>
  </si>
  <si>
    <t>Communications Services Taxes (Chapter 202, F.S.)</t>
  </si>
  <si>
    <t>State Grant - Public Safety</t>
  </si>
  <si>
    <t>State Grant - Transportation - Other Transportation</t>
  </si>
  <si>
    <t>State Grant - Other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</si>
  <si>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</si>
  <si>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</si>
  <si>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</si>
  <si>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Proprietary Non-Operating - Interest</t>
  </si>
  <si>
    <t>Proprietary Non-Operating - Other Grants and Donations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</si>
  <si>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</si>
  <si>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</si>
  <si>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</si>
  <si>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</si>
  <si>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</si>
  <si>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</si>
  <si>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Utility Service Tax - Gas</t>
  </si>
  <si>
    <t>State Grant - Culture / Recreation</t>
  </si>
  <si>
    <t>2018 Municipal Population:</t>
  </si>
  <si>
    <t>Local Fiscal Year Ended September 30, 2019</t>
  </si>
  <si>
    <t>Federal Grant - Other Federal Grants</t>
  </si>
  <si>
    <t>2019 Municipal Population:</t>
  </si>
  <si>
    <t>Local Fiscal Year Ended September 30, 2020</t>
  </si>
  <si>
    <t>First Local Option Fuel Tax (1 to 6 Cents)</t>
  </si>
  <si>
    <t>State Grant - General Government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</si>
  <si>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</si>
  <si>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</si>
  <si>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</si>
  <si>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</si>
  <si>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</si>
  <si>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</si>
  <si>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</si>
  <si>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</si>
  <si>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Intergovernmental Revenues</t>
  </si>
  <si>
    <t>State Shared Revenues - General Government - Local Government Half-Cent Sales Tax Program</t>
  </si>
  <si>
    <t>Culture / Recreation - Other Culture / Recreation Charges</t>
  </si>
  <si>
    <t>Sales - Sale of Surplus Materials and Scrap</t>
  </si>
  <si>
    <t>2021 Municipal Population:</t>
  </si>
  <si>
    <t>Local Fiscal Year Ended September 30, 2022</t>
  </si>
  <si>
    <t>Public Safety - Fire Protection</t>
  </si>
  <si>
    <t>Sales - Disposition of Fixed Assets</t>
  </si>
  <si>
    <t>2022 Municipal Population:</t>
  </si>
  <si>
    <t>Local Fiscal Year Ended September 30, 2023</t>
  </si>
  <si>
    <t>Utility Service Tax - Other</t>
  </si>
  <si>
    <t>Grants from Other Local Units - Other</t>
  </si>
  <si>
    <t>Judgments, Fines, and Forfeits</t>
  </si>
  <si>
    <t>Other Judgments, Fines, and Forfeits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</si>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</sst>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0" fillId="0" borderId="1" xfId="0" applyFont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55E1A-F03D-452D-AEA8-62716C2FC678}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59" customWidth="1"/>
    <col min="2" max="2" width="6.77734375" style="59" customWidth="1"/>
    <col min="3" max="3" width="65.77734375" style="59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59" customWidth="1"/>
    <col min="17" max="18" width="9.77734375" style="59"/>
  </cols>
  <sheetData>
    <row r="1" spans="1:134" ht="27.75">
      <c r="A1" s="98" t="s">
        <v>33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5"/>
      <c r="R1"/>
    </row>
    <row r="2" spans="1:134" ht="24" thickBot="1">
      <c r="A2" s="101" t="s">
        <v>97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5"/>
      <c r="R2"/>
    </row>
    <row r="3" spans="1:134" ht="18" customHeight="1">
      <c r="A3" s="104" t="s">
        <v>26</v>
      </c>
      <c r="B3" s="105"/>
      <c r="C3" s="106"/>
      <c r="D3" s="110" t="s">
        <v>11</v>
      </c>
      <c r="E3" s="111"/>
      <c r="F3" s="111"/>
      <c r="G3" s="111"/>
      <c r="H3" s="112"/>
      <c r="I3" s="110" t="s">
        <v>12</v>
      </c>
      <c r="J3" s="112"/>
      <c r="K3" s="110" t="s">
        <v>14</v>
      </c>
      <c r="L3" s="111"/>
      <c r="M3" s="112"/>
      <c r="N3" s="46"/>
      <c r="O3" s="47"/>
      <c r="P3" s="113" t="s">
        <v>82</v>
      </c>
      <c r="Q3" s="48"/>
      <c r="R3"/>
    </row>
    <row r="4" spans="1:134" ht="32.25" customHeight="1" thickBot="1">
      <c r="A4" s="107"/>
      <c r="B4" s="108"/>
      <c r="C4" s="109"/>
      <c r="D4" s="49" t="s">
        <v>2</v>
      </c>
      <c r="E4" s="49" t="s">
        <v>27</v>
      </c>
      <c r="F4" s="49" t="s">
        <v>28</v>
      </c>
      <c r="G4" s="49" t="s">
        <v>29</v>
      </c>
      <c r="H4" s="49" t="s">
        <v>3</v>
      </c>
      <c r="I4" s="49" t="s">
        <v>4</v>
      </c>
      <c r="J4" s="50" t="s">
        <v>30</v>
      </c>
      <c r="K4" s="50" t="s">
        <v>5</v>
      </c>
      <c r="L4" s="50" t="s">
        <v>6</v>
      </c>
      <c r="M4" s="50" t="s">
        <v>83</v>
      </c>
      <c r="N4" s="50" t="s">
        <v>7</v>
      </c>
      <c r="O4" s="50" t="s">
        <v>84</v>
      </c>
      <c r="P4" s="114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5.75">
      <c r="A5" s="53" t="s">
        <v>85</v>
      </c>
      <c r="B5" s="54"/>
      <c r="C5" s="54"/>
      <c r="D5" s="55">
        <f t="shared" ref="D5:N5" si="0">SUM(D6:D9)</f>
        <v>88904</v>
      </c>
      <c r="E5" s="55">
        <f t="shared" si="0"/>
        <v>0</v>
      </c>
      <c r="F5" s="55">
        <f t="shared" si="0"/>
        <v>0</v>
      </c>
      <c r="G5" s="55">
        <f t="shared" si="0"/>
        <v>0</v>
      </c>
      <c r="H5" s="55">
        <f t="shared" si="0"/>
        <v>0</v>
      </c>
      <c r="I5" s="55">
        <f t="shared" si="0"/>
        <v>0</v>
      </c>
      <c r="J5" s="55">
        <f t="shared" si="0"/>
        <v>0</v>
      </c>
      <c r="K5" s="55">
        <f t="shared" si="0"/>
        <v>0</v>
      </c>
      <c r="L5" s="55">
        <f t="shared" si="0"/>
        <v>0</v>
      </c>
      <c r="M5" s="55">
        <f t="shared" si="0"/>
        <v>0</v>
      </c>
      <c r="N5" s="55">
        <f t="shared" si="0"/>
        <v>0</v>
      </c>
      <c r="O5" s="56">
        <f>SUM(D5:N5)</f>
        <v>88904</v>
      </c>
      <c r="P5" s="57">
        <f t="shared" ref="P5:P27" si="1">(O5/P$29)</f>
        <v>237.07733333333334</v>
      </c>
      <c r="Q5" s="58"/>
    </row>
    <row r="6" spans="1:134">
      <c r="A6" s="60"/>
      <c r="B6" s="61">
        <v>314.10000000000002</v>
      </c>
      <c r="C6" s="62" t="s">
        <v>55</v>
      </c>
      <c r="D6" s="63">
        <v>37398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 t="shared" ref="O6:O9" si="2">SUM(D6:N6)</f>
        <v>37398</v>
      </c>
      <c r="P6" s="64">
        <f t="shared" si="1"/>
        <v>99.727999999999994</v>
      </c>
      <c r="Q6" s="65"/>
    </row>
    <row r="7" spans="1:134">
      <c r="A7" s="60"/>
      <c r="B7" s="61">
        <v>314.39999999999998</v>
      </c>
      <c r="C7" s="62" t="s">
        <v>71</v>
      </c>
      <c r="D7" s="63">
        <v>91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f t="shared" si="2"/>
        <v>91</v>
      </c>
      <c r="P7" s="64">
        <f t="shared" si="1"/>
        <v>0.24266666666666667</v>
      </c>
      <c r="Q7" s="65"/>
    </row>
    <row r="8" spans="1:134">
      <c r="A8" s="60"/>
      <c r="B8" s="61">
        <v>314.89999999999998</v>
      </c>
      <c r="C8" s="62" t="s">
        <v>98</v>
      </c>
      <c r="D8" s="63">
        <v>4324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f t="shared" si="2"/>
        <v>4324</v>
      </c>
      <c r="P8" s="64">
        <f t="shared" si="1"/>
        <v>11.530666666666667</v>
      </c>
      <c r="Q8" s="65"/>
    </row>
    <row r="9" spans="1:134">
      <c r="A9" s="60"/>
      <c r="B9" s="61">
        <v>315.2</v>
      </c>
      <c r="C9" s="62" t="s">
        <v>87</v>
      </c>
      <c r="D9" s="63">
        <v>47091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si="2"/>
        <v>47091</v>
      </c>
      <c r="P9" s="64">
        <f t="shared" si="1"/>
        <v>125.57599999999999</v>
      </c>
      <c r="Q9" s="65"/>
    </row>
    <row r="10" spans="1:134" ht="15.75">
      <c r="A10" s="66" t="s">
        <v>88</v>
      </c>
      <c r="B10" s="67"/>
      <c r="C10" s="68"/>
      <c r="D10" s="69">
        <f t="shared" ref="D10:N10" si="3">SUM(D11:D16)</f>
        <v>318060</v>
      </c>
      <c r="E10" s="69">
        <f t="shared" si="3"/>
        <v>0</v>
      </c>
      <c r="F10" s="69">
        <f t="shared" si="3"/>
        <v>0</v>
      </c>
      <c r="G10" s="69">
        <f t="shared" si="3"/>
        <v>0</v>
      </c>
      <c r="H10" s="69">
        <f t="shared" si="3"/>
        <v>0</v>
      </c>
      <c r="I10" s="69">
        <f t="shared" si="3"/>
        <v>0</v>
      </c>
      <c r="J10" s="69">
        <f t="shared" si="3"/>
        <v>0</v>
      </c>
      <c r="K10" s="69">
        <f t="shared" si="3"/>
        <v>0</v>
      </c>
      <c r="L10" s="69">
        <f t="shared" si="3"/>
        <v>0</v>
      </c>
      <c r="M10" s="69">
        <f t="shared" si="3"/>
        <v>0</v>
      </c>
      <c r="N10" s="69">
        <f t="shared" si="3"/>
        <v>0</v>
      </c>
      <c r="O10" s="70">
        <f>SUM(D10:N10)</f>
        <v>318060</v>
      </c>
      <c r="P10" s="71">
        <f t="shared" si="1"/>
        <v>848.16</v>
      </c>
      <c r="Q10" s="72"/>
    </row>
    <row r="11" spans="1:134">
      <c r="A11" s="60"/>
      <c r="B11" s="61">
        <v>334.1</v>
      </c>
      <c r="C11" s="62" t="s">
        <v>79</v>
      </c>
      <c r="D11" s="63">
        <v>216993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f t="shared" ref="O11:O15" si="4">SUM(D11:N11)</f>
        <v>216993</v>
      </c>
      <c r="P11" s="64">
        <f t="shared" si="1"/>
        <v>578.64800000000002</v>
      </c>
      <c r="Q11" s="65"/>
    </row>
    <row r="12" spans="1:134">
      <c r="A12" s="60"/>
      <c r="B12" s="61">
        <v>334.2</v>
      </c>
      <c r="C12" s="62" t="s">
        <v>57</v>
      </c>
      <c r="D12" s="63">
        <v>13835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f t="shared" si="4"/>
        <v>13835</v>
      </c>
      <c r="P12" s="64">
        <f t="shared" si="1"/>
        <v>36.893333333333331</v>
      </c>
      <c r="Q12" s="65"/>
    </row>
    <row r="13" spans="1:134">
      <c r="A13" s="60"/>
      <c r="B13" s="61">
        <v>335.15</v>
      </c>
      <c r="C13" s="62" t="s">
        <v>61</v>
      </c>
      <c r="D13" s="63">
        <v>21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f t="shared" si="4"/>
        <v>21</v>
      </c>
      <c r="P13" s="64">
        <f t="shared" si="1"/>
        <v>5.6000000000000001E-2</v>
      </c>
      <c r="Q13" s="65"/>
    </row>
    <row r="14" spans="1:134">
      <c r="A14" s="60"/>
      <c r="B14" s="61">
        <v>335.18</v>
      </c>
      <c r="C14" s="62" t="s">
        <v>89</v>
      </c>
      <c r="D14" s="63">
        <v>17778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f t="shared" si="4"/>
        <v>17778</v>
      </c>
      <c r="P14" s="64">
        <f t="shared" si="1"/>
        <v>47.408000000000001</v>
      </c>
      <c r="Q14" s="65"/>
    </row>
    <row r="15" spans="1:134">
      <c r="A15" s="60"/>
      <c r="B15" s="61">
        <v>335.19</v>
      </c>
      <c r="C15" s="62" t="s">
        <v>48</v>
      </c>
      <c r="D15" s="63">
        <v>30940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f t="shared" si="4"/>
        <v>30940</v>
      </c>
      <c r="P15" s="64">
        <f t="shared" si="1"/>
        <v>82.506666666666661</v>
      </c>
      <c r="Q15" s="65"/>
    </row>
    <row r="16" spans="1:134">
      <c r="A16" s="60"/>
      <c r="B16" s="61">
        <v>337.9</v>
      </c>
      <c r="C16" s="62" t="s">
        <v>99</v>
      </c>
      <c r="D16" s="63">
        <v>38493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f t="shared" ref="O16" si="5">SUM(D16:N16)</f>
        <v>38493</v>
      </c>
      <c r="P16" s="64">
        <f t="shared" si="1"/>
        <v>102.648</v>
      </c>
      <c r="Q16" s="65"/>
    </row>
    <row r="17" spans="1:120" ht="15.75">
      <c r="A17" s="66" t="s">
        <v>15</v>
      </c>
      <c r="B17" s="67"/>
      <c r="C17" s="68"/>
      <c r="D17" s="69">
        <f t="shared" ref="D17:N17" si="6">SUM(D18:D19)</f>
        <v>1957</v>
      </c>
      <c r="E17" s="69">
        <f t="shared" si="6"/>
        <v>0</v>
      </c>
      <c r="F17" s="69">
        <f t="shared" si="6"/>
        <v>0</v>
      </c>
      <c r="G17" s="69">
        <f t="shared" si="6"/>
        <v>0</v>
      </c>
      <c r="H17" s="69">
        <f t="shared" si="6"/>
        <v>0</v>
      </c>
      <c r="I17" s="69">
        <f t="shared" si="6"/>
        <v>207066</v>
      </c>
      <c r="J17" s="69">
        <f t="shared" si="6"/>
        <v>0</v>
      </c>
      <c r="K17" s="69">
        <f t="shared" si="6"/>
        <v>0</v>
      </c>
      <c r="L17" s="69">
        <f t="shared" si="6"/>
        <v>0</v>
      </c>
      <c r="M17" s="69">
        <f t="shared" si="6"/>
        <v>0</v>
      </c>
      <c r="N17" s="69">
        <f t="shared" si="6"/>
        <v>0</v>
      </c>
      <c r="O17" s="69">
        <f>SUM(D17:N17)</f>
        <v>209023</v>
      </c>
      <c r="P17" s="71">
        <f t="shared" si="1"/>
        <v>557.39466666666669</v>
      </c>
      <c r="Q17" s="72"/>
    </row>
    <row r="18" spans="1:120">
      <c r="A18" s="60"/>
      <c r="B18" s="61">
        <v>341.9</v>
      </c>
      <c r="C18" s="62" t="s">
        <v>49</v>
      </c>
      <c r="D18" s="63">
        <v>1957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f t="shared" ref="O18:O19" si="7">SUM(D18:N18)</f>
        <v>1957</v>
      </c>
      <c r="P18" s="64">
        <f t="shared" si="1"/>
        <v>5.2186666666666666</v>
      </c>
      <c r="Q18" s="65"/>
    </row>
    <row r="19" spans="1:120">
      <c r="A19" s="60"/>
      <c r="B19" s="61">
        <v>343.3</v>
      </c>
      <c r="C19" s="62" t="s">
        <v>18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207066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f t="shared" si="7"/>
        <v>207066</v>
      </c>
      <c r="P19" s="64">
        <f t="shared" si="1"/>
        <v>552.17600000000004</v>
      </c>
      <c r="Q19" s="65"/>
    </row>
    <row r="20" spans="1:120" ht="15.75">
      <c r="A20" s="66" t="s">
        <v>100</v>
      </c>
      <c r="B20" s="67"/>
      <c r="C20" s="68"/>
      <c r="D20" s="69">
        <f t="shared" ref="D20:N20" si="8">SUM(D21:D21)</f>
        <v>117</v>
      </c>
      <c r="E20" s="69">
        <f t="shared" si="8"/>
        <v>0</v>
      </c>
      <c r="F20" s="69">
        <f t="shared" si="8"/>
        <v>0</v>
      </c>
      <c r="G20" s="69">
        <f t="shared" si="8"/>
        <v>0</v>
      </c>
      <c r="H20" s="69">
        <f t="shared" si="8"/>
        <v>0</v>
      </c>
      <c r="I20" s="69">
        <f t="shared" si="8"/>
        <v>0</v>
      </c>
      <c r="J20" s="69">
        <f t="shared" si="8"/>
        <v>0</v>
      </c>
      <c r="K20" s="69">
        <f t="shared" si="8"/>
        <v>0</v>
      </c>
      <c r="L20" s="69">
        <f t="shared" si="8"/>
        <v>0</v>
      </c>
      <c r="M20" s="69">
        <f t="shared" si="8"/>
        <v>0</v>
      </c>
      <c r="N20" s="69">
        <f t="shared" si="8"/>
        <v>0</v>
      </c>
      <c r="O20" s="69">
        <f>SUM(D20:N20)</f>
        <v>117</v>
      </c>
      <c r="P20" s="71">
        <f t="shared" si="1"/>
        <v>0.312</v>
      </c>
      <c r="Q20" s="72"/>
    </row>
    <row r="21" spans="1:120">
      <c r="A21" s="73"/>
      <c r="B21" s="74">
        <v>359</v>
      </c>
      <c r="C21" s="75" t="s">
        <v>101</v>
      </c>
      <c r="D21" s="63">
        <v>117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f t="shared" ref="O21" si="9">SUM(D21:N21)</f>
        <v>117</v>
      </c>
      <c r="P21" s="64">
        <f t="shared" si="1"/>
        <v>0.312</v>
      </c>
      <c r="Q21" s="65"/>
    </row>
    <row r="22" spans="1:120" ht="15.75">
      <c r="A22" s="66" t="s">
        <v>1</v>
      </c>
      <c r="B22" s="67"/>
      <c r="C22" s="68"/>
      <c r="D22" s="69">
        <f t="shared" ref="D22:N22" si="10">SUM(D23:D23)</f>
        <v>6692</v>
      </c>
      <c r="E22" s="69">
        <f t="shared" si="10"/>
        <v>0</v>
      </c>
      <c r="F22" s="69">
        <f t="shared" si="10"/>
        <v>0</v>
      </c>
      <c r="G22" s="69">
        <f t="shared" si="10"/>
        <v>0</v>
      </c>
      <c r="H22" s="69">
        <f t="shared" si="10"/>
        <v>0</v>
      </c>
      <c r="I22" s="69">
        <f t="shared" si="10"/>
        <v>0</v>
      </c>
      <c r="J22" s="69">
        <f t="shared" si="10"/>
        <v>0</v>
      </c>
      <c r="K22" s="69">
        <f t="shared" si="10"/>
        <v>0</v>
      </c>
      <c r="L22" s="69">
        <f t="shared" si="10"/>
        <v>0</v>
      </c>
      <c r="M22" s="69">
        <f t="shared" si="10"/>
        <v>0</v>
      </c>
      <c r="N22" s="69">
        <f t="shared" si="10"/>
        <v>0</v>
      </c>
      <c r="O22" s="69">
        <f>SUM(D22:N22)</f>
        <v>6692</v>
      </c>
      <c r="P22" s="71">
        <f t="shared" si="1"/>
        <v>17.845333333333333</v>
      </c>
      <c r="Q22" s="72"/>
    </row>
    <row r="23" spans="1:120">
      <c r="A23" s="60"/>
      <c r="B23" s="61">
        <v>369.9</v>
      </c>
      <c r="C23" s="62" t="s">
        <v>22</v>
      </c>
      <c r="D23" s="63">
        <v>6692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f t="shared" ref="O23:O26" si="11">SUM(D23:N23)</f>
        <v>6692</v>
      </c>
      <c r="P23" s="64">
        <f t="shared" si="1"/>
        <v>17.845333333333333</v>
      </c>
      <c r="Q23" s="65"/>
    </row>
    <row r="24" spans="1:120" ht="15.75">
      <c r="A24" s="66" t="s">
        <v>16</v>
      </c>
      <c r="B24" s="67"/>
      <c r="C24" s="68"/>
      <c r="D24" s="69">
        <f t="shared" ref="D24:N24" si="12">SUM(D25:D26)</f>
        <v>89945</v>
      </c>
      <c r="E24" s="69">
        <f t="shared" si="12"/>
        <v>0</v>
      </c>
      <c r="F24" s="69">
        <f t="shared" si="12"/>
        <v>0</v>
      </c>
      <c r="G24" s="69">
        <f t="shared" si="12"/>
        <v>0</v>
      </c>
      <c r="H24" s="69">
        <f t="shared" si="12"/>
        <v>0</v>
      </c>
      <c r="I24" s="69">
        <f t="shared" si="12"/>
        <v>0</v>
      </c>
      <c r="J24" s="69">
        <f t="shared" si="12"/>
        <v>0</v>
      </c>
      <c r="K24" s="69">
        <f t="shared" si="12"/>
        <v>0</v>
      </c>
      <c r="L24" s="69">
        <f t="shared" si="12"/>
        <v>0</v>
      </c>
      <c r="M24" s="69">
        <f t="shared" si="12"/>
        <v>0</v>
      </c>
      <c r="N24" s="69">
        <f t="shared" si="12"/>
        <v>0</v>
      </c>
      <c r="O24" s="69">
        <f t="shared" si="11"/>
        <v>89945</v>
      </c>
      <c r="P24" s="71">
        <f t="shared" si="1"/>
        <v>239.85333333333332</v>
      </c>
      <c r="Q24" s="65"/>
    </row>
    <row r="25" spans="1:120">
      <c r="A25" s="60"/>
      <c r="B25" s="61">
        <v>381</v>
      </c>
      <c r="C25" s="62" t="s">
        <v>45</v>
      </c>
      <c r="D25" s="63">
        <v>14124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f t="shared" si="11"/>
        <v>14124</v>
      </c>
      <c r="P25" s="64">
        <f t="shared" si="1"/>
        <v>37.664000000000001</v>
      </c>
      <c r="Q25" s="65"/>
    </row>
    <row r="26" spans="1:120" ht="15.75" thickBot="1">
      <c r="A26" s="60"/>
      <c r="B26" s="61">
        <v>384</v>
      </c>
      <c r="C26" s="62" t="s">
        <v>23</v>
      </c>
      <c r="D26" s="63">
        <v>75821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f t="shared" si="11"/>
        <v>75821</v>
      </c>
      <c r="P26" s="64">
        <f t="shared" si="1"/>
        <v>202.18933333333334</v>
      </c>
      <c r="Q26" s="65"/>
    </row>
    <row r="27" spans="1:120" ht="16.5" thickBot="1">
      <c r="A27" s="76" t="s">
        <v>19</v>
      </c>
      <c r="B27" s="77"/>
      <c r="C27" s="78"/>
      <c r="D27" s="79">
        <f>SUM(D5,D10,D17,D20,D22,D24)</f>
        <v>505675</v>
      </c>
      <c r="E27" s="79">
        <f t="shared" ref="E27:N27" si="13">SUM(E5,E10,E17,E20,E22,E24)</f>
        <v>0</v>
      </c>
      <c r="F27" s="79">
        <f t="shared" si="13"/>
        <v>0</v>
      </c>
      <c r="G27" s="79">
        <f t="shared" si="13"/>
        <v>0</v>
      </c>
      <c r="H27" s="79">
        <f t="shared" si="13"/>
        <v>0</v>
      </c>
      <c r="I27" s="79">
        <f t="shared" si="13"/>
        <v>207066</v>
      </c>
      <c r="J27" s="79">
        <f t="shared" si="13"/>
        <v>0</v>
      </c>
      <c r="K27" s="79">
        <f t="shared" si="13"/>
        <v>0</v>
      </c>
      <c r="L27" s="79">
        <f t="shared" si="13"/>
        <v>0</v>
      </c>
      <c r="M27" s="79">
        <f t="shared" si="13"/>
        <v>0</v>
      </c>
      <c r="N27" s="79">
        <f t="shared" si="13"/>
        <v>0</v>
      </c>
      <c r="O27" s="79">
        <f>SUM(D27:N27)</f>
        <v>712741</v>
      </c>
      <c r="P27" s="80">
        <f t="shared" si="1"/>
        <v>1900.6426666666666</v>
      </c>
      <c r="Q27" s="58"/>
      <c r="R27" s="81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</row>
    <row r="28" spans="1:120">
      <c r="A28" s="82"/>
      <c r="B28" s="83"/>
      <c r="C28" s="83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5"/>
    </row>
    <row r="29" spans="1:120">
      <c r="A29" s="86"/>
      <c r="B29" s="87"/>
      <c r="C29" s="87"/>
      <c r="D29" s="88"/>
      <c r="E29" s="88"/>
      <c r="F29" s="88"/>
      <c r="G29" s="88"/>
      <c r="H29" s="88"/>
      <c r="I29" s="88"/>
      <c r="J29" s="88"/>
      <c r="K29" s="88"/>
      <c r="L29" s="88"/>
      <c r="M29" s="91" t="s">
        <v>102</v>
      </c>
      <c r="N29" s="91"/>
      <c r="O29" s="91"/>
      <c r="P29" s="89">
        <v>375</v>
      </c>
    </row>
    <row r="30" spans="1:120">
      <c r="A30" s="92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4"/>
    </row>
    <row r="31" spans="1:120" ht="15.75" customHeight="1" thickBot="1">
      <c r="A31" s="95" t="s">
        <v>39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7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26</v>
      </c>
      <c r="B3" s="105"/>
      <c r="C3" s="106"/>
      <c r="D3" s="125" t="s">
        <v>11</v>
      </c>
      <c r="E3" s="126"/>
      <c r="F3" s="126"/>
      <c r="G3" s="126"/>
      <c r="H3" s="127"/>
      <c r="I3" s="125" t="s">
        <v>12</v>
      </c>
      <c r="J3" s="127"/>
      <c r="K3" s="125" t="s">
        <v>14</v>
      </c>
      <c r="L3" s="127"/>
      <c r="M3" s="34"/>
      <c r="N3" s="35"/>
      <c r="O3" s="128" t="s">
        <v>31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27</v>
      </c>
      <c r="F4" s="32" t="s">
        <v>28</v>
      </c>
      <c r="G4" s="32" t="s">
        <v>29</v>
      </c>
      <c r="H4" s="32" t="s">
        <v>3</v>
      </c>
      <c r="I4" s="32" t="s">
        <v>4</v>
      </c>
      <c r="J4" s="33" t="s">
        <v>30</v>
      </c>
      <c r="K4" s="33" t="s">
        <v>5</v>
      </c>
      <c r="L4" s="33" t="s">
        <v>6</v>
      </c>
      <c r="M4" s="33" t="s">
        <v>7</v>
      </c>
      <c r="N4" s="33" t="s">
        <v>13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51350</v>
      </c>
      <c r="E5" s="25">
        <f t="shared" si="0"/>
        <v>7369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6" si="1">SUM(D5:M5)</f>
        <v>58719</v>
      </c>
      <c r="O5" s="31">
        <f t="shared" ref="O5:O16" si="2">(N5/O$18)</f>
        <v>155.75331564986737</v>
      </c>
      <c r="P5" s="6"/>
    </row>
    <row r="6" spans="1:133">
      <c r="A6" s="12"/>
      <c r="B6" s="23">
        <v>319</v>
      </c>
      <c r="C6" s="19" t="s">
        <v>8</v>
      </c>
      <c r="D6" s="43">
        <v>51350</v>
      </c>
      <c r="E6" s="43">
        <v>7369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58719</v>
      </c>
      <c r="O6" s="44">
        <f t="shared" si="2"/>
        <v>155.75331564986737</v>
      </c>
      <c r="P6" s="9"/>
    </row>
    <row r="7" spans="1:133" ht="15.75">
      <c r="A7" s="27" t="s">
        <v>9</v>
      </c>
      <c r="B7" s="28"/>
      <c r="C7" s="29"/>
      <c r="D7" s="30">
        <f t="shared" ref="D7:M7" si="3">SUM(D8:D9)</f>
        <v>85406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85406</v>
      </c>
      <c r="O7" s="42">
        <f t="shared" si="2"/>
        <v>226.54111405835545</v>
      </c>
      <c r="P7" s="10"/>
    </row>
    <row r="8" spans="1:133">
      <c r="A8" s="12"/>
      <c r="B8" s="23">
        <v>334.62</v>
      </c>
      <c r="C8" s="19" t="s">
        <v>36</v>
      </c>
      <c r="D8" s="43">
        <v>68803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68803</v>
      </c>
      <c r="O8" s="44">
        <f t="shared" si="2"/>
        <v>182.50132625994695</v>
      </c>
      <c r="P8" s="9"/>
    </row>
    <row r="9" spans="1:133">
      <c r="A9" s="12"/>
      <c r="B9" s="23">
        <v>335.19</v>
      </c>
      <c r="C9" s="19" t="s">
        <v>48</v>
      </c>
      <c r="D9" s="43">
        <v>16603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16603</v>
      </c>
      <c r="O9" s="44">
        <f t="shared" si="2"/>
        <v>44.03978779840849</v>
      </c>
      <c r="P9" s="9"/>
    </row>
    <row r="10" spans="1:133" ht="15.75">
      <c r="A10" s="27" t="s">
        <v>15</v>
      </c>
      <c r="B10" s="28"/>
      <c r="C10" s="29"/>
      <c r="D10" s="30">
        <f t="shared" ref="D10:M10" si="4">SUM(D11:D12)</f>
        <v>1021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141373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142394</v>
      </c>
      <c r="O10" s="42">
        <f t="shared" si="2"/>
        <v>377.70291777188328</v>
      </c>
      <c r="P10" s="10"/>
    </row>
    <row r="11" spans="1:133">
      <c r="A11" s="12"/>
      <c r="B11" s="23">
        <v>341.9</v>
      </c>
      <c r="C11" s="19" t="s">
        <v>49</v>
      </c>
      <c r="D11" s="43">
        <v>1021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1021</v>
      </c>
      <c r="O11" s="44">
        <f t="shared" si="2"/>
        <v>2.7082228116710874</v>
      </c>
      <c r="P11" s="9"/>
    </row>
    <row r="12" spans="1:133">
      <c r="A12" s="12"/>
      <c r="B12" s="23">
        <v>343.3</v>
      </c>
      <c r="C12" s="19" t="s">
        <v>18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141373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141373</v>
      </c>
      <c r="O12" s="44">
        <f t="shared" si="2"/>
        <v>374.9946949602122</v>
      </c>
      <c r="P12" s="9"/>
    </row>
    <row r="13" spans="1:133" ht="15.75">
      <c r="A13" s="27" t="s">
        <v>1</v>
      </c>
      <c r="B13" s="28"/>
      <c r="C13" s="29"/>
      <c r="D13" s="30">
        <f t="shared" ref="D13:M13" si="5">SUM(D14:D15)</f>
        <v>23525</v>
      </c>
      <c r="E13" s="30">
        <f t="shared" si="5"/>
        <v>222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9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1"/>
        <v>23756</v>
      </c>
      <c r="O13" s="42">
        <f t="shared" si="2"/>
        <v>63.013262599469499</v>
      </c>
      <c r="P13" s="10"/>
    </row>
    <row r="14" spans="1:133">
      <c r="A14" s="12"/>
      <c r="B14" s="23">
        <v>361.1</v>
      </c>
      <c r="C14" s="19" t="s">
        <v>21</v>
      </c>
      <c r="D14" s="43">
        <v>3</v>
      </c>
      <c r="E14" s="43">
        <v>0</v>
      </c>
      <c r="F14" s="43">
        <v>0</v>
      </c>
      <c r="G14" s="43">
        <v>0</v>
      </c>
      <c r="H14" s="43">
        <v>0</v>
      </c>
      <c r="I14" s="43">
        <v>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</v>
      </c>
      <c r="O14" s="44">
        <f t="shared" si="2"/>
        <v>3.1830238726790451E-2</v>
      </c>
      <c r="P14" s="9"/>
    </row>
    <row r="15" spans="1:133" ht="15.75" thickBot="1">
      <c r="A15" s="12"/>
      <c r="B15" s="23">
        <v>369.9</v>
      </c>
      <c r="C15" s="19" t="s">
        <v>22</v>
      </c>
      <c r="D15" s="43">
        <v>23522</v>
      </c>
      <c r="E15" s="43">
        <v>222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23744</v>
      </c>
      <c r="O15" s="44">
        <f t="shared" si="2"/>
        <v>62.981432360742708</v>
      </c>
      <c r="P15" s="9"/>
    </row>
    <row r="16" spans="1:133" ht="16.5" thickBot="1">
      <c r="A16" s="13" t="s">
        <v>19</v>
      </c>
      <c r="B16" s="21"/>
      <c r="C16" s="20"/>
      <c r="D16" s="14">
        <f>SUM(D5,D7,D10,D13)</f>
        <v>161302</v>
      </c>
      <c r="E16" s="14">
        <f t="shared" ref="E16:M16" si="6">SUM(E5,E7,E10,E13)</f>
        <v>7591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141382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310275</v>
      </c>
      <c r="O16" s="36">
        <f t="shared" si="2"/>
        <v>823.0106100795756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7"/>
      <c r="B18" s="38"/>
      <c r="C18" s="38"/>
      <c r="D18" s="39"/>
      <c r="E18" s="39"/>
      <c r="F18" s="39"/>
      <c r="G18" s="39"/>
      <c r="H18" s="39"/>
      <c r="I18" s="39"/>
      <c r="J18" s="39"/>
      <c r="K18" s="39"/>
      <c r="L18" s="115" t="s">
        <v>52</v>
      </c>
      <c r="M18" s="115"/>
      <c r="N18" s="115"/>
      <c r="O18" s="40">
        <v>377</v>
      </c>
    </row>
    <row r="19" spans="1:15">
      <c r="A19" s="116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4"/>
    </row>
    <row r="20" spans="1:15" ht="15.75" customHeight="1" thickBot="1">
      <c r="A20" s="117" t="s">
        <v>39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7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26</v>
      </c>
      <c r="B3" s="105"/>
      <c r="C3" s="106"/>
      <c r="D3" s="125" t="s">
        <v>11</v>
      </c>
      <c r="E3" s="126"/>
      <c r="F3" s="126"/>
      <c r="G3" s="126"/>
      <c r="H3" s="127"/>
      <c r="I3" s="125" t="s">
        <v>12</v>
      </c>
      <c r="J3" s="127"/>
      <c r="K3" s="125" t="s">
        <v>14</v>
      </c>
      <c r="L3" s="127"/>
      <c r="M3" s="34"/>
      <c r="N3" s="35"/>
      <c r="O3" s="128" t="s">
        <v>31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27</v>
      </c>
      <c r="F4" s="32" t="s">
        <v>28</v>
      </c>
      <c r="G4" s="32" t="s">
        <v>29</v>
      </c>
      <c r="H4" s="32" t="s">
        <v>3</v>
      </c>
      <c r="I4" s="32" t="s">
        <v>4</v>
      </c>
      <c r="J4" s="33" t="s">
        <v>30</v>
      </c>
      <c r="K4" s="33" t="s">
        <v>5</v>
      </c>
      <c r="L4" s="33" t="s">
        <v>6</v>
      </c>
      <c r="M4" s="33" t="s">
        <v>7</v>
      </c>
      <c r="N4" s="33" t="s">
        <v>13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51157</v>
      </c>
      <c r="E5" s="25">
        <f t="shared" si="0"/>
        <v>7679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6" si="1">SUM(D5:M5)</f>
        <v>58836</v>
      </c>
      <c r="O5" s="31">
        <f t="shared" ref="O5:O16" si="2">(N5/O$18)</f>
        <v>145.27407407407406</v>
      </c>
      <c r="P5" s="6"/>
    </row>
    <row r="6" spans="1:133">
      <c r="A6" s="12"/>
      <c r="B6" s="23">
        <v>319</v>
      </c>
      <c r="C6" s="19" t="s">
        <v>8</v>
      </c>
      <c r="D6" s="43">
        <v>51157</v>
      </c>
      <c r="E6" s="43">
        <v>7679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58836</v>
      </c>
      <c r="O6" s="44">
        <f t="shared" si="2"/>
        <v>145.27407407407406</v>
      </c>
      <c r="P6" s="9"/>
    </row>
    <row r="7" spans="1:133" ht="15.75">
      <c r="A7" s="27" t="s">
        <v>9</v>
      </c>
      <c r="B7" s="28"/>
      <c r="C7" s="29"/>
      <c r="D7" s="30">
        <f t="shared" ref="D7:M7" si="3">SUM(D8:D9)</f>
        <v>71815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71815</v>
      </c>
      <c r="O7" s="42">
        <f t="shared" si="2"/>
        <v>177.32098765432099</v>
      </c>
      <c r="P7" s="10"/>
    </row>
    <row r="8" spans="1:133">
      <c r="A8" s="12"/>
      <c r="B8" s="23">
        <v>334.62</v>
      </c>
      <c r="C8" s="19" t="s">
        <v>36</v>
      </c>
      <c r="D8" s="43">
        <v>55149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55149</v>
      </c>
      <c r="O8" s="44">
        <f t="shared" si="2"/>
        <v>136.17037037037036</v>
      </c>
      <c r="P8" s="9"/>
    </row>
    <row r="9" spans="1:133">
      <c r="A9" s="12"/>
      <c r="B9" s="23">
        <v>335.19</v>
      </c>
      <c r="C9" s="19" t="s">
        <v>48</v>
      </c>
      <c r="D9" s="43">
        <v>16666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16666</v>
      </c>
      <c r="O9" s="44">
        <f t="shared" si="2"/>
        <v>41.150617283950616</v>
      </c>
      <c r="P9" s="9"/>
    </row>
    <row r="10" spans="1:133" ht="15.75">
      <c r="A10" s="27" t="s">
        <v>15</v>
      </c>
      <c r="B10" s="28"/>
      <c r="C10" s="29"/>
      <c r="D10" s="30">
        <f t="shared" ref="D10:M10" si="4">SUM(D11:D12)</f>
        <v>3843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151763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155606</v>
      </c>
      <c r="O10" s="42">
        <f t="shared" si="2"/>
        <v>384.21234567901234</v>
      </c>
      <c r="P10" s="10"/>
    </row>
    <row r="11" spans="1:133">
      <c r="A11" s="12"/>
      <c r="B11" s="23">
        <v>341.9</v>
      </c>
      <c r="C11" s="19" t="s">
        <v>49</v>
      </c>
      <c r="D11" s="43">
        <v>3843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3843</v>
      </c>
      <c r="O11" s="44">
        <f t="shared" si="2"/>
        <v>9.4888888888888889</v>
      </c>
      <c r="P11" s="9"/>
    </row>
    <row r="12" spans="1:133">
      <c r="A12" s="12"/>
      <c r="B12" s="23">
        <v>343.3</v>
      </c>
      <c r="C12" s="19" t="s">
        <v>18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151763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151763</v>
      </c>
      <c r="O12" s="44">
        <f t="shared" si="2"/>
        <v>374.72345679012346</v>
      </c>
      <c r="P12" s="9"/>
    </row>
    <row r="13" spans="1:133" ht="15.75">
      <c r="A13" s="27" t="s">
        <v>1</v>
      </c>
      <c r="B13" s="28"/>
      <c r="C13" s="29"/>
      <c r="D13" s="30">
        <f t="shared" ref="D13:M13" si="5">SUM(D14:D15)</f>
        <v>14690</v>
      </c>
      <c r="E13" s="30">
        <f t="shared" si="5"/>
        <v>0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3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1"/>
        <v>14693</v>
      </c>
      <c r="O13" s="42">
        <f t="shared" si="2"/>
        <v>36.279012345679014</v>
      </c>
      <c r="P13" s="10"/>
    </row>
    <row r="14" spans="1:133">
      <c r="A14" s="12"/>
      <c r="B14" s="23">
        <v>361.1</v>
      </c>
      <c r="C14" s="19" t="s">
        <v>21</v>
      </c>
      <c r="D14" s="43">
        <v>211</v>
      </c>
      <c r="E14" s="43">
        <v>0</v>
      </c>
      <c r="F14" s="43">
        <v>0</v>
      </c>
      <c r="G14" s="43">
        <v>0</v>
      </c>
      <c r="H14" s="43">
        <v>0</v>
      </c>
      <c r="I14" s="43">
        <v>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214</v>
      </c>
      <c r="O14" s="44">
        <f t="shared" si="2"/>
        <v>0.52839506172839501</v>
      </c>
      <c r="P14" s="9"/>
    </row>
    <row r="15" spans="1:133" ht="15.75" thickBot="1">
      <c r="A15" s="12"/>
      <c r="B15" s="23">
        <v>369.9</v>
      </c>
      <c r="C15" s="19" t="s">
        <v>22</v>
      </c>
      <c r="D15" s="43">
        <v>14479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14479</v>
      </c>
      <c r="O15" s="44">
        <f t="shared" si="2"/>
        <v>35.750617283950618</v>
      </c>
      <c r="P15" s="9"/>
    </row>
    <row r="16" spans="1:133" ht="16.5" thickBot="1">
      <c r="A16" s="13" t="s">
        <v>19</v>
      </c>
      <c r="B16" s="21"/>
      <c r="C16" s="20"/>
      <c r="D16" s="14">
        <f>SUM(D5,D7,D10,D13)</f>
        <v>141505</v>
      </c>
      <c r="E16" s="14">
        <f t="shared" ref="E16:M16" si="6">SUM(E5,E7,E10,E13)</f>
        <v>7679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151766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300950</v>
      </c>
      <c r="O16" s="36">
        <f t="shared" si="2"/>
        <v>743.08641975308637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7"/>
      <c r="B18" s="38"/>
      <c r="C18" s="38"/>
      <c r="D18" s="39"/>
      <c r="E18" s="39"/>
      <c r="F18" s="39"/>
      <c r="G18" s="39"/>
      <c r="H18" s="39"/>
      <c r="I18" s="39"/>
      <c r="J18" s="39"/>
      <c r="K18" s="39"/>
      <c r="L18" s="115" t="s">
        <v>50</v>
      </c>
      <c r="M18" s="115"/>
      <c r="N18" s="115"/>
      <c r="O18" s="40">
        <v>405</v>
      </c>
    </row>
    <row r="19" spans="1:15">
      <c r="A19" s="116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4"/>
    </row>
    <row r="20" spans="1:15" ht="15.75" customHeight="1" thickBot="1">
      <c r="A20" s="117" t="s">
        <v>39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7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26</v>
      </c>
      <c r="B3" s="105"/>
      <c r="C3" s="106"/>
      <c r="D3" s="125" t="s">
        <v>11</v>
      </c>
      <c r="E3" s="126"/>
      <c r="F3" s="126"/>
      <c r="G3" s="126"/>
      <c r="H3" s="127"/>
      <c r="I3" s="125" t="s">
        <v>12</v>
      </c>
      <c r="J3" s="127"/>
      <c r="K3" s="125" t="s">
        <v>14</v>
      </c>
      <c r="L3" s="127"/>
      <c r="M3" s="34"/>
      <c r="N3" s="35"/>
      <c r="O3" s="128" t="s">
        <v>31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27</v>
      </c>
      <c r="F4" s="32" t="s">
        <v>28</v>
      </c>
      <c r="G4" s="32" t="s">
        <v>29</v>
      </c>
      <c r="H4" s="32" t="s">
        <v>3</v>
      </c>
      <c r="I4" s="32" t="s">
        <v>4</v>
      </c>
      <c r="J4" s="33" t="s">
        <v>30</v>
      </c>
      <c r="K4" s="33" t="s">
        <v>5</v>
      </c>
      <c r="L4" s="33" t="s">
        <v>6</v>
      </c>
      <c r="M4" s="33" t="s">
        <v>7</v>
      </c>
      <c r="N4" s="33" t="s">
        <v>13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53258</v>
      </c>
      <c r="E5" s="25">
        <f t="shared" si="0"/>
        <v>8139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61397</v>
      </c>
      <c r="O5" s="31">
        <f t="shared" ref="O5:O19" si="2">(N5/O$21)</f>
        <v>155.0429292929293</v>
      </c>
      <c r="P5" s="6"/>
    </row>
    <row r="6" spans="1:133">
      <c r="A6" s="12"/>
      <c r="B6" s="23">
        <v>319</v>
      </c>
      <c r="C6" s="19" t="s">
        <v>8</v>
      </c>
      <c r="D6" s="43">
        <v>53258</v>
      </c>
      <c r="E6" s="43">
        <v>8139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61397</v>
      </c>
      <c r="O6" s="44">
        <f t="shared" si="2"/>
        <v>155.0429292929293</v>
      </c>
      <c r="P6" s="9"/>
    </row>
    <row r="7" spans="1:133" ht="15.75">
      <c r="A7" s="27" t="s">
        <v>9</v>
      </c>
      <c r="B7" s="28"/>
      <c r="C7" s="29"/>
      <c r="D7" s="30">
        <f t="shared" ref="D7:M7" si="3">SUM(D8:D10)</f>
        <v>320124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133225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453349</v>
      </c>
      <c r="O7" s="42">
        <f t="shared" si="2"/>
        <v>1144.8207070707072</v>
      </c>
      <c r="P7" s="10"/>
    </row>
    <row r="8" spans="1:133">
      <c r="A8" s="12"/>
      <c r="B8" s="23">
        <v>331.1</v>
      </c>
      <c r="C8" s="19" t="s">
        <v>35</v>
      </c>
      <c r="D8" s="43">
        <v>245657</v>
      </c>
      <c r="E8" s="43">
        <v>0</v>
      </c>
      <c r="F8" s="43">
        <v>0</v>
      </c>
      <c r="G8" s="43">
        <v>0</v>
      </c>
      <c r="H8" s="43">
        <v>0</v>
      </c>
      <c r="I8" s="43">
        <v>133225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378882</v>
      </c>
      <c r="O8" s="44">
        <f t="shared" si="2"/>
        <v>956.77272727272725</v>
      </c>
      <c r="P8" s="9"/>
    </row>
    <row r="9" spans="1:133">
      <c r="A9" s="12"/>
      <c r="B9" s="23">
        <v>334.62</v>
      </c>
      <c r="C9" s="19" t="s">
        <v>36</v>
      </c>
      <c r="D9" s="43">
        <v>52047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52047</v>
      </c>
      <c r="O9" s="44">
        <f t="shared" si="2"/>
        <v>131.43181818181819</v>
      </c>
      <c r="P9" s="9"/>
    </row>
    <row r="10" spans="1:133">
      <c r="A10" s="12"/>
      <c r="B10" s="23">
        <v>335.19</v>
      </c>
      <c r="C10" s="19" t="s">
        <v>37</v>
      </c>
      <c r="D10" s="43">
        <v>22420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22420</v>
      </c>
      <c r="O10" s="44">
        <f t="shared" si="2"/>
        <v>56.616161616161619</v>
      </c>
      <c r="P10" s="9"/>
    </row>
    <row r="11" spans="1:133" ht="15.75">
      <c r="A11" s="27" t="s">
        <v>15</v>
      </c>
      <c r="B11" s="28"/>
      <c r="C11" s="29"/>
      <c r="D11" s="30">
        <f t="shared" ref="D11:M11" si="4">SUM(D12:D13)</f>
        <v>1810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126977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30">
        <f t="shared" si="1"/>
        <v>128787</v>
      </c>
      <c r="O11" s="42">
        <f t="shared" si="2"/>
        <v>325.219696969697</v>
      </c>
      <c r="P11" s="10"/>
    </row>
    <row r="12" spans="1:133">
      <c r="A12" s="12"/>
      <c r="B12" s="23">
        <v>341.9</v>
      </c>
      <c r="C12" s="19" t="s">
        <v>17</v>
      </c>
      <c r="D12" s="43">
        <v>1810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1810</v>
      </c>
      <c r="O12" s="44">
        <f t="shared" si="2"/>
        <v>4.5707070707070709</v>
      </c>
      <c r="P12" s="9"/>
    </row>
    <row r="13" spans="1:133">
      <c r="A13" s="12"/>
      <c r="B13" s="23">
        <v>343.3</v>
      </c>
      <c r="C13" s="19" t="s">
        <v>18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126977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126977</v>
      </c>
      <c r="O13" s="44">
        <f t="shared" si="2"/>
        <v>320.6489898989899</v>
      </c>
      <c r="P13" s="9"/>
    </row>
    <row r="14" spans="1:133" ht="15.75">
      <c r="A14" s="27" t="s">
        <v>1</v>
      </c>
      <c r="B14" s="28"/>
      <c r="C14" s="29"/>
      <c r="D14" s="30">
        <f t="shared" ref="D14:M14" si="5">SUM(D15:D16)</f>
        <v>16069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3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16072</v>
      </c>
      <c r="O14" s="42">
        <f t="shared" si="2"/>
        <v>40.585858585858588</v>
      </c>
      <c r="P14" s="10"/>
    </row>
    <row r="15" spans="1:133">
      <c r="A15" s="12"/>
      <c r="B15" s="23">
        <v>361.1</v>
      </c>
      <c r="C15" s="19" t="s">
        <v>21</v>
      </c>
      <c r="D15" s="43">
        <v>14</v>
      </c>
      <c r="E15" s="43">
        <v>0</v>
      </c>
      <c r="F15" s="43">
        <v>0</v>
      </c>
      <c r="G15" s="43">
        <v>0</v>
      </c>
      <c r="H15" s="43">
        <v>0</v>
      </c>
      <c r="I15" s="43">
        <v>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</v>
      </c>
      <c r="O15" s="44">
        <f t="shared" si="2"/>
        <v>4.2929292929292928E-2</v>
      </c>
      <c r="P15" s="9"/>
    </row>
    <row r="16" spans="1:133">
      <c r="A16" s="12"/>
      <c r="B16" s="23">
        <v>369.9</v>
      </c>
      <c r="C16" s="19" t="s">
        <v>22</v>
      </c>
      <c r="D16" s="43">
        <v>16055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16055</v>
      </c>
      <c r="O16" s="44">
        <f t="shared" si="2"/>
        <v>40.542929292929294</v>
      </c>
      <c r="P16" s="9"/>
    </row>
    <row r="17" spans="1:119" ht="15.75">
      <c r="A17" s="27" t="s">
        <v>16</v>
      </c>
      <c r="B17" s="28"/>
      <c r="C17" s="29"/>
      <c r="D17" s="30">
        <f t="shared" ref="D17:M17" si="6">SUM(D18:D18)</f>
        <v>72863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72863</v>
      </c>
      <c r="O17" s="42">
        <f t="shared" si="2"/>
        <v>183.99747474747474</v>
      </c>
      <c r="P17" s="9"/>
    </row>
    <row r="18" spans="1:119" ht="15.75" thickBot="1">
      <c r="A18" s="12"/>
      <c r="B18" s="23">
        <v>384</v>
      </c>
      <c r="C18" s="19" t="s">
        <v>23</v>
      </c>
      <c r="D18" s="43">
        <v>72863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72863</v>
      </c>
      <c r="O18" s="44">
        <f t="shared" si="2"/>
        <v>183.99747474747474</v>
      </c>
      <c r="P18" s="9"/>
    </row>
    <row r="19" spans="1:119" ht="16.5" thickBot="1">
      <c r="A19" s="13" t="s">
        <v>19</v>
      </c>
      <c r="B19" s="21"/>
      <c r="C19" s="20"/>
      <c r="D19" s="14">
        <f>SUM(D5,D7,D11,D14,D17)</f>
        <v>464124</v>
      </c>
      <c r="E19" s="14">
        <f t="shared" ref="E19:M19" si="7">SUM(E5,E7,E11,E14,E17)</f>
        <v>8139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260205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732468</v>
      </c>
      <c r="O19" s="36">
        <f t="shared" si="2"/>
        <v>1849.6666666666667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115" t="s">
        <v>43</v>
      </c>
      <c r="M21" s="115"/>
      <c r="N21" s="115"/>
      <c r="O21" s="40">
        <v>396</v>
      </c>
    </row>
    <row r="22" spans="1:119">
      <c r="A22" s="116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4"/>
    </row>
    <row r="23" spans="1:119" ht="15.75" customHeight="1" thickBot="1">
      <c r="A23" s="117" t="s">
        <v>39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7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26</v>
      </c>
      <c r="B3" s="105"/>
      <c r="C3" s="106"/>
      <c r="D3" s="125" t="s">
        <v>11</v>
      </c>
      <c r="E3" s="126"/>
      <c r="F3" s="126"/>
      <c r="G3" s="126"/>
      <c r="H3" s="127"/>
      <c r="I3" s="125" t="s">
        <v>12</v>
      </c>
      <c r="J3" s="127"/>
      <c r="K3" s="125" t="s">
        <v>14</v>
      </c>
      <c r="L3" s="127"/>
      <c r="M3" s="34"/>
      <c r="N3" s="35"/>
      <c r="O3" s="128" t="s">
        <v>31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27</v>
      </c>
      <c r="F4" s="32" t="s">
        <v>28</v>
      </c>
      <c r="G4" s="32" t="s">
        <v>29</v>
      </c>
      <c r="H4" s="32" t="s">
        <v>3</v>
      </c>
      <c r="I4" s="32" t="s">
        <v>4</v>
      </c>
      <c r="J4" s="33" t="s">
        <v>30</v>
      </c>
      <c r="K4" s="33" t="s">
        <v>5</v>
      </c>
      <c r="L4" s="33" t="s">
        <v>6</v>
      </c>
      <c r="M4" s="33" t="s">
        <v>7</v>
      </c>
      <c r="N4" s="33" t="s">
        <v>13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54803</v>
      </c>
      <c r="E5" s="25">
        <f t="shared" si="0"/>
        <v>8561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63364</v>
      </c>
      <c r="O5" s="31">
        <f t="shared" ref="O5:O19" si="2">(N5/O$21)</f>
        <v>162.88946015424165</v>
      </c>
      <c r="P5" s="6"/>
    </row>
    <row r="6" spans="1:133">
      <c r="A6" s="12"/>
      <c r="B6" s="23">
        <v>319</v>
      </c>
      <c r="C6" s="19" t="s">
        <v>8</v>
      </c>
      <c r="D6" s="43">
        <v>54803</v>
      </c>
      <c r="E6" s="43">
        <v>8561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63364</v>
      </c>
      <c r="O6" s="44">
        <f t="shared" si="2"/>
        <v>162.88946015424165</v>
      </c>
      <c r="P6" s="9"/>
    </row>
    <row r="7" spans="1:133" ht="15.75">
      <c r="A7" s="27" t="s">
        <v>9</v>
      </c>
      <c r="B7" s="28"/>
      <c r="C7" s="29"/>
      <c r="D7" s="30">
        <f t="shared" ref="D7:M7" si="3">SUM(D8:D10)</f>
        <v>634657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871911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1506568</v>
      </c>
      <c r="O7" s="42">
        <f t="shared" si="2"/>
        <v>3872.9254498714654</v>
      </c>
      <c r="P7" s="10"/>
    </row>
    <row r="8" spans="1:133">
      <c r="A8" s="12"/>
      <c r="B8" s="23">
        <v>331.1</v>
      </c>
      <c r="C8" s="19" t="s">
        <v>35</v>
      </c>
      <c r="D8" s="43">
        <v>486150</v>
      </c>
      <c r="E8" s="43">
        <v>0</v>
      </c>
      <c r="F8" s="43">
        <v>0</v>
      </c>
      <c r="G8" s="43">
        <v>0</v>
      </c>
      <c r="H8" s="43">
        <v>0</v>
      </c>
      <c r="I8" s="43">
        <v>871911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1358061</v>
      </c>
      <c r="O8" s="44">
        <f t="shared" si="2"/>
        <v>3491.1593830334191</v>
      </c>
      <c r="P8" s="9"/>
    </row>
    <row r="9" spans="1:133">
      <c r="A9" s="12"/>
      <c r="B9" s="23">
        <v>334.62</v>
      </c>
      <c r="C9" s="19" t="s">
        <v>36</v>
      </c>
      <c r="D9" s="43">
        <v>125929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125929</v>
      </c>
      <c r="O9" s="44">
        <f t="shared" si="2"/>
        <v>323.72493573264779</v>
      </c>
      <c r="P9" s="9"/>
    </row>
    <row r="10" spans="1:133">
      <c r="A10" s="12"/>
      <c r="B10" s="23">
        <v>335.19</v>
      </c>
      <c r="C10" s="19" t="s">
        <v>37</v>
      </c>
      <c r="D10" s="43">
        <v>22578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22578</v>
      </c>
      <c r="O10" s="44">
        <f t="shared" si="2"/>
        <v>58.041131105398456</v>
      </c>
      <c r="P10" s="9"/>
    </row>
    <row r="11" spans="1:133" ht="15.75">
      <c r="A11" s="27" t="s">
        <v>15</v>
      </c>
      <c r="B11" s="28"/>
      <c r="C11" s="29"/>
      <c r="D11" s="30">
        <f t="shared" ref="D11:M11" si="4">SUM(D12:D13)</f>
        <v>2434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118882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30">
        <f t="shared" si="1"/>
        <v>121316</v>
      </c>
      <c r="O11" s="42">
        <f t="shared" si="2"/>
        <v>311.86632390745501</v>
      </c>
      <c r="P11" s="10"/>
    </row>
    <row r="12" spans="1:133">
      <c r="A12" s="12"/>
      <c r="B12" s="23">
        <v>341.9</v>
      </c>
      <c r="C12" s="19" t="s">
        <v>17</v>
      </c>
      <c r="D12" s="43">
        <v>2434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2434</v>
      </c>
      <c r="O12" s="44">
        <f t="shared" si="2"/>
        <v>6.2570694087403602</v>
      </c>
      <c r="P12" s="9"/>
    </row>
    <row r="13" spans="1:133">
      <c r="A13" s="12"/>
      <c r="B13" s="23">
        <v>343.3</v>
      </c>
      <c r="C13" s="19" t="s">
        <v>18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118882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118882</v>
      </c>
      <c r="O13" s="44">
        <f t="shared" si="2"/>
        <v>305.60925449871468</v>
      </c>
      <c r="P13" s="9"/>
    </row>
    <row r="14" spans="1:133" ht="15.75">
      <c r="A14" s="27" t="s">
        <v>1</v>
      </c>
      <c r="B14" s="28"/>
      <c r="C14" s="29"/>
      <c r="D14" s="30">
        <f t="shared" ref="D14:M14" si="5">SUM(D15:D16)</f>
        <v>11818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11818</v>
      </c>
      <c r="O14" s="42">
        <f t="shared" si="2"/>
        <v>30.380462724935732</v>
      </c>
      <c r="P14" s="10"/>
    </row>
    <row r="15" spans="1:133">
      <c r="A15" s="12"/>
      <c r="B15" s="23">
        <v>361.1</v>
      </c>
      <c r="C15" s="19" t="s">
        <v>21</v>
      </c>
      <c r="D15" s="43">
        <v>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39</v>
      </c>
      <c r="O15" s="44">
        <f t="shared" si="2"/>
        <v>0.10025706940874037</v>
      </c>
      <c r="P15" s="9"/>
    </row>
    <row r="16" spans="1:133">
      <c r="A16" s="12"/>
      <c r="B16" s="23">
        <v>369.9</v>
      </c>
      <c r="C16" s="19" t="s">
        <v>22</v>
      </c>
      <c r="D16" s="43">
        <v>11779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11779</v>
      </c>
      <c r="O16" s="44">
        <f t="shared" si="2"/>
        <v>30.280205655526991</v>
      </c>
      <c r="P16" s="9"/>
    </row>
    <row r="17" spans="1:119" ht="15.75">
      <c r="A17" s="27" t="s">
        <v>16</v>
      </c>
      <c r="B17" s="28"/>
      <c r="C17" s="29"/>
      <c r="D17" s="30">
        <f t="shared" ref="D17:M17" si="6">SUM(D18:D18)</f>
        <v>29550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29550</v>
      </c>
      <c r="O17" s="42">
        <f t="shared" si="2"/>
        <v>75.964010282776343</v>
      </c>
      <c r="P17" s="9"/>
    </row>
    <row r="18" spans="1:119" ht="15.75" thickBot="1">
      <c r="A18" s="12"/>
      <c r="B18" s="23">
        <v>384</v>
      </c>
      <c r="C18" s="19" t="s">
        <v>23</v>
      </c>
      <c r="D18" s="43">
        <v>29550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29550</v>
      </c>
      <c r="O18" s="44">
        <f t="shared" si="2"/>
        <v>75.964010282776343</v>
      </c>
      <c r="P18" s="9"/>
    </row>
    <row r="19" spans="1:119" ht="16.5" thickBot="1">
      <c r="A19" s="13" t="s">
        <v>19</v>
      </c>
      <c r="B19" s="21"/>
      <c r="C19" s="20"/>
      <c r="D19" s="14">
        <f>SUM(D5,D7,D11,D14,D17)</f>
        <v>733262</v>
      </c>
      <c r="E19" s="14">
        <f t="shared" ref="E19:M19" si="7">SUM(E5,E7,E11,E14,E17)</f>
        <v>8561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990793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1732616</v>
      </c>
      <c r="O19" s="36">
        <f t="shared" si="2"/>
        <v>4454.0257069408744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115" t="s">
        <v>41</v>
      </c>
      <c r="M21" s="115"/>
      <c r="N21" s="115"/>
      <c r="O21" s="40">
        <v>389</v>
      </c>
    </row>
    <row r="22" spans="1:119">
      <c r="A22" s="116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4"/>
    </row>
    <row r="23" spans="1:119" ht="15.75" customHeight="1" thickBot="1">
      <c r="A23" s="117" t="s">
        <v>39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7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34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26</v>
      </c>
      <c r="B3" s="105"/>
      <c r="C3" s="106"/>
      <c r="D3" s="125" t="s">
        <v>11</v>
      </c>
      <c r="E3" s="126"/>
      <c r="F3" s="126"/>
      <c r="G3" s="126"/>
      <c r="H3" s="127"/>
      <c r="I3" s="125" t="s">
        <v>12</v>
      </c>
      <c r="J3" s="127"/>
      <c r="K3" s="125" t="s">
        <v>14</v>
      </c>
      <c r="L3" s="127"/>
      <c r="M3" s="34"/>
      <c r="N3" s="35"/>
      <c r="O3" s="128" t="s">
        <v>31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27</v>
      </c>
      <c r="F4" s="32" t="s">
        <v>28</v>
      </c>
      <c r="G4" s="32" t="s">
        <v>29</v>
      </c>
      <c r="H4" s="32" t="s">
        <v>3</v>
      </c>
      <c r="I4" s="32" t="s">
        <v>4</v>
      </c>
      <c r="J4" s="33" t="s">
        <v>30</v>
      </c>
      <c r="K4" s="33" t="s">
        <v>5</v>
      </c>
      <c r="L4" s="33" t="s">
        <v>6</v>
      </c>
      <c r="M4" s="33" t="s">
        <v>7</v>
      </c>
      <c r="N4" s="33" t="s">
        <v>13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61290</v>
      </c>
      <c r="E5" s="25">
        <f t="shared" si="0"/>
        <v>9087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70377</v>
      </c>
      <c r="O5" s="31">
        <f t="shared" ref="O5:O20" si="2">(N5/O$22)</f>
        <v>183.75195822454307</v>
      </c>
      <c r="P5" s="6"/>
    </row>
    <row r="6" spans="1:133">
      <c r="A6" s="12"/>
      <c r="B6" s="23">
        <v>319</v>
      </c>
      <c r="C6" s="19" t="s">
        <v>8</v>
      </c>
      <c r="D6" s="43">
        <v>61290</v>
      </c>
      <c r="E6" s="43">
        <v>9087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70377</v>
      </c>
      <c r="O6" s="44">
        <f t="shared" si="2"/>
        <v>183.75195822454307</v>
      </c>
      <c r="P6" s="9"/>
    </row>
    <row r="7" spans="1:133" ht="15.75">
      <c r="A7" s="27" t="s">
        <v>9</v>
      </c>
      <c r="B7" s="28"/>
      <c r="C7" s="29"/>
      <c r="D7" s="30">
        <f t="shared" ref="D7:M7" si="3">SUM(D8:D10)</f>
        <v>325679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325679</v>
      </c>
      <c r="O7" s="42">
        <f t="shared" si="2"/>
        <v>850.33681462140987</v>
      </c>
      <c r="P7" s="10"/>
    </row>
    <row r="8" spans="1:133">
      <c r="A8" s="12"/>
      <c r="B8" s="23">
        <v>331.1</v>
      </c>
      <c r="C8" s="19" t="s">
        <v>35</v>
      </c>
      <c r="D8" s="43">
        <v>61764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61764</v>
      </c>
      <c r="O8" s="44">
        <f t="shared" si="2"/>
        <v>161.26370757180158</v>
      </c>
      <c r="P8" s="9"/>
    </row>
    <row r="9" spans="1:133">
      <c r="A9" s="12"/>
      <c r="B9" s="23">
        <v>334.62</v>
      </c>
      <c r="C9" s="19" t="s">
        <v>36</v>
      </c>
      <c r="D9" s="43">
        <v>246479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246479</v>
      </c>
      <c r="O9" s="44">
        <f t="shared" si="2"/>
        <v>643.54830287206266</v>
      </c>
      <c r="P9" s="9"/>
    </row>
    <row r="10" spans="1:133">
      <c r="A10" s="12"/>
      <c r="B10" s="23">
        <v>335.19</v>
      </c>
      <c r="C10" s="19" t="s">
        <v>37</v>
      </c>
      <c r="D10" s="43">
        <v>17436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17436</v>
      </c>
      <c r="O10" s="44">
        <f t="shared" si="2"/>
        <v>45.52480417754569</v>
      </c>
      <c r="P10" s="9"/>
    </row>
    <row r="11" spans="1:133" ht="15.75">
      <c r="A11" s="27" t="s">
        <v>15</v>
      </c>
      <c r="B11" s="28"/>
      <c r="C11" s="29"/>
      <c r="D11" s="30">
        <f t="shared" ref="D11:M11" si="4">SUM(D12:D13)</f>
        <v>3077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134615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30">
        <f t="shared" si="1"/>
        <v>137692</v>
      </c>
      <c r="O11" s="42">
        <f t="shared" si="2"/>
        <v>359.50913838120107</v>
      </c>
      <c r="P11" s="10"/>
    </row>
    <row r="12" spans="1:133">
      <c r="A12" s="12"/>
      <c r="B12" s="23">
        <v>341.9</v>
      </c>
      <c r="C12" s="19" t="s">
        <v>17</v>
      </c>
      <c r="D12" s="43">
        <v>3077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3077</v>
      </c>
      <c r="O12" s="44">
        <f t="shared" si="2"/>
        <v>8.0339425587467357</v>
      </c>
      <c r="P12" s="9"/>
    </row>
    <row r="13" spans="1:133">
      <c r="A13" s="12"/>
      <c r="B13" s="23">
        <v>343.3</v>
      </c>
      <c r="C13" s="19" t="s">
        <v>18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134615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134615</v>
      </c>
      <c r="O13" s="44">
        <f t="shared" si="2"/>
        <v>351.47519582245428</v>
      </c>
      <c r="P13" s="9"/>
    </row>
    <row r="14" spans="1:133" ht="15.75">
      <c r="A14" s="27" t="s">
        <v>1</v>
      </c>
      <c r="B14" s="28"/>
      <c r="C14" s="29"/>
      <c r="D14" s="30">
        <f t="shared" ref="D14:M14" si="5">SUM(D15:D16)</f>
        <v>17896</v>
      </c>
      <c r="E14" s="30">
        <f t="shared" si="5"/>
        <v>1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17897</v>
      </c>
      <c r="O14" s="42">
        <f t="shared" si="2"/>
        <v>46.728459530026107</v>
      </c>
      <c r="P14" s="10"/>
    </row>
    <row r="15" spans="1:133">
      <c r="A15" s="12"/>
      <c r="B15" s="23">
        <v>361.1</v>
      </c>
      <c r="C15" s="19" t="s">
        <v>21</v>
      </c>
      <c r="D15" s="43">
        <v>566</v>
      </c>
      <c r="E15" s="43">
        <v>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567</v>
      </c>
      <c r="O15" s="44">
        <f t="shared" si="2"/>
        <v>1.4804177545691906</v>
      </c>
      <c r="P15" s="9"/>
    </row>
    <row r="16" spans="1:133">
      <c r="A16" s="12"/>
      <c r="B16" s="23">
        <v>369.9</v>
      </c>
      <c r="C16" s="19" t="s">
        <v>22</v>
      </c>
      <c r="D16" s="43">
        <v>17330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17330</v>
      </c>
      <c r="O16" s="44">
        <f t="shared" si="2"/>
        <v>45.248041775456919</v>
      </c>
      <c r="P16" s="9"/>
    </row>
    <row r="17" spans="1:119" ht="15.75">
      <c r="A17" s="27" t="s">
        <v>16</v>
      </c>
      <c r="B17" s="28"/>
      <c r="C17" s="29"/>
      <c r="D17" s="30">
        <f t="shared" ref="D17:M17" si="6">SUM(D18:D19)</f>
        <v>173939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2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173941</v>
      </c>
      <c r="O17" s="42">
        <f t="shared" si="2"/>
        <v>454.15404699738906</v>
      </c>
      <c r="P17" s="9"/>
    </row>
    <row r="18" spans="1:119">
      <c r="A18" s="12"/>
      <c r="B18" s="23">
        <v>384</v>
      </c>
      <c r="C18" s="19" t="s">
        <v>23</v>
      </c>
      <c r="D18" s="43">
        <v>173939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173939</v>
      </c>
      <c r="O18" s="44">
        <f t="shared" si="2"/>
        <v>454.14882506527414</v>
      </c>
      <c r="P18" s="9"/>
    </row>
    <row r="19" spans="1:119" ht="15.75" thickBot="1">
      <c r="A19" s="12"/>
      <c r="B19" s="23">
        <v>389.1</v>
      </c>
      <c r="C19" s="19" t="s">
        <v>25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</v>
      </c>
      <c r="O19" s="44">
        <f t="shared" si="2"/>
        <v>5.2219321148825066E-3</v>
      </c>
      <c r="P19" s="9"/>
    </row>
    <row r="20" spans="1:119" ht="16.5" thickBot="1">
      <c r="A20" s="13" t="s">
        <v>19</v>
      </c>
      <c r="B20" s="21"/>
      <c r="C20" s="20"/>
      <c r="D20" s="14">
        <f>SUM(D5,D7,D11,D14,D17)</f>
        <v>581881</v>
      </c>
      <c r="E20" s="14">
        <f t="shared" ref="E20:M20" si="7">SUM(E5,E7,E11,E14,E17)</f>
        <v>9088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134617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725586</v>
      </c>
      <c r="O20" s="36">
        <f t="shared" si="2"/>
        <v>1894.4804177545691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115" t="s">
        <v>38</v>
      </c>
      <c r="M22" s="115"/>
      <c r="N22" s="115"/>
      <c r="O22" s="40">
        <v>383</v>
      </c>
    </row>
    <row r="23" spans="1:119">
      <c r="A23" s="116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4"/>
    </row>
    <row r="24" spans="1:119" ht="15.75" thickBot="1">
      <c r="A24" s="117" t="s">
        <v>39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26</v>
      </c>
      <c r="B3" s="105"/>
      <c r="C3" s="106"/>
      <c r="D3" s="125" t="s">
        <v>11</v>
      </c>
      <c r="E3" s="126"/>
      <c r="F3" s="126"/>
      <c r="G3" s="126"/>
      <c r="H3" s="127"/>
      <c r="I3" s="125" t="s">
        <v>12</v>
      </c>
      <c r="J3" s="127"/>
      <c r="K3" s="125" t="s">
        <v>14</v>
      </c>
      <c r="L3" s="127"/>
      <c r="M3" s="34"/>
      <c r="N3" s="35"/>
      <c r="O3" s="128" t="s">
        <v>31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27</v>
      </c>
      <c r="F4" s="32" t="s">
        <v>28</v>
      </c>
      <c r="G4" s="32" t="s">
        <v>29</v>
      </c>
      <c r="H4" s="32" t="s">
        <v>3</v>
      </c>
      <c r="I4" s="32" t="s">
        <v>4</v>
      </c>
      <c r="J4" s="33" t="s">
        <v>30</v>
      </c>
      <c r="K4" s="33" t="s">
        <v>5</v>
      </c>
      <c r="L4" s="33" t="s">
        <v>6</v>
      </c>
      <c r="M4" s="33" t="s">
        <v>7</v>
      </c>
      <c r="N4" s="33" t="s">
        <v>13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63890</v>
      </c>
      <c r="E5" s="25">
        <f t="shared" si="0"/>
        <v>9095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72985</v>
      </c>
      <c r="O5" s="31">
        <f t="shared" ref="O5:O19" si="2">(N5/O$21)</f>
        <v>165.875</v>
      </c>
      <c r="P5" s="6"/>
    </row>
    <row r="6" spans="1:133">
      <c r="A6" s="12"/>
      <c r="B6" s="23">
        <v>319</v>
      </c>
      <c r="C6" s="19" t="s">
        <v>8</v>
      </c>
      <c r="D6" s="43">
        <v>63890</v>
      </c>
      <c r="E6" s="43">
        <v>9095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72985</v>
      </c>
      <c r="O6" s="44">
        <f t="shared" si="2"/>
        <v>165.875</v>
      </c>
      <c r="P6" s="9"/>
    </row>
    <row r="7" spans="1:133" ht="15.75">
      <c r="A7" s="27" t="s">
        <v>9</v>
      </c>
      <c r="B7" s="28"/>
      <c r="C7" s="29"/>
      <c r="D7" s="30">
        <f t="shared" ref="D7:M7" si="3">SUM(D8:D8)</f>
        <v>105198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105198</v>
      </c>
      <c r="O7" s="42">
        <f t="shared" si="2"/>
        <v>239.08636363636364</v>
      </c>
      <c r="P7" s="10"/>
    </row>
    <row r="8" spans="1:133">
      <c r="A8" s="12"/>
      <c r="B8" s="23">
        <v>335.62</v>
      </c>
      <c r="C8" s="19" t="s">
        <v>10</v>
      </c>
      <c r="D8" s="43">
        <v>105198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105198</v>
      </c>
      <c r="O8" s="44">
        <f t="shared" si="2"/>
        <v>239.08636363636364</v>
      </c>
      <c r="P8" s="9"/>
    </row>
    <row r="9" spans="1:133" ht="15.75">
      <c r="A9" s="27" t="s">
        <v>15</v>
      </c>
      <c r="B9" s="28"/>
      <c r="C9" s="29"/>
      <c r="D9" s="30">
        <f t="shared" ref="D9:M9" si="4">SUM(D10:D11)</f>
        <v>4254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100199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30">
        <f t="shared" si="1"/>
        <v>104453</v>
      </c>
      <c r="O9" s="42">
        <f t="shared" si="2"/>
        <v>237.39318181818183</v>
      </c>
      <c r="P9" s="10"/>
    </row>
    <row r="10" spans="1:133">
      <c r="A10" s="12"/>
      <c r="B10" s="23">
        <v>341.9</v>
      </c>
      <c r="C10" s="19" t="s">
        <v>17</v>
      </c>
      <c r="D10" s="43">
        <v>4254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4254</v>
      </c>
      <c r="O10" s="44">
        <f t="shared" si="2"/>
        <v>9.668181818181818</v>
      </c>
      <c r="P10" s="9"/>
    </row>
    <row r="11" spans="1:133">
      <c r="A11" s="12"/>
      <c r="B11" s="23">
        <v>343.3</v>
      </c>
      <c r="C11" s="19" t="s">
        <v>18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100199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100199</v>
      </c>
      <c r="O11" s="44">
        <f t="shared" si="2"/>
        <v>227.72499999999999</v>
      </c>
      <c r="P11" s="9"/>
    </row>
    <row r="12" spans="1:133" ht="15.75">
      <c r="A12" s="27" t="s">
        <v>1</v>
      </c>
      <c r="B12" s="28"/>
      <c r="C12" s="29"/>
      <c r="D12" s="30">
        <f t="shared" ref="D12:M12" si="5">SUM(D13:D14)</f>
        <v>25792</v>
      </c>
      <c r="E12" s="30">
        <f t="shared" si="5"/>
        <v>5</v>
      </c>
      <c r="F12" s="30">
        <f t="shared" si="5"/>
        <v>0</v>
      </c>
      <c r="G12" s="30">
        <f t="shared" si="5"/>
        <v>0</v>
      </c>
      <c r="H12" s="30">
        <f t="shared" si="5"/>
        <v>0</v>
      </c>
      <c r="I12" s="30">
        <f t="shared" si="5"/>
        <v>0</v>
      </c>
      <c r="J12" s="30">
        <f t="shared" si="5"/>
        <v>0</v>
      </c>
      <c r="K12" s="30">
        <f t="shared" si="5"/>
        <v>0</v>
      </c>
      <c r="L12" s="30">
        <f t="shared" si="5"/>
        <v>0</v>
      </c>
      <c r="M12" s="30">
        <f t="shared" si="5"/>
        <v>0</v>
      </c>
      <c r="N12" s="30">
        <f t="shared" si="1"/>
        <v>25797</v>
      </c>
      <c r="O12" s="42">
        <f t="shared" si="2"/>
        <v>58.629545454545458</v>
      </c>
      <c r="P12" s="10"/>
    </row>
    <row r="13" spans="1:133">
      <c r="A13" s="12"/>
      <c r="B13" s="23">
        <v>361.1</v>
      </c>
      <c r="C13" s="19" t="s">
        <v>21</v>
      </c>
      <c r="D13" s="43">
        <v>421</v>
      </c>
      <c r="E13" s="43">
        <v>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426</v>
      </c>
      <c r="O13" s="44">
        <f t="shared" si="2"/>
        <v>0.96818181818181814</v>
      </c>
      <c r="P13" s="9"/>
    </row>
    <row r="14" spans="1:133">
      <c r="A14" s="12"/>
      <c r="B14" s="23">
        <v>369.9</v>
      </c>
      <c r="C14" s="19" t="s">
        <v>22</v>
      </c>
      <c r="D14" s="43">
        <v>25371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25371</v>
      </c>
      <c r="O14" s="44">
        <f t="shared" si="2"/>
        <v>57.661363636363639</v>
      </c>
      <c r="P14" s="9"/>
    </row>
    <row r="15" spans="1:133" ht="15.75">
      <c r="A15" s="27" t="s">
        <v>16</v>
      </c>
      <c r="B15" s="28"/>
      <c r="C15" s="29"/>
      <c r="D15" s="30">
        <f t="shared" ref="D15:M15" si="6">SUM(D16:D18)</f>
        <v>75884</v>
      </c>
      <c r="E15" s="30">
        <f t="shared" si="6"/>
        <v>1890</v>
      </c>
      <c r="F15" s="30">
        <f t="shared" si="6"/>
        <v>0</v>
      </c>
      <c r="G15" s="30">
        <f t="shared" si="6"/>
        <v>0</v>
      </c>
      <c r="H15" s="30">
        <f t="shared" si="6"/>
        <v>0</v>
      </c>
      <c r="I15" s="30">
        <f t="shared" si="6"/>
        <v>20</v>
      </c>
      <c r="J15" s="30">
        <f t="shared" si="6"/>
        <v>0</v>
      </c>
      <c r="K15" s="30">
        <f t="shared" si="6"/>
        <v>0</v>
      </c>
      <c r="L15" s="30">
        <f t="shared" si="6"/>
        <v>0</v>
      </c>
      <c r="M15" s="30">
        <f t="shared" si="6"/>
        <v>0</v>
      </c>
      <c r="N15" s="30">
        <f t="shared" si="1"/>
        <v>77794</v>
      </c>
      <c r="O15" s="42">
        <f t="shared" si="2"/>
        <v>176.80454545454546</v>
      </c>
      <c r="P15" s="9"/>
    </row>
    <row r="16" spans="1:133">
      <c r="A16" s="12"/>
      <c r="B16" s="23">
        <v>384</v>
      </c>
      <c r="C16" s="19" t="s">
        <v>23</v>
      </c>
      <c r="D16" s="43">
        <v>75299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75299</v>
      </c>
      <c r="O16" s="44">
        <f t="shared" si="2"/>
        <v>171.1340909090909</v>
      </c>
      <c r="P16" s="9"/>
    </row>
    <row r="17" spans="1:119">
      <c r="A17" s="12"/>
      <c r="B17" s="23">
        <v>388.1</v>
      </c>
      <c r="C17" s="19" t="s">
        <v>24</v>
      </c>
      <c r="D17" s="43">
        <v>585</v>
      </c>
      <c r="E17" s="43">
        <v>1890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2475</v>
      </c>
      <c r="O17" s="44">
        <f t="shared" si="2"/>
        <v>5.625</v>
      </c>
      <c r="P17" s="9"/>
    </row>
    <row r="18" spans="1:119" ht="15.75" thickBot="1">
      <c r="A18" s="12"/>
      <c r="B18" s="23">
        <v>389.1</v>
      </c>
      <c r="C18" s="19" t="s">
        <v>25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</v>
      </c>
      <c r="O18" s="44">
        <f t="shared" si="2"/>
        <v>4.5454545454545456E-2</v>
      </c>
      <c r="P18" s="9"/>
    </row>
    <row r="19" spans="1:119" ht="16.5" thickBot="1">
      <c r="A19" s="13" t="s">
        <v>19</v>
      </c>
      <c r="B19" s="21"/>
      <c r="C19" s="20"/>
      <c r="D19" s="14">
        <f>SUM(D5,D7,D9,D12,D15)</f>
        <v>275018</v>
      </c>
      <c r="E19" s="14">
        <f t="shared" ref="E19:M19" si="7">SUM(E5,E7,E9,E12,E15)</f>
        <v>10990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100219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386227</v>
      </c>
      <c r="O19" s="36">
        <f t="shared" si="2"/>
        <v>877.78863636363633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115" t="s">
        <v>32</v>
      </c>
      <c r="M21" s="115"/>
      <c r="N21" s="115"/>
      <c r="O21" s="40">
        <v>440</v>
      </c>
    </row>
    <row r="22" spans="1:119">
      <c r="A22" s="116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4"/>
    </row>
    <row r="23" spans="1:119" ht="15.75" thickBot="1">
      <c r="A23" s="117" t="s">
        <v>39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7"/>
    </row>
  </sheetData>
  <mergeCells count="10">
    <mergeCell ref="A23:O23"/>
    <mergeCell ref="A22:O22"/>
    <mergeCell ref="L21:N2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26</v>
      </c>
      <c r="B3" s="105"/>
      <c r="C3" s="106"/>
      <c r="D3" s="125" t="s">
        <v>11</v>
      </c>
      <c r="E3" s="126"/>
      <c r="F3" s="126"/>
      <c r="G3" s="126"/>
      <c r="H3" s="127"/>
      <c r="I3" s="125" t="s">
        <v>12</v>
      </c>
      <c r="J3" s="127"/>
      <c r="K3" s="125" t="s">
        <v>14</v>
      </c>
      <c r="L3" s="127"/>
      <c r="M3" s="34"/>
      <c r="N3" s="35"/>
      <c r="O3" s="128" t="s">
        <v>31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27</v>
      </c>
      <c r="F4" s="32" t="s">
        <v>28</v>
      </c>
      <c r="G4" s="32" t="s">
        <v>29</v>
      </c>
      <c r="H4" s="32" t="s">
        <v>3</v>
      </c>
      <c r="I4" s="32" t="s">
        <v>4</v>
      </c>
      <c r="J4" s="33" t="s">
        <v>30</v>
      </c>
      <c r="K4" s="33" t="s">
        <v>5</v>
      </c>
      <c r="L4" s="33" t="s">
        <v>6</v>
      </c>
      <c r="M4" s="33" t="s">
        <v>7</v>
      </c>
      <c r="N4" s="33" t="s">
        <v>13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56448</v>
      </c>
      <c r="E5" s="25">
        <f t="shared" si="0"/>
        <v>9580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8" si="1">SUM(D5:M5)</f>
        <v>66028</v>
      </c>
      <c r="O5" s="31">
        <f t="shared" ref="O5:O18" si="2">(N5/O$20)</f>
        <v>149.04740406320542</v>
      </c>
      <c r="P5" s="6"/>
    </row>
    <row r="6" spans="1:133">
      <c r="A6" s="12"/>
      <c r="B6" s="23">
        <v>319</v>
      </c>
      <c r="C6" s="19" t="s">
        <v>8</v>
      </c>
      <c r="D6" s="43">
        <v>56448</v>
      </c>
      <c r="E6" s="43">
        <v>9580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66028</v>
      </c>
      <c r="O6" s="44">
        <f t="shared" si="2"/>
        <v>149.04740406320542</v>
      </c>
      <c r="P6" s="9"/>
    </row>
    <row r="7" spans="1:133" ht="15.75">
      <c r="A7" s="27" t="s">
        <v>9</v>
      </c>
      <c r="B7" s="28"/>
      <c r="C7" s="29"/>
      <c r="D7" s="30">
        <f t="shared" ref="D7:M7" si="3">SUM(D8:D8)</f>
        <v>100528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100528</v>
      </c>
      <c r="O7" s="42">
        <f t="shared" si="2"/>
        <v>226.92550790067719</v>
      </c>
      <c r="P7" s="10"/>
    </row>
    <row r="8" spans="1:133">
      <c r="A8" s="12"/>
      <c r="B8" s="23">
        <v>334.62</v>
      </c>
      <c r="C8" s="19" t="s">
        <v>36</v>
      </c>
      <c r="D8" s="43">
        <v>100528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100528</v>
      </c>
      <c r="O8" s="44">
        <f t="shared" si="2"/>
        <v>226.92550790067719</v>
      </c>
      <c r="P8" s="9"/>
    </row>
    <row r="9" spans="1:133" ht="15.75">
      <c r="A9" s="27" t="s">
        <v>15</v>
      </c>
      <c r="B9" s="28"/>
      <c r="C9" s="29"/>
      <c r="D9" s="30">
        <f t="shared" ref="D9:M9" si="4">SUM(D10:D11)</f>
        <v>5452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100181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30">
        <f t="shared" si="1"/>
        <v>105633</v>
      </c>
      <c r="O9" s="42">
        <f t="shared" si="2"/>
        <v>238.4492099322799</v>
      </c>
      <c r="P9" s="10"/>
    </row>
    <row r="10" spans="1:133">
      <c r="A10" s="12"/>
      <c r="B10" s="23">
        <v>341.9</v>
      </c>
      <c r="C10" s="19" t="s">
        <v>17</v>
      </c>
      <c r="D10" s="43">
        <v>5452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5452</v>
      </c>
      <c r="O10" s="44">
        <f t="shared" si="2"/>
        <v>12.306997742663658</v>
      </c>
      <c r="P10" s="9"/>
    </row>
    <row r="11" spans="1:133">
      <c r="A11" s="12"/>
      <c r="B11" s="23">
        <v>343.3</v>
      </c>
      <c r="C11" s="19" t="s">
        <v>18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100181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100181</v>
      </c>
      <c r="O11" s="44">
        <f t="shared" si="2"/>
        <v>226.14221218961626</v>
      </c>
      <c r="P11" s="9"/>
    </row>
    <row r="12" spans="1:133" ht="15.75">
      <c r="A12" s="27" t="s">
        <v>1</v>
      </c>
      <c r="B12" s="28"/>
      <c r="C12" s="29"/>
      <c r="D12" s="30">
        <f t="shared" ref="D12:M12" si="5">SUM(D13:D14)</f>
        <v>2044</v>
      </c>
      <c r="E12" s="30">
        <f t="shared" si="5"/>
        <v>12</v>
      </c>
      <c r="F12" s="30">
        <f t="shared" si="5"/>
        <v>0</v>
      </c>
      <c r="G12" s="30">
        <f t="shared" si="5"/>
        <v>0</v>
      </c>
      <c r="H12" s="30">
        <f t="shared" si="5"/>
        <v>0</v>
      </c>
      <c r="I12" s="30">
        <f t="shared" si="5"/>
        <v>0</v>
      </c>
      <c r="J12" s="30">
        <f t="shared" si="5"/>
        <v>0</v>
      </c>
      <c r="K12" s="30">
        <f t="shared" si="5"/>
        <v>0</v>
      </c>
      <c r="L12" s="30">
        <f t="shared" si="5"/>
        <v>0</v>
      </c>
      <c r="M12" s="30">
        <f t="shared" si="5"/>
        <v>0</v>
      </c>
      <c r="N12" s="30">
        <f t="shared" si="1"/>
        <v>2056</v>
      </c>
      <c r="O12" s="42">
        <f t="shared" si="2"/>
        <v>4.6410835214446955</v>
      </c>
      <c r="P12" s="10"/>
    </row>
    <row r="13" spans="1:133">
      <c r="A13" s="12"/>
      <c r="B13" s="23">
        <v>361.1</v>
      </c>
      <c r="C13" s="19" t="s">
        <v>21</v>
      </c>
      <c r="D13" s="43">
        <v>245</v>
      </c>
      <c r="E13" s="43">
        <v>12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257</v>
      </c>
      <c r="O13" s="44">
        <f t="shared" si="2"/>
        <v>0.58013544018058694</v>
      </c>
      <c r="P13" s="9"/>
    </row>
    <row r="14" spans="1:133">
      <c r="A14" s="12"/>
      <c r="B14" s="23">
        <v>369.9</v>
      </c>
      <c r="C14" s="19" t="s">
        <v>22</v>
      </c>
      <c r="D14" s="43">
        <v>1799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1799</v>
      </c>
      <c r="O14" s="44">
        <f t="shared" si="2"/>
        <v>4.0609480812641081</v>
      </c>
      <c r="P14" s="9"/>
    </row>
    <row r="15" spans="1:133" ht="15.75">
      <c r="A15" s="27" t="s">
        <v>16</v>
      </c>
      <c r="B15" s="28"/>
      <c r="C15" s="29"/>
      <c r="D15" s="30">
        <f t="shared" ref="D15:M15" si="6">SUM(D16:D17)</f>
        <v>0</v>
      </c>
      <c r="E15" s="30">
        <f t="shared" si="6"/>
        <v>0</v>
      </c>
      <c r="F15" s="30">
        <f t="shared" si="6"/>
        <v>0</v>
      </c>
      <c r="G15" s="30">
        <f t="shared" si="6"/>
        <v>0</v>
      </c>
      <c r="H15" s="30">
        <f t="shared" si="6"/>
        <v>0</v>
      </c>
      <c r="I15" s="30">
        <f t="shared" si="6"/>
        <v>4720</v>
      </c>
      <c r="J15" s="30">
        <f t="shared" si="6"/>
        <v>0</v>
      </c>
      <c r="K15" s="30">
        <f t="shared" si="6"/>
        <v>0</v>
      </c>
      <c r="L15" s="30">
        <f t="shared" si="6"/>
        <v>0</v>
      </c>
      <c r="M15" s="30">
        <f t="shared" si="6"/>
        <v>0</v>
      </c>
      <c r="N15" s="30">
        <f t="shared" si="1"/>
        <v>4720</v>
      </c>
      <c r="O15" s="42">
        <f t="shared" si="2"/>
        <v>10.654627539503386</v>
      </c>
      <c r="P15" s="9"/>
    </row>
    <row r="16" spans="1:133">
      <c r="A16" s="12"/>
      <c r="B16" s="23">
        <v>381</v>
      </c>
      <c r="C16" s="19" t="s">
        <v>45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4668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4668</v>
      </c>
      <c r="O16" s="44">
        <f t="shared" si="2"/>
        <v>10.5372460496614</v>
      </c>
      <c r="P16" s="9"/>
    </row>
    <row r="17" spans="1:119" ht="15.75" thickBot="1">
      <c r="A17" s="12"/>
      <c r="B17" s="23">
        <v>389.1</v>
      </c>
      <c r="C17" s="19" t="s">
        <v>25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52</v>
      </c>
      <c r="O17" s="44">
        <f t="shared" si="2"/>
        <v>0.11738148984198646</v>
      </c>
      <c r="P17" s="9"/>
    </row>
    <row r="18" spans="1:119" ht="16.5" thickBot="1">
      <c r="A18" s="13" t="s">
        <v>19</v>
      </c>
      <c r="B18" s="21"/>
      <c r="C18" s="20"/>
      <c r="D18" s="14">
        <f>SUM(D5,D7,D9,D12,D15)</f>
        <v>164472</v>
      </c>
      <c r="E18" s="14">
        <f t="shared" ref="E18:M18" si="7">SUM(E5,E7,E9,E12,E15)</f>
        <v>9592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104901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278965</v>
      </c>
      <c r="O18" s="36">
        <f t="shared" si="2"/>
        <v>629.71783295711066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7"/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115" t="s">
        <v>46</v>
      </c>
      <c r="M20" s="115"/>
      <c r="N20" s="115"/>
      <c r="O20" s="40">
        <v>443</v>
      </c>
    </row>
    <row r="21" spans="1:119">
      <c r="A21" s="116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4"/>
    </row>
    <row r="22" spans="1:119" ht="15.75" customHeight="1" thickBot="1">
      <c r="A22" s="117" t="s">
        <v>39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7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93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26</v>
      </c>
      <c r="B3" s="105"/>
      <c r="C3" s="106"/>
      <c r="D3" s="125" t="s">
        <v>11</v>
      </c>
      <c r="E3" s="126"/>
      <c r="F3" s="126"/>
      <c r="G3" s="126"/>
      <c r="H3" s="127"/>
      <c r="I3" s="125" t="s">
        <v>12</v>
      </c>
      <c r="J3" s="127"/>
      <c r="K3" s="125" t="s">
        <v>14</v>
      </c>
      <c r="L3" s="126"/>
      <c r="M3" s="127"/>
      <c r="N3" s="34"/>
      <c r="O3" s="35"/>
      <c r="P3" s="128" t="s">
        <v>82</v>
      </c>
      <c r="Q3" s="11"/>
      <c r="R3"/>
    </row>
    <row r="4" spans="1:134" ht="32.25" customHeight="1" thickBot="1">
      <c r="A4" s="107"/>
      <c r="B4" s="108"/>
      <c r="C4" s="109"/>
      <c r="D4" s="32" t="s">
        <v>2</v>
      </c>
      <c r="E4" s="32" t="s">
        <v>27</v>
      </c>
      <c r="F4" s="32" t="s">
        <v>28</v>
      </c>
      <c r="G4" s="32" t="s">
        <v>29</v>
      </c>
      <c r="H4" s="32" t="s">
        <v>3</v>
      </c>
      <c r="I4" s="32" t="s">
        <v>4</v>
      </c>
      <c r="J4" s="33" t="s">
        <v>30</v>
      </c>
      <c r="K4" s="33" t="s">
        <v>5</v>
      </c>
      <c r="L4" s="33" t="s">
        <v>6</v>
      </c>
      <c r="M4" s="33" t="s">
        <v>83</v>
      </c>
      <c r="N4" s="33" t="s">
        <v>7</v>
      </c>
      <c r="O4" s="33" t="s">
        <v>84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85</v>
      </c>
      <c r="B5" s="24"/>
      <c r="C5" s="24"/>
      <c r="D5" s="25">
        <f t="shared" ref="D5:N5" si="0">SUM(D6:D9)</f>
        <v>39256</v>
      </c>
      <c r="E5" s="25">
        <f t="shared" si="0"/>
        <v>1615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40871</v>
      </c>
      <c r="P5" s="31">
        <f t="shared" ref="P5:P30" si="1">(O5/P$32)</f>
        <v>105.06683804627249</v>
      </c>
      <c r="Q5" s="6"/>
    </row>
    <row r="6" spans="1:134">
      <c r="A6" s="12"/>
      <c r="B6" s="23">
        <v>312.41000000000003</v>
      </c>
      <c r="C6" s="19" t="s">
        <v>86</v>
      </c>
      <c r="D6" s="43">
        <v>0</v>
      </c>
      <c r="E6" s="43">
        <v>1615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9" si="2">SUM(D6:N6)</f>
        <v>1615</v>
      </c>
      <c r="P6" s="44">
        <f t="shared" si="1"/>
        <v>4.1516709511568122</v>
      </c>
      <c r="Q6" s="9"/>
    </row>
    <row r="7" spans="1:134">
      <c r="A7" s="12"/>
      <c r="B7" s="23">
        <v>314.10000000000002</v>
      </c>
      <c r="C7" s="19" t="s">
        <v>55</v>
      </c>
      <c r="D7" s="43">
        <v>35461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35461</v>
      </c>
      <c r="P7" s="44">
        <f t="shared" si="1"/>
        <v>91.159383033419019</v>
      </c>
      <c r="Q7" s="9"/>
    </row>
    <row r="8" spans="1:134">
      <c r="A8" s="12"/>
      <c r="B8" s="23">
        <v>314.39999999999998</v>
      </c>
      <c r="C8" s="19" t="s">
        <v>71</v>
      </c>
      <c r="D8" s="43">
        <v>104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104</v>
      </c>
      <c r="P8" s="44">
        <f t="shared" si="1"/>
        <v>0.26735218508997427</v>
      </c>
      <c r="Q8" s="9"/>
    </row>
    <row r="9" spans="1:134">
      <c r="A9" s="12"/>
      <c r="B9" s="23">
        <v>315.2</v>
      </c>
      <c r="C9" s="19" t="s">
        <v>87</v>
      </c>
      <c r="D9" s="43">
        <v>3691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3691</v>
      </c>
      <c r="P9" s="44">
        <f t="shared" si="1"/>
        <v>9.4884318766066844</v>
      </c>
      <c r="Q9" s="9"/>
    </row>
    <row r="10" spans="1:134" ht="15.75">
      <c r="A10" s="27" t="s">
        <v>88</v>
      </c>
      <c r="B10" s="28"/>
      <c r="C10" s="29"/>
      <c r="D10" s="30">
        <f t="shared" ref="D10:N10" si="3">SUM(D11:D17)</f>
        <v>711077</v>
      </c>
      <c r="E10" s="30">
        <f t="shared" si="3"/>
        <v>5727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30">
        <f t="shared" si="3"/>
        <v>0</v>
      </c>
      <c r="O10" s="41">
        <f>SUM(D10:N10)</f>
        <v>716804</v>
      </c>
      <c r="P10" s="42">
        <f t="shared" si="1"/>
        <v>1842.6838046272494</v>
      </c>
      <c r="Q10" s="10"/>
    </row>
    <row r="11" spans="1:134">
      <c r="A11" s="12"/>
      <c r="B11" s="23">
        <v>334.1</v>
      </c>
      <c r="C11" s="19" t="s">
        <v>79</v>
      </c>
      <c r="D11" s="43">
        <v>117108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7" si="4">SUM(D11:N11)</f>
        <v>117108</v>
      </c>
      <c r="P11" s="44">
        <f t="shared" si="1"/>
        <v>301.04884318766068</v>
      </c>
      <c r="Q11" s="9"/>
    </row>
    <row r="12" spans="1:134">
      <c r="A12" s="12"/>
      <c r="B12" s="23">
        <v>334.2</v>
      </c>
      <c r="C12" s="19" t="s">
        <v>57</v>
      </c>
      <c r="D12" s="43">
        <v>73465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4"/>
        <v>73465</v>
      </c>
      <c r="P12" s="44">
        <f t="shared" si="1"/>
        <v>188.8560411311054</v>
      </c>
      <c r="Q12" s="9"/>
    </row>
    <row r="13" spans="1:134">
      <c r="A13" s="12"/>
      <c r="B13" s="23">
        <v>334.7</v>
      </c>
      <c r="C13" s="19" t="s">
        <v>72</v>
      </c>
      <c r="D13" s="43">
        <v>447255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447255</v>
      </c>
      <c r="P13" s="44">
        <f t="shared" si="1"/>
        <v>1149.7557840616967</v>
      </c>
      <c r="Q13" s="9"/>
    </row>
    <row r="14" spans="1:134">
      <c r="A14" s="12"/>
      <c r="B14" s="23">
        <v>335.14</v>
      </c>
      <c r="C14" s="19" t="s">
        <v>60</v>
      </c>
      <c r="D14" s="43">
        <v>157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157</v>
      </c>
      <c r="P14" s="44">
        <f t="shared" si="1"/>
        <v>0.40359897172236503</v>
      </c>
      <c r="Q14" s="9"/>
    </row>
    <row r="15" spans="1:134">
      <c r="A15" s="12"/>
      <c r="B15" s="23">
        <v>335.15</v>
      </c>
      <c r="C15" s="19" t="s">
        <v>61</v>
      </c>
      <c r="D15" s="43">
        <v>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21</v>
      </c>
      <c r="P15" s="44">
        <f t="shared" si="1"/>
        <v>5.3984575835475578E-2</v>
      </c>
      <c r="Q15" s="9"/>
    </row>
    <row r="16" spans="1:134">
      <c r="A16" s="12"/>
      <c r="B16" s="23">
        <v>335.18</v>
      </c>
      <c r="C16" s="19" t="s">
        <v>89</v>
      </c>
      <c r="D16" s="43">
        <v>15370</v>
      </c>
      <c r="E16" s="43">
        <v>5727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21097</v>
      </c>
      <c r="P16" s="44">
        <f t="shared" si="1"/>
        <v>54.233933161953729</v>
      </c>
      <c r="Q16" s="9"/>
    </row>
    <row r="17" spans="1:120">
      <c r="A17" s="12"/>
      <c r="B17" s="23">
        <v>335.19</v>
      </c>
      <c r="C17" s="19" t="s">
        <v>48</v>
      </c>
      <c r="D17" s="43">
        <v>57701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57701</v>
      </c>
      <c r="P17" s="44">
        <f t="shared" si="1"/>
        <v>148.33161953727506</v>
      </c>
      <c r="Q17" s="9"/>
    </row>
    <row r="18" spans="1:120" ht="15.75">
      <c r="A18" s="27" t="s">
        <v>15</v>
      </c>
      <c r="B18" s="28"/>
      <c r="C18" s="29"/>
      <c r="D18" s="30">
        <f t="shared" ref="D18:N18" si="5">SUM(D19:D21)</f>
        <v>4851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208067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5"/>
        <v>0</v>
      </c>
      <c r="O18" s="30">
        <f>SUM(D18:N18)</f>
        <v>212918</v>
      </c>
      <c r="P18" s="42">
        <f t="shared" si="1"/>
        <v>547.34704370179952</v>
      </c>
      <c r="Q18" s="10"/>
    </row>
    <row r="19" spans="1:120">
      <c r="A19" s="12"/>
      <c r="B19" s="23">
        <v>341.9</v>
      </c>
      <c r="C19" s="19" t="s">
        <v>49</v>
      </c>
      <c r="D19" s="43">
        <v>2244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1" si="6">SUM(D19:N19)</f>
        <v>2244</v>
      </c>
      <c r="P19" s="44">
        <f t="shared" si="1"/>
        <v>5.7686375321336758</v>
      </c>
      <c r="Q19" s="9"/>
    </row>
    <row r="20" spans="1:120">
      <c r="A20" s="12"/>
      <c r="B20" s="23">
        <v>342.2</v>
      </c>
      <c r="C20" s="19" t="s">
        <v>94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208067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208067</v>
      </c>
      <c r="P20" s="44">
        <f t="shared" si="1"/>
        <v>534.87660668380465</v>
      </c>
      <c r="Q20" s="9"/>
    </row>
    <row r="21" spans="1:120">
      <c r="A21" s="12"/>
      <c r="B21" s="23">
        <v>347.9</v>
      </c>
      <c r="C21" s="19" t="s">
        <v>90</v>
      </c>
      <c r="D21" s="43">
        <v>2607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2607</v>
      </c>
      <c r="P21" s="44">
        <f t="shared" si="1"/>
        <v>6.7017994858611827</v>
      </c>
      <c r="Q21" s="9"/>
    </row>
    <row r="22" spans="1:120" ht="15.75">
      <c r="A22" s="27" t="s">
        <v>1</v>
      </c>
      <c r="B22" s="28"/>
      <c r="C22" s="29"/>
      <c r="D22" s="30">
        <f t="shared" ref="D22:N22" si="7">SUM(D23:D25)</f>
        <v>39190</v>
      </c>
      <c r="E22" s="30">
        <f t="shared" si="7"/>
        <v>0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29250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7"/>
        <v>0</v>
      </c>
      <c r="O22" s="30">
        <f>SUM(D22:N22)</f>
        <v>68440</v>
      </c>
      <c r="P22" s="42">
        <f t="shared" si="1"/>
        <v>175.93830334190233</v>
      </c>
      <c r="Q22" s="10"/>
    </row>
    <row r="23" spans="1:120">
      <c r="A23" s="12"/>
      <c r="B23" s="23">
        <v>361.1</v>
      </c>
      <c r="C23" s="19" t="s">
        <v>21</v>
      </c>
      <c r="D23" s="43">
        <v>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>SUM(D23:N23)</f>
        <v>4</v>
      </c>
      <c r="P23" s="44">
        <f t="shared" si="1"/>
        <v>1.0282776349614395E-2</v>
      </c>
      <c r="Q23" s="9"/>
    </row>
    <row r="24" spans="1:120">
      <c r="A24" s="12"/>
      <c r="B24" s="23">
        <v>364</v>
      </c>
      <c r="C24" s="19" t="s">
        <v>95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29250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ref="O24:O29" si="8">SUM(D24:N24)</f>
        <v>29250</v>
      </c>
      <c r="P24" s="44">
        <f t="shared" si="1"/>
        <v>75.192802056555266</v>
      </c>
      <c r="Q24" s="9"/>
    </row>
    <row r="25" spans="1:120">
      <c r="A25" s="12"/>
      <c r="B25" s="23">
        <v>369.9</v>
      </c>
      <c r="C25" s="19" t="s">
        <v>22</v>
      </c>
      <c r="D25" s="43">
        <v>39186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8"/>
        <v>39186</v>
      </c>
      <c r="P25" s="44">
        <f t="shared" si="1"/>
        <v>100.73521850899743</v>
      </c>
      <c r="Q25" s="9"/>
    </row>
    <row r="26" spans="1:120" ht="15.75">
      <c r="A26" s="27" t="s">
        <v>16</v>
      </c>
      <c r="B26" s="28"/>
      <c r="C26" s="29"/>
      <c r="D26" s="30">
        <f t="shared" ref="D26:N26" si="9">SUM(D27:D29)</f>
        <v>75604</v>
      </c>
      <c r="E26" s="30">
        <f t="shared" si="9"/>
        <v>8000</v>
      </c>
      <c r="F26" s="30">
        <f t="shared" si="9"/>
        <v>0</v>
      </c>
      <c r="G26" s="30">
        <f t="shared" si="9"/>
        <v>0</v>
      </c>
      <c r="H26" s="30">
        <f t="shared" si="9"/>
        <v>0</v>
      </c>
      <c r="I26" s="30">
        <f t="shared" si="9"/>
        <v>7</v>
      </c>
      <c r="J26" s="30">
        <f t="shared" si="9"/>
        <v>0</v>
      </c>
      <c r="K26" s="30">
        <f t="shared" si="9"/>
        <v>0</v>
      </c>
      <c r="L26" s="30">
        <f t="shared" si="9"/>
        <v>0</v>
      </c>
      <c r="M26" s="30">
        <f t="shared" si="9"/>
        <v>0</v>
      </c>
      <c r="N26" s="30">
        <f t="shared" si="9"/>
        <v>0</v>
      </c>
      <c r="O26" s="30">
        <f t="shared" si="8"/>
        <v>83611</v>
      </c>
      <c r="P26" s="42">
        <f t="shared" si="1"/>
        <v>214.93830334190233</v>
      </c>
      <c r="Q26" s="9"/>
    </row>
    <row r="27" spans="1:120">
      <c r="A27" s="12"/>
      <c r="B27" s="23">
        <v>381</v>
      </c>
      <c r="C27" s="19" t="s">
        <v>45</v>
      </c>
      <c r="D27" s="43">
        <v>0</v>
      </c>
      <c r="E27" s="43">
        <v>8000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8"/>
        <v>8000</v>
      </c>
      <c r="P27" s="44">
        <f t="shared" si="1"/>
        <v>20.565552699228792</v>
      </c>
      <c r="Q27" s="9"/>
    </row>
    <row r="28" spans="1:120">
      <c r="A28" s="12"/>
      <c r="B28" s="23">
        <v>384</v>
      </c>
      <c r="C28" s="19" t="s">
        <v>23</v>
      </c>
      <c r="D28" s="43">
        <v>75604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8"/>
        <v>75604</v>
      </c>
      <c r="P28" s="44">
        <f t="shared" si="1"/>
        <v>194.35475578406169</v>
      </c>
      <c r="Q28" s="9"/>
    </row>
    <row r="29" spans="1:120" ht="15.75" thickBot="1">
      <c r="A29" s="12"/>
      <c r="B29" s="23">
        <v>389.1</v>
      </c>
      <c r="C29" s="19" t="s">
        <v>25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7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8"/>
        <v>7</v>
      </c>
      <c r="P29" s="44">
        <f t="shared" si="1"/>
        <v>1.7994858611825194E-2</v>
      </c>
      <c r="Q29" s="9"/>
    </row>
    <row r="30" spans="1:120" ht="16.5" thickBot="1">
      <c r="A30" s="13" t="s">
        <v>19</v>
      </c>
      <c r="B30" s="21"/>
      <c r="C30" s="20"/>
      <c r="D30" s="14">
        <f>SUM(D5,D10,D18,D22,D26)</f>
        <v>869978</v>
      </c>
      <c r="E30" s="14">
        <f t="shared" ref="E30:N30" si="10">SUM(E5,E10,E18,E22,E26)</f>
        <v>15342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237324</v>
      </c>
      <c r="J30" s="14">
        <f t="shared" si="10"/>
        <v>0</v>
      </c>
      <c r="K30" s="14">
        <f t="shared" si="10"/>
        <v>0</v>
      </c>
      <c r="L30" s="14">
        <f t="shared" si="10"/>
        <v>0</v>
      </c>
      <c r="M30" s="14">
        <f t="shared" si="10"/>
        <v>0</v>
      </c>
      <c r="N30" s="14">
        <f t="shared" si="10"/>
        <v>0</v>
      </c>
      <c r="O30" s="14">
        <f>SUM(D30:N30)</f>
        <v>1122644</v>
      </c>
      <c r="P30" s="36">
        <f t="shared" si="1"/>
        <v>2885.974293059126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115" t="s">
        <v>96</v>
      </c>
      <c r="N32" s="115"/>
      <c r="O32" s="115"/>
      <c r="P32" s="40">
        <v>389</v>
      </c>
    </row>
    <row r="33" spans="1:16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4"/>
    </row>
    <row r="34" spans="1:16" ht="15.75" customHeight="1" thickBot="1">
      <c r="A34" s="117" t="s">
        <v>39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7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81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26</v>
      </c>
      <c r="B3" s="105"/>
      <c r="C3" s="106"/>
      <c r="D3" s="125" t="s">
        <v>11</v>
      </c>
      <c r="E3" s="126"/>
      <c r="F3" s="126"/>
      <c r="G3" s="126"/>
      <c r="H3" s="127"/>
      <c r="I3" s="125" t="s">
        <v>12</v>
      </c>
      <c r="J3" s="127"/>
      <c r="K3" s="125" t="s">
        <v>14</v>
      </c>
      <c r="L3" s="126"/>
      <c r="M3" s="127"/>
      <c r="N3" s="34"/>
      <c r="O3" s="35"/>
      <c r="P3" s="128" t="s">
        <v>82</v>
      </c>
      <c r="Q3" s="11"/>
      <c r="R3"/>
    </row>
    <row r="4" spans="1:134" ht="32.25" customHeight="1" thickBot="1">
      <c r="A4" s="107"/>
      <c r="B4" s="108"/>
      <c r="C4" s="109"/>
      <c r="D4" s="32" t="s">
        <v>2</v>
      </c>
      <c r="E4" s="32" t="s">
        <v>27</v>
      </c>
      <c r="F4" s="32" t="s">
        <v>28</v>
      </c>
      <c r="G4" s="32" t="s">
        <v>29</v>
      </c>
      <c r="H4" s="32" t="s">
        <v>3</v>
      </c>
      <c r="I4" s="32" t="s">
        <v>4</v>
      </c>
      <c r="J4" s="33" t="s">
        <v>30</v>
      </c>
      <c r="K4" s="33" t="s">
        <v>5</v>
      </c>
      <c r="L4" s="33" t="s">
        <v>6</v>
      </c>
      <c r="M4" s="33" t="s">
        <v>83</v>
      </c>
      <c r="N4" s="33" t="s">
        <v>7</v>
      </c>
      <c r="O4" s="33" t="s">
        <v>84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85</v>
      </c>
      <c r="B5" s="24"/>
      <c r="C5" s="24"/>
      <c r="D5" s="25">
        <f t="shared" ref="D5:N5" si="0">SUM(D6:D9)</f>
        <v>35205</v>
      </c>
      <c r="E5" s="25">
        <f t="shared" si="0"/>
        <v>2431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10" si="1">SUM(D5:N5)</f>
        <v>37636</v>
      </c>
      <c r="P5" s="31">
        <f t="shared" ref="P5:P29" si="2">(O5/P$31)</f>
        <v>97.755844155844159</v>
      </c>
      <c r="Q5" s="6"/>
    </row>
    <row r="6" spans="1:134">
      <c r="A6" s="12"/>
      <c r="B6" s="23">
        <v>312.41000000000003</v>
      </c>
      <c r="C6" s="19" t="s">
        <v>86</v>
      </c>
      <c r="D6" s="43">
        <v>0</v>
      </c>
      <c r="E6" s="43">
        <v>2431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2431</v>
      </c>
      <c r="P6" s="44">
        <f t="shared" si="2"/>
        <v>6.3142857142857141</v>
      </c>
      <c r="Q6" s="9"/>
    </row>
    <row r="7" spans="1:134">
      <c r="A7" s="12"/>
      <c r="B7" s="23">
        <v>314.10000000000002</v>
      </c>
      <c r="C7" s="19" t="s">
        <v>55</v>
      </c>
      <c r="D7" s="43">
        <v>31195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31195</v>
      </c>
      <c r="P7" s="44">
        <f t="shared" si="2"/>
        <v>81.025974025974023</v>
      </c>
      <c r="Q7" s="9"/>
    </row>
    <row r="8" spans="1:134">
      <c r="A8" s="12"/>
      <c r="B8" s="23">
        <v>314.39999999999998</v>
      </c>
      <c r="C8" s="19" t="s">
        <v>71</v>
      </c>
      <c r="D8" s="43">
        <v>139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139</v>
      </c>
      <c r="P8" s="44">
        <f t="shared" si="2"/>
        <v>0.36103896103896105</v>
      </c>
      <c r="Q8" s="9"/>
    </row>
    <row r="9" spans="1:134">
      <c r="A9" s="12"/>
      <c r="B9" s="23">
        <v>315.2</v>
      </c>
      <c r="C9" s="19" t="s">
        <v>87</v>
      </c>
      <c r="D9" s="43">
        <v>3871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3871</v>
      </c>
      <c r="P9" s="44">
        <f t="shared" si="2"/>
        <v>10.054545454545455</v>
      </c>
      <c r="Q9" s="9"/>
    </row>
    <row r="10" spans="1:134" ht="15.75">
      <c r="A10" s="27" t="s">
        <v>88</v>
      </c>
      <c r="B10" s="28"/>
      <c r="C10" s="29"/>
      <c r="D10" s="30">
        <f t="shared" ref="D10:N10" si="3">SUM(D11:D16)</f>
        <v>992788</v>
      </c>
      <c r="E10" s="30">
        <f t="shared" si="3"/>
        <v>5593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30">
        <f t="shared" si="3"/>
        <v>0</v>
      </c>
      <c r="O10" s="41">
        <f t="shared" si="1"/>
        <v>998381</v>
      </c>
      <c r="P10" s="42">
        <f t="shared" si="2"/>
        <v>2593.1974025974027</v>
      </c>
      <c r="Q10" s="10"/>
    </row>
    <row r="11" spans="1:134">
      <c r="A11" s="12"/>
      <c r="B11" s="23">
        <v>334.2</v>
      </c>
      <c r="C11" s="19" t="s">
        <v>57</v>
      </c>
      <c r="D11" s="43">
        <v>856654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6" si="4">SUM(D11:N11)</f>
        <v>856654</v>
      </c>
      <c r="P11" s="44">
        <f t="shared" si="2"/>
        <v>2225.0753246753247</v>
      </c>
      <c r="Q11" s="9"/>
    </row>
    <row r="12" spans="1:134">
      <c r="A12" s="12"/>
      <c r="B12" s="23">
        <v>334.7</v>
      </c>
      <c r="C12" s="19" t="s">
        <v>72</v>
      </c>
      <c r="D12" s="43">
        <v>64320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4"/>
        <v>64320</v>
      </c>
      <c r="P12" s="44">
        <f t="shared" si="2"/>
        <v>167.06493506493507</v>
      </c>
      <c r="Q12" s="9"/>
    </row>
    <row r="13" spans="1:134">
      <c r="A13" s="12"/>
      <c r="B13" s="23">
        <v>335.14</v>
      </c>
      <c r="C13" s="19" t="s">
        <v>60</v>
      </c>
      <c r="D13" s="43">
        <v>112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112</v>
      </c>
      <c r="P13" s="44">
        <f t="shared" si="2"/>
        <v>0.29090909090909089</v>
      </c>
      <c r="Q13" s="9"/>
    </row>
    <row r="14" spans="1:134">
      <c r="A14" s="12"/>
      <c r="B14" s="23">
        <v>335.15</v>
      </c>
      <c r="C14" s="19" t="s">
        <v>61</v>
      </c>
      <c r="D14" s="43">
        <v>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28</v>
      </c>
      <c r="P14" s="44">
        <f t="shared" si="2"/>
        <v>7.2727272727272724E-2</v>
      </c>
      <c r="Q14" s="9"/>
    </row>
    <row r="15" spans="1:134">
      <c r="A15" s="12"/>
      <c r="B15" s="23">
        <v>335.18</v>
      </c>
      <c r="C15" s="19" t="s">
        <v>89</v>
      </c>
      <c r="D15" s="43">
        <v>15861</v>
      </c>
      <c r="E15" s="43">
        <v>5593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21454</v>
      </c>
      <c r="P15" s="44">
        <f t="shared" si="2"/>
        <v>55.724675324675324</v>
      </c>
      <c r="Q15" s="9"/>
    </row>
    <row r="16" spans="1:134">
      <c r="A16" s="12"/>
      <c r="B16" s="23">
        <v>335.19</v>
      </c>
      <c r="C16" s="19" t="s">
        <v>48</v>
      </c>
      <c r="D16" s="43">
        <v>55813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55813</v>
      </c>
      <c r="P16" s="44">
        <f t="shared" si="2"/>
        <v>144.96883116883117</v>
      </c>
      <c r="Q16" s="9"/>
    </row>
    <row r="17" spans="1:120" ht="15.75">
      <c r="A17" s="27" t="s">
        <v>15</v>
      </c>
      <c r="B17" s="28"/>
      <c r="C17" s="29"/>
      <c r="D17" s="30">
        <f t="shared" ref="D17:N17" si="5">SUM(D18:D20)</f>
        <v>9726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176506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5"/>
        <v>0</v>
      </c>
      <c r="O17" s="30">
        <f t="shared" ref="O17:O29" si="6">SUM(D17:N17)</f>
        <v>186232</v>
      </c>
      <c r="P17" s="42">
        <f t="shared" si="2"/>
        <v>483.7194805194805</v>
      </c>
      <c r="Q17" s="10"/>
    </row>
    <row r="18" spans="1:120">
      <c r="A18" s="12"/>
      <c r="B18" s="23">
        <v>341.9</v>
      </c>
      <c r="C18" s="19" t="s">
        <v>49</v>
      </c>
      <c r="D18" s="43">
        <v>3685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3685</v>
      </c>
      <c r="P18" s="44">
        <f t="shared" si="2"/>
        <v>9.5714285714285712</v>
      </c>
      <c r="Q18" s="9"/>
    </row>
    <row r="19" spans="1:120">
      <c r="A19" s="12"/>
      <c r="B19" s="23">
        <v>343.3</v>
      </c>
      <c r="C19" s="19" t="s">
        <v>18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176506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176506</v>
      </c>
      <c r="P19" s="44">
        <f t="shared" si="2"/>
        <v>458.45714285714286</v>
      </c>
      <c r="Q19" s="9"/>
    </row>
    <row r="20" spans="1:120">
      <c r="A20" s="12"/>
      <c r="B20" s="23">
        <v>347.9</v>
      </c>
      <c r="C20" s="19" t="s">
        <v>90</v>
      </c>
      <c r="D20" s="43">
        <v>6041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6041</v>
      </c>
      <c r="P20" s="44">
        <f t="shared" si="2"/>
        <v>15.690909090909091</v>
      </c>
      <c r="Q20" s="9"/>
    </row>
    <row r="21" spans="1:120" ht="15.75">
      <c r="A21" s="27" t="s">
        <v>1</v>
      </c>
      <c r="B21" s="28"/>
      <c r="C21" s="29"/>
      <c r="D21" s="30">
        <f t="shared" ref="D21:N21" si="7">SUM(D22:D24)</f>
        <v>42983</v>
      </c>
      <c r="E21" s="30">
        <f t="shared" si="7"/>
        <v>0</v>
      </c>
      <c r="F21" s="30">
        <f t="shared" si="7"/>
        <v>0</v>
      </c>
      <c r="G21" s="30">
        <f t="shared" si="7"/>
        <v>0</v>
      </c>
      <c r="H21" s="30">
        <f t="shared" si="7"/>
        <v>0</v>
      </c>
      <c r="I21" s="30">
        <f t="shared" si="7"/>
        <v>0</v>
      </c>
      <c r="J21" s="30">
        <f t="shared" si="7"/>
        <v>0</v>
      </c>
      <c r="K21" s="30">
        <f t="shared" si="7"/>
        <v>0</v>
      </c>
      <c r="L21" s="30">
        <f t="shared" si="7"/>
        <v>0</v>
      </c>
      <c r="M21" s="30">
        <f t="shared" si="7"/>
        <v>0</v>
      </c>
      <c r="N21" s="30">
        <f t="shared" si="7"/>
        <v>0</v>
      </c>
      <c r="O21" s="30">
        <f t="shared" si="6"/>
        <v>42983</v>
      </c>
      <c r="P21" s="42">
        <f t="shared" si="2"/>
        <v>111.64415584415585</v>
      </c>
      <c r="Q21" s="10"/>
    </row>
    <row r="22" spans="1:120">
      <c r="A22" s="12"/>
      <c r="B22" s="23">
        <v>361.1</v>
      </c>
      <c r="C22" s="19" t="s">
        <v>21</v>
      </c>
      <c r="D22" s="43">
        <v>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6</v>
      </c>
      <c r="P22" s="44">
        <f t="shared" si="2"/>
        <v>1.5584415584415584E-2</v>
      </c>
      <c r="Q22" s="9"/>
    </row>
    <row r="23" spans="1:120">
      <c r="A23" s="12"/>
      <c r="B23" s="23">
        <v>365</v>
      </c>
      <c r="C23" s="19" t="s">
        <v>91</v>
      </c>
      <c r="D23" s="43">
        <v>5524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5524</v>
      </c>
      <c r="P23" s="44">
        <f t="shared" si="2"/>
        <v>14.348051948051948</v>
      </c>
      <c r="Q23" s="9"/>
    </row>
    <row r="24" spans="1:120">
      <c r="A24" s="12"/>
      <c r="B24" s="23">
        <v>369.9</v>
      </c>
      <c r="C24" s="19" t="s">
        <v>22</v>
      </c>
      <c r="D24" s="43">
        <v>37453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37453</v>
      </c>
      <c r="P24" s="44">
        <f t="shared" si="2"/>
        <v>97.280519480519487</v>
      </c>
      <c r="Q24" s="9"/>
    </row>
    <row r="25" spans="1:120" ht="15.75">
      <c r="A25" s="27" t="s">
        <v>16</v>
      </c>
      <c r="B25" s="28"/>
      <c r="C25" s="29"/>
      <c r="D25" s="30">
        <f t="shared" ref="D25:N25" si="8">SUM(D26:D28)</f>
        <v>20000</v>
      </c>
      <c r="E25" s="30">
        <f t="shared" si="8"/>
        <v>0</v>
      </c>
      <c r="F25" s="30">
        <f t="shared" si="8"/>
        <v>0</v>
      </c>
      <c r="G25" s="30">
        <f t="shared" si="8"/>
        <v>0</v>
      </c>
      <c r="H25" s="30">
        <f t="shared" si="8"/>
        <v>0</v>
      </c>
      <c r="I25" s="30">
        <f t="shared" si="8"/>
        <v>30005</v>
      </c>
      <c r="J25" s="30">
        <f t="shared" si="8"/>
        <v>0</v>
      </c>
      <c r="K25" s="30">
        <f t="shared" si="8"/>
        <v>0</v>
      </c>
      <c r="L25" s="30">
        <f t="shared" si="8"/>
        <v>0</v>
      </c>
      <c r="M25" s="30">
        <f t="shared" si="8"/>
        <v>0</v>
      </c>
      <c r="N25" s="30">
        <f t="shared" si="8"/>
        <v>0</v>
      </c>
      <c r="O25" s="30">
        <f t="shared" si="6"/>
        <v>50005</v>
      </c>
      <c r="P25" s="42">
        <f t="shared" si="2"/>
        <v>129.88311688311688</v>
      </c>
      <c r="Q25" s="9"/>
    </row>
    <row r="26" spans="1:120">
      <c r="A26" s="12"/>
      <c r="B26" s="23">
        <v>381</v>
      </c>
      <c r="C26" s="19" t="s">
        <v>45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30000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30000</v>
      </c>
      <c r="P26" s="44">
        <f t="shared" si="2"/>
        <v>77.922077922077918</v>
      </c>
      <c r="Q26" s="9"/>
    </row>
    <row r="27" spans="1:120">
      <c r="A27" s="12"/>
      <c r="B27" s="23">
        <v>384</v>
      </c>
      <c r="C27" s="19" t="s">
        <v>23</v>
      </c>
      <c r="D27" s="43">
        <v>20000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20000</v>
      </c>
      <c r="P27" s="44">
        <f t="shared" si="2"/>
        <v>51.948051948051948</v>
      </c>
      <c r="Q27" s="9"/>
    </row>
    <row r="28" spans="1:120" ht="15.75" thickBot="1">
      <c r="A28" s="12"/>
      <c r="B28" s="23">
        <v>389.1</v>
      </c>
      <c r="C28" s="19" t="s">
        <v>25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5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5</v>
      </c>
      <c r="P28" s="44">
        <f t="shared" si="2"/>
        <v>1.2987012987012988E-2</v>
      </c>
      <c r="Q28" s="9"/>
    </row>
    <row r="29" spans="1:120" ht="16.5" thickBot="1">
      <c r="A29" s="13" t="s">
        <v>19</v>
      </c>
      <c r="B29" s="21"/>
      <c r="C29" s="20"/>
      <c r="D29" s="14">
        <f>SUM(D5,D10,D17,D21,D25)</f>
        <v>1100702</v>
      </c>
      <c r="E29" s="14">
        <f t="shared" ref="E29:N29" si="9">SUM(E5,E10,E17,E21,E25)</f>
        <v>8024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206511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9"/>
        <v>0</v>
      </c>
      <c r="O29" s="14">
        <f t="shared" si="6"/>
        <v>1315237</v>
      </c>
      <c r="P29" s="36">
        <f t="shared" si="2"/>
        <v>3416.2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115" t="s">
        <v>92</v>
      </c>
      <c r="N31" s="115"/>
      <c r="O31" s="115"/>
      <c r="P31" s="40">
        <v>385</v>
      </c>
    </row>
    <row r="32" spans="1:120">
      <c r="A32" s="116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4"/>
    </row>
    <row r="33" spans="1:16" ht="15.75" customHeight="1" thickBot="1">
      <c r="A33" s="117" t="s">
        <v>39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26</v>
      </c>
      <c r="B3" s="105"/>
      <c r="C3" s="106"/>
      <c r="D3" s="125" t="s">
        <v>11</v>
      </c>
      <c r="E3" s="126"/>
      <c r="F3" s="126"/>
      <c r="G3" s="126"/>
      <c r="H3" s="127"/>
      <c r="I3" s="125" t="s">
        <v>12</v>
      </c>
      <c r="J3" s="127"/>
      <c r="K3" s="125" t="s">
        <v>14</v>
      </c>
      <c r="L3" s="127"/>
      <c r="M3" s="34"/>
      <c r="N3" s="35"/>
      <c r="O3" s="128" t="s">
        <v>31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27</v>
      </c>
      <c r="F4" s="32" t="s">
        <v>28</v>
      </c>
      <c r="G4" s="32" t="s">
        <v>29</v>
      </c>
      <c r="H4" s="32" t="s">
        <v>3</v>
      </c>
      <c r="I4" s="32" t="s">
        <v>4</v>
      </c>
      <c r="J4" s="33" t="s">
        <v>30</v>
      </c>
      <c r="K4" s="33" t="s">
        <v>5</v>
      </c>
      <c r="L4" s="33" t="s">
        <v>6</v>
      </c>
      <c r="M4" s="33" t="s">
        <v>7</v>
      </c>
      <c r="N4" s="33" t="s">
        <v>13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35899</v>
      </c>
      <c r="E5" s="25">
        <f t="shared" si="0"/>
        <v>2239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38138</v>
      </c>
      <c r="O5" s="31">
        <f t="shared" ref="O5:O26" si="2">(N5/O$28)</f>
        <v>123.02580645161291</v>
      </c>
      <c r="P5" s="6"/>
    </row>
    <row r="6" spans="1:133">
      <c r="A6" s="12"/>
      <c r="B6" s="23">
        <v>312.41000000000003</v>
      </c>
      <c r="C6" s="19" t="s">
        <v>78</v>
      </c>
      <c r="D6" s="43">
        <v>0</v>
      </c>
      <c r="E6" s="43">
        <v>2239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2239</v>
      </c>
      <c r="O6" s="44">
        <f t="shared" si="2"/>
        <v>7.2225806451612904</v>
      </c>
      <c r="P6" s="9"/>
    </row>
    <row r="7" spans="1:133">
      <c r="A7" s="12"/>
      <c r="B7" s="23">
        <v>314.10000000000002</v>
      </c>
      <c r="C7" s="19" t="s">
        <v>55</v>
      </c>
      <c r="D7" s="43">
        <v>32033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32033</v>
      </c>
      <c r="O7" s="44">
        <f t="shared" si="2"/>
        <v>103.33225806451613</v>
      </c>
      <c r="P7" s="9"/>
    </row>
    <row r="8" spans="1:133">
      <c r="A8" s="12"/>
      <c r="B8" s="23">
        <v>314.39999999999998</v>
      </c>
      <c r="C8" s="19" t="s">
        <v>71</v>
      </c>
      <c r="D8" s="43">
        <v>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</v>
      </c>
      <c r="O8" s="44">
        <f t="shared" si="2"/>
        <v>0.15806451612903225</v>
      </c>
      <c r="P8" s="9"/>
    </row>
    <row r="9" spans="1:133">
      <c r="A9" s="12"/>
      <c r="B9" s="23">
        <v>315</v>
      </c>
      <c r="C9" s="19" t="s">
        <v>56</v>
      </c>
      <c r="D9" s="43">
        <v>3817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3817</v>
      </c>
      <c r="O9" s="44">
        <f t="shared" si="2"/>
        <v>12.312903225806451</v>
      </c>
      <c r="P9" s="9"/>
    </row>
    <row r="10" spans="1:133" ht="15.75">
      <c r="A10" s="27" t="s">
        <v>9</v>
      </c>
      <c r="B10" s="28"/>
      <c r="C10" s="29"/>
      <c r="D10" s="30">
        <f t="shared" ref="D10:M10" si="3">SUM(D11:D17)</f>
        <v>158616</v>
      </c>
      <c r="E10" s="30">
        <f t="shared" si="3"/>
        <v>5628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164244</v>
      </c>
      <c r="O10" s="42">
        <f t="shared" si="2"/>
        <v>529.81935483870973</v>
      </c>
      <c r="P10" s="10"/>
    </row>
    <row r="11" spans="1:133">
      <c r="A11" s="12"/>
      <c r="B11" s="23">
        <v>334.1</v>
      </c>
      <c r="C11" s="19" t="s">
        <v>79</v>
      </c>
      <c r="D11" s="43">
        <v>20291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20291</v>
      </c>
      <c r="O11" s="44">
        <f t="shared" si="2"/>
        <v>65.454838709677418</v>
      </c>
      <c r="P11" s="9"/>
    </row>
    <row r="12" spans="1:133">
      <c r="A12" s="12"/>
      <c r="B12" s="23">
        <v>334.2</v>
      </c>
      <c r="C12" s="19" t="s">
        <v>57</v>
      </c>
      <c r="D12" s="43">
        <v>24514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24514</v>
      </c>
      <c r="O12" s="44">
        <f t="shared" si="2"/>
        <v>79.07741935483871</v>
      </c>
      <c r="P12" s="9"/>
    </row>
    <row r="13" spans="1:133">
      <c r="A13" s="12"/>
      <c r="B13" s="23">
        <v>334.7</v>
      </c>
      <c r="C13" s="19" t="s">
        <v>72</v>
      </c>
      <c r="D13" s="43">
        <v>48347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48347</v>
      </c>
      <c r="O13" s="44">
        <f t="shared" si="2"/>
        <v>155.95806451612904</v>
      </c>
      <c r="P13" s="9"/>
    </row>
    <row r="14" spans="1:133">
      <c r="A14" s="12"/>
      <c r="B14" s="23">
        <v>335.14</v>
      </c>
      <c r="C14" s="19" t="s">
        <v>60</v>
      </c>
      <c r="D14" s="43">
        <v>34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</v>
      </c>
      <c r="O14" s="44">
        <f t="shared" si="2"/>
        <v>0.10967741935483871</v>
      </c>
      <c r="P14" s="9"/>
    </row>
    <row r="15" spans="1:133">
      <c r="A15" s="12"/>
      <c r="B15" s="23">
        <v>335.15</v>
      </c>
      <c r="C15" s="19" t="s">
        <v>61</v>
      </c>
      <c r="D15" s="43">
        <v>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</v>
      </c>
      <c r="O15" s="44">
        <f t="shared" si="2"/>
        <v>6.7741935483870974E-2</v>
      </c>
      <c r="P15" s="9"/>
    </row>
    <row r="16" spans="1:133">
      <c r="A16" s="12"/>
      <c r="B16" s="23">
        <v>335.18</v>
      </c>
      <c r="C16" s="19" t="s">
        <v>62</v>
      </c>
      <c r="D16" s="43">
        <v>14448</v>
      </c>
      <c r="E16" s="43">
        <v>5628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20076</v>
      </c>
      <c r="O16" s="44">
        <f t="shared" si="2"/>
        <v>64.761290322580649</v>
      </c>
      <c r="P16" s="9"/>
    </row>
    <row r="17" spans="1:119">
      <c r="A17" s="12"/>
      <c r="B17" s="23">
        <v>335.19</v>
      </c>
      <c r="C17" s="19" t="s">
        <v>48</v>
      </c>
      <c r="D17" s="43">
        <v>50961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50961</v>
      </c>
      <c r="O17" s="44">
        <f t="shared" si="2"/>
        <v>164.39032258064515</v>
      </c>
      <c r="P17" s="9"/>
    </row>
    <row r="18" spans="1:119" ht="15.75">
      <c r="A18" s="27" t="s">
        <v>15</v>
      </c>
      <c r="B18" s="28"/>
      <c r="C18" s="29"/>
      <c r="D18" s="30">
        <f t="shared" ref="D18:M18" si="4">SUM(D19:D20)</f>
        <v>8288</v>
      </c>
      <c r="E18" s="30">
        <f t="shared" si="4"/>
        <v>0</v>
      </c>
      <c r="F18" s="30">
        <f t="shared" si="4"/>
        <v>0</v>
      </c>
      <c r="G18" s="30">
        <f t="shared" si="4"/>
        <v>0</v>
      </c>
      <c r="H18" s="30">
        <f t="shared" si="4"/>
        <v>0</v>
      </c>
      <c r="I18" s="30">
        <f t="shared" si="4"/>
        <v>148272</v>
      </c>
      <c r="J18" s="30">
        <f t="shared" si="4"/>
        <v>0</v>
      </c>
      <c r="K18" s="30">
        <f t="shared" si="4"/>
        <v>0</v>
      </c>
      <c r="L18" s="30">
        <f t="shared" si="4"/>
        <v>0</v>
      </c>
      <c r="M18" s="30">
        <f t="shared" si="4"/>
        <v>0</v>
      </c>
      <c r="N18" s="30">
        <f t="shared" si="1"/>
        <v>156560</v>
      </c>
      <c r="O18" s="42">
        <f t="shared" si="2"/>
        <v>505.03225806451616</v>
      </c>
      <c r="P18" s="10"/>
    </row>
    <row r="19" spans="1:119">
      <c r="A19" s="12"/>
      <c r="B19" s="23">
        <v>341.9</v>
      </c>
      <c r="C19" s="19" t="s">
        <v>49</v>
      </c>
      <c r="D19" s="43">
        <v>8288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8288</v>
      </c>
      <c r="O19" s="44">
        <f t="shared" si="2"/>
        <v>26.735483870967741</v>
      </c>
      <c r="P19" s="9"/>
    </row>
    <row r="20" spans="1:119">
      <c r="A20" s="12"/>
      <c r="B20" s="23">
        <v>343.3</v>
      </c>
      <c r="C20" s="19" t="s">
        <v>18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148272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148272</v>
      </c>
      <c r="O20" s="44">
        <f t="shared" si="2"/>
        <v>478.2967741935484</v>
      </c>
      <c r="P20" s="9"/>
    </row>
    <row r="21" spans="1:119" ht="15.75">
      <c r="A21" s="27" t="s">
        <v>1</v>
      </c>
      <c r="B21" s="28"/>
      <c r="C21" s="29"/>
      <c r="D21" s="30">
        <f t="shared" ref="D21:M21" si="5">SUM(D22:D22)</f>
        <v>161029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0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161029</v>
      </c>
      <c r="O21" s="42">
        <f t="shared" si="2"/>
        <v>519.44838709677424</v>
      </c>
      <c r="P21" s="10"/>
    </row>
    <row r="22" spans="1:119">
      <c r="A22" s="12"/>
      <c r="B22" s="23">
        <v>369.9</v>
      </c>
      <c r="C22" s="19" t="s">
        <v>22</v>
      </c>
      <c r="D22" s="43">
        <v>161029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161029</v>
      </c>
      <c r="O22" s="44">
        <f t="shared" si="2"/>
        <v>519.44838709677424</v>
      </c>
      <c r="P22" s="9"/>
    </row>
    <row r="23" spans="1:119" ht="15.75">
      <c r="A23" s="27" t="s">
        <v>16</v>
      </c>
      <c r="B23" s="28"/>
      <c r="C23" s="29"/>
      <c r="D23" s="30">
        <f t="shared" ref="D23:M23" si="6">SUM(D24:D25)</f>
        <v>11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10000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1"/>
        <v>10011</v>
      </c>
      <c r="O23" s="42">
        <f t="shared" si="2"/>
        <v>32.293548387096777</v>
      </c>
      <c r="P23" s="9"/>
    </row>
    <row r="24" spans="1:119">
      <c r="A24" s="12"/>
      <c r="B24" s="23">
        <v>381</v>
      </c>
      <c r="C24" s="19" t="s">
        <v>45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10000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10000</v>
      </c>
      <c r="O24" s="44">
        <f t="shared" si="2"/>
        <v>32.258064516129032</v>
      </c>
      <c r="P24" s="9"/>
    </row>
    <row r="25" spans="1:119" ht="15.75" thickBot="1">
      <c r="A25" s="12"/>
      <c r="B25" s="23">
        <v>389.1</v>
      </c>
      <c r="C25" s="19" t="s">
        <v>63</v>
      </c>
      <c r="D25" s="43">
        <v>11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</v>
      </c>
      <c r="O25" s="44">
        <f t="shared" si="2"/>
        <v>3.5483870967741936E-2</v>
      </c>
      <c r="P25" s="9"/>
    </row>
    <row r="26" spans="1:119" ht="16.5" thickBot="1">
      <c r="A26" s="13" t="s">
        <v>19</v>
      </c>
      <c r="B26" s="21"/>
      <c r="C26" s="20"/>
      <c r="D26" s="14">
        <f>SUM(D5,D10,D18,D21,D23)</f>
        <v>363843</v>
      </c>
      <c r="E26" s="14">
        <f t="shared" ref="E26:M26" si="7">SUM(E5,E10,E18,E21,E23)</f>
        <v>7867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158272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529982</v>
      </c>
      <c r="O26" s="36">
        <f t="shared" si="2"/>
        <v>1709.6193548387096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5" t="s">
        <v>80</v>
      </c>
      <c r="M28" s="115"/>
      <c r="N28" s="115"/>
      <c r="O28" s="40">
        <v>310</v>
      </c>
    </row>
    <row r="29" spans="1:119">
      <c r="A29" s="116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  <row r="30" spans="1:119" ht="15.75" customHeight="1" thickBot="1">
      <c r="A30" s="117" t="s">
        <v>39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26</v>
      </c>
      <c r="B3" s="105"/>
      <c r="C3" s="106"/>
      <c r="D3" s="125" t="s">
        <v>11</v>
      </c>
      <c r="E3" s="126"/>
      <c r="F3" s="126"/>
      <c r="G3" s="126"/>
      <c r="H3" s="127"/>
      <c r="I3" s="125" t="s">
        <v>12</v>
      </c>
      <c r="J3" s="127"/>
      <c r="K3" s="125" t="s">
        <v>14</v>
      </c>
      <c r="L3" s="127"/>
      <c r="M3" s="34"/>
      <c r="N3" s="35"/>
      <c r="O3" s="128" t="s">
        <v>31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27</v>
      </c>
      <c r="F4" s="32" t="s">
        <v>28</v>
      </c>
      <c r="G4" s="32" t="s">
        <v>29</v>
      </c>
      <c r="H4" s="32" t="s">
        <v>3</v>
      </c>
      <c r="I4" s="32" t="s">
        <v>4</v>
      </c>
      <c r="J4" s="33" t="s">
        <v>30</v>
      </c>
      <c r="K4" s="33" t="s">
        <v>5</v>
      </c>
      <c r="L4" s="33" t="s">
        <v>6</v>
      </c>
      <c r="M4" s="33" t="s">
        <v>7</v>
      </c>
      <c r="N4" s="33" t="s">
        <v>13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35066</v>
      </c>
      <c r="E5" s="25">
        <f t="shared" si="0"/>
        <v>2472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37538</v>
      </c>
      <c r="O5" s="31">
        <f t="shared" ref="O5:O28" si="2">(N5/O$30)</f>
        <v>103.98337950138504</v>
      </c>
      <c r="P5" s="6"/>
    </row>
    <row r="6" spans="1:133">
      <c r="A6" s="12"/>
      <c r="B6" s="23">
        <v>312.10000000000002</v>
      </c>
      <c r="C6" s="19" t="s">
        <v>54</v>
      </c>
      <c r="D6" s="43">
        <v>0</v>
      </c>
      <c r="E6" s="43">
        <v>2472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2472</v>
      </c>
      <c r="O6" s="44">
        <f t="shared" si="2"/>
        <v>6.8476454293628812</v>
      </c>
      <c r="P6" s="9"/>
    </row>
    <row r="7" spans="1:133">
      <c r="A7" s="12"/>
      <c r="B7" s="23">
        <v>314.10000000000002</v>
      </c>
      <c r="C7" s="19" t="s">
        <v>55</v>
      </c>
      <c r="D7" s="43">
        <v>31375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31375</v>
      </c>
      <c r="O7" s="44">
        <f t="shared" si="2"/>
        <v>86.911357340720215</v>
      </c>
      <c r="P7" s="9"/>
    </row>
    <row r="8" spans="1:133">
      <c r="A8" s="12"/>
      <c r="B8" s="23">
        <v>314.39999999999998</v>
      </c>
      <c r="C8" s="19" t="s">
        <v>71</v>
      </c>
      <c r="D8" s="43">
        <v>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</v>
      </c>
      <c r="O8" s="44">
        <f t="shared" si="2"/>
        <v>0.13573407202216067</v>
      </c>
      <c r="P8" s="9"/>
    </row>
    <row r="9" spans="1:133">
      <c r="A9" s="12"/>
      <c r="B9" s="23">
        <v>315</v>
      </c>
      <c r="C9" s="19" t="s">
        <v>56</v>
      </c>
      <c r="D9" s="43">
        <v>3642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3642</v>
      </c>
      <c r="O9" s="44">
        <f t="shared" si="2"/>
        <v>10.088642659279778</v>
      </c>
      <c r="P9" s="9"/>
    </row>
    <row r="10" spans="1:133" ht="15.75">
      <c r="A10" s="27" t="s">
        <v>9</v>
      </c>
      <c r="B10" s="28"/>
      <c r="C10" s="29"/>
      <c r="D10" s="30">
        <f t="shared" ref="D10:M10" si="3">SUM(D11:D19)</f>
        <v>269267</v>
      </c>
      <c r="E10" s="30">
        <f t="shared" si="3"/>
        <v>6113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18938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294318</v>
      </c>
      <c r="O10" s="42">
        <f t="shared" si="2"/>
        <v>815.2853185595568</v>
      </c>
      <c r="P10" s="10"/>
    </row>
    <row r="11" spans="1:133">
      <c r="A11" s="12"/>
      <c r="B11" s="23">
        <v>331.1</v>
      </c>
      <c r="C11" s="19" t="s">
        <v>35</v>
      </c>
      <c r="D11" s="43">
        <v>33635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33635</v>
      </c>
      <c r="O11" s="44">
        <f t="shared" si="2"/>
        <v>93.171745152354575</v>
      </c>
      <c r="P11" s="9"/>
    </row>
    <row r="12" spans="1:133">
      <c r="A12" s="12"/>
      <c r="B12" s="23">
        <v>331.9</v>
      </c>
      <c r="C12" s="19" t="s">
        <v>75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18938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18938</v>
      </c>
      <c r="O12" s="44">
        <f t="shared" si="2"/>
        <v>52.45983379501385</v>
      </c>
      <c r="P12" s="9"/>
    </row>
    <row r="13" spans="1:133">
      <c r="A13" s="12"/>
      <c r="B13" s="23">
        <v>334.2</v>
      </c>
      <c r="C13" s="19" t="s">
        <v>57</v>
      </c>
      <c r="D13" s="43">
        <v>96493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96493</v>
      </c>
      <c r="O13" s="44">
        <f t="shared" si="2"/>
        <v>267.29362880886424</v>
      </c>
      <c r="P13" s="9"/>
    </row>
    <row r="14" spans="1:133">
      <c r="A14" s="12"/>
      <c r="B14" s="23">
        <v>334.7</v>
      </c>
      <c r="C14" s="19" t="s">
        <v>72</v>
      </c>
      <c r="D14" s="43">
        <v>50000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ref="N14:N19" si="4">SUM(D14:M14)</f>
        <v>50000</v>
      </c>
      <c r="O14" s="44">
        <f t="shared" si="2"/>
        <v>138.50415512465375</v>
      </c>
      <c r="P14" s="9"/>
    </row>
    <row r="15" spans="1:133">
      <c r="A15" s="12"/>
      <c r="B15" s="23">
        <v>334.9</v>
      </c>
      <c r="C15" s="19" t="s">
        <v>59</v>
      </c>
      <c r="D15" s="43">
        <v>15500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15500</v>
      </c>
      <c r="O15" s="44">
        <f t="shared" si="2"/>
        <v>42.936288088642662</v>
      </c>
      <c r="P15" s="9"/>
    </row>
    <row r="16" spans="1:133">
      <c r="A16" s="12"/>
      <c r="B16" s="23">
        <v>335.14</v>
      </c>
      <c r="C16" s="19" t="s">
        <v>60</v>
      </c>
      <c r="D16" s="43">
        <v>34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34</v>
      </c>
      <c r="O16" s="44">
        <f t="shared" si="2"/>
        <v>9.4182825484764546E-2</v>
      </c>
      <c r="P16" s="9"/>
    </row>
    <row r="17" spans="1:119">
      <c r="A17" s="12"/>
      <c r="B17" s="23">
        <v>335.15</v>
      </c>
      <c r="C17" s="19" t="s">
        <v>61</v>
      </c>
      <c r="D17" s="43">
        <v>21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21</v>
      </c>
      <c r="O17" s="44">
        <f t="shared" si="2"/>
        <v>5.817174515235457E-2</v>
      </c>
      <c r="P17" s="9"/>
    </row>
    <row r="18" spans="1:119">
      <c r="A18" s="12"/>
      <c r="B18" s="23">
        <v>335.18</v>
      </c>
      <c r="C18" s="19" t="s">
        <v>62</v>
      </c>
      <c r="D18" s="43">
        <v>17598</v>
      </c>
      <c r="E18" s="43">
        <v>6113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23711</v>
      </c>
      <c r="O18" s="44">
        <f t="shared" si="2"/>
        <v>65.68144044321329</v>
      </c>
      <c r="P18" s="9"/>
    </row>
    <row r="19" spans="1:119">
      <c r="A19" s="12"/>
      <c r="B19" s="23">
        <v>335.19</v>
      </c>
      <c r="C19" s="19" t="s">
        <v>48</v>
      </c>
      <c r="D19" s="43">
        <v>55986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55986</v>
      </c>
      <c r="O19" s="44">
        <f t="shared" si="2"/>
        <v>155.08587257617728</v>
      </c>
      <c r="P19" s="9"/>
    </row>
    <row r="20" spans="1:119" ht="15.75">
      <c r="A20" s="27" t="s">
        <v>15</v>
      </c>
      <c r="B20" s="28"/>
      <c r="C20" s="29"/>
      <c r="D20" s="30">
        <f t="shared" ref="D20:M20" si="5">SUM(D21:D22)</f>
        <v>4815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156104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ref="N20:N28" si="6">SUM(D20:M20)</f>
        <v>160919</v>
      </c>
      <c r="O20" s="42">
        <f t="shared" si="2"/>
        <v>445.7590027700831</v>
      </c>
      <c r="P20" s="10"/>
    </row>
    <row r="21" spans="1:119">
      <c r="A21" s="12"/>
      <c r="B21" s="23">
        <v>341.9</v>
      </c>
      <c r="C21" s="19" t="s">
        <v>49</v>
      </c>
      <c r="D21" s="43">
        <v>4815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4815</v>
      </c>
      <c r="O21" s="44">
        <f t="shared" si="2"/>
        <v>13.337950138504155</v>
      </c>
      <c r="P21" s="9"/>
    </row>
    <row r="22" spans="1:119">
      <c r="A22" s="12"/>
      <c r="B22" s="23">
        <v>343.3</v>
      </c>
      <c r="C22" s="19" t="s">
        <v>18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156104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156104</v>
      </c>
      <c r="O22" s="44">
        <f t="shared" si="2"/>
        <v>432.42105263157896</v>
      </c>
      <c r="P22" s="9"/>
    </row>
    <row r="23" spans="1:119" ht="15.75">
      <c r="A23" s="27" t="s">
        <v>1</v>
      </c>
      <c r="B23" s="28"/>
      <c r="C23" s="29"/>
      <c r="D23" s="30">
        <f t="shared" ref="D23:M23" si="7">SUM(D24:D24)</f>
        <v>108388</v>
      </c>
      <c r="E23" s="30">
        <f t="shared" si="7"/>
        <v>0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0</v>
      </c>
      <c r="J23" s="30">
        <f t="shared" si="7"/>
        <v>0</v>
      </c>
      <c r="K23" s="30">
        <f t="shared" si="7"/>
        <v>0</v>
      </c>
      <c r="L23" s="30">
        <f t="shared" si="7"/>
        <v>0</v>
      </c>
      <c r="M23" s="30">
        <f t="shared" si="7"/>
        <v>0</v>
      </c>
      <c r="N23" s="30">
        <f t="shared" si="6"/>
        <v>108388</v>
      </c>
      <c r="O23" s="42">
        <f t="shared" si="2"/>
        <v>300.24376731301942</v>
      </c>
      <c r="P23" s="10"/>
    </row>
    <row r="24" spans="1:119">
      <c r="A24" s="12"/>
      <c r="B24" s="23">
        <v>369.9</v>
      </c>
      <c r="C24" s="19" t="s">
        <v>22</v>
      </c>
      <c r="D24" s="43">
        <v>108388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108388</v>
      </c>
      <c r="O24" s="44">
        <f t="shared" si="2"/>
        <v>300.24376731301942</v>
      </c>
      <c r="P24" s="9"/>
    </row>
    <row r="25" spans="1:119" ht="15.75">
      <c r="A25" s="27" t="s">
        <v>16</v>
      </c>
      <c r="B25" s="28"/>
      <c r="C25" s="29"/>
      <c r="D25" s="30">
        <f t="shared" ref="D25:M25" si="8">SUM(D26:D27)</f>
        <v>7313</v>
      </c>
      <c r="E25" s="30">
        <f t="shared" si="8"/>
        <v>0</v>
      </c>
      <c r="F25" s="30">
        <f t="shared" si="8"/>
        <v>0</v>
      </c>
      <c r="G25" s="30">
        <f t="shared" si="8"/>
        <v>0</v>
      </c>
      <c r="H25" s="30">
        <f t="shared" si="8"/>
        <v>0</v>
      </c>
      <c r="I25" s="30">
        <f t="shared" si="8"/>
        <v>5</v>
      </c>
      <c r="J25" s="30">
        <f t="shared" si="8"/>
        <v>0</v>
      </c>
      <c r="K25" s="30">
        <f t="shared" si="8"/>
        <v>0</v>
      </c>
      <c r="L25" s="30">
        <f t="shared" si="8"/>
        <v>0</v>
      </c>
      <c r="M25" s="30">
        <f t="shared" si="8"/>
        <v>0</v>
      </c>
      <c r="N25" s="30">
        <f t="shared" si="6"/>
        <v>7318</v>
      </c>
      <c r="O25" s="42">
        <f t="shared" si="2"/>
        <v>20.27146814404432</v>
      </c>
      <c r="P25" s="9"/>
    </row>
    <row r="26" spans="1:119">
      <c r="A26" s="12"/>
      <c r="B26" s="23">
        <v>381</v>
      </c>
      <c r="C26" s="19" t="s">
        <v>45</v>
      </c>
      <c r="D26" s="43">
        <v>7303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7303</v>
      </c>
      <c r="O26" s="44">
        <f t="shared" si="2"/>
        <v>20.229916897506925</v>
      </c>
      <c r="P26" s="9"/>
    </row>
    <row r="27" spans="1:119" ht="15.75" thickBot="1">
      <c r="A27" s="12"/>
      <c r="B27" s="23">
        <v>389.1</v>
      </c>
      <c r="C27" s="19" t="s">
        <v>63</v>
      </c>
      <c r="D27" s="43">
        <v>10</v>
      </c>
      <c r="E27" s="43">
        <v>0</v>
      </c>
      <c r="F27" s="43">
        <v>0</v>
      </c>
      <c r="G27" s="43">
        <v>0</v>
      </c>
      <c r="H27" s="43">
        <v>0</v>
      </c>
      <c r="I27" s="43">
        <v>5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15</v>
      </c>
      <c r="O27" s="44">
        <f t="shared" si="2"/>
        <v>4.1551246537396121E-2</v>
      </c>
      <c r="P27" s="9"/>
    </row>
    <row r="28" spans="1:119" ht="16.5" thickBot="1">
      <c r="A28" s="13" t="s">
        <v>19</v>
      </c>
      <c r="B28" s="21"/>
      <c r="C28" s="20"/>
      <c r="D28" s="14">
        <f>SUM(D5,D10,D20,D23,D25)</f>
        <v>424849</v>
      </c>
      <c r="E28" s="14">
        <f t="shared" ref="E28:M28" si="9">SUM(E5,E10,E20,E23,E25)</f>
        <v>8585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175047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6"/>
        <v>608481</v>
      </c>
      <c r="O28" s="36">
        <f t="shared" si="2"/>
        <v>1685.5429362880886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5" t="s">
        <v>76</v>
      </c>
      <c r="M30" s="115"/>
      <c r="N30" s="115"/>
      <c r="O30" s="40">
        <v>361</v>
      </c>
    </row>
    <row r="31" spans="1:119">
      <c r="A31" s="116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  <row r="32" spans="1:119" ht="15.75" customHeight="1" thickBot="1">
      <c r="A32" s="117" t="s">
        <v>39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26</v>
      </c>
      <c r="B3" s="105"/>
      <c r="C3" s="106"/>
      <c r="D3" s="125" t="s">
        <v>11</v>
      </c>
      <c r="E3" s="126"/>
      <c r="F3" s="126"/>
      <c r="G3" s="126"/>
      <c r="H3" s="127"/>
      <c r="I3" s="125" t="s">
        <v>12</v>
      </c>
      <c r="J3" s="127"/>
      <c r="K3" s="125" t="s">
        <v>14</v>
      </c>
      <c r="L3" s="127"/>
      <c r="M3" s="34"/>
      <c r="N3" s="35"/>
      <c r="O3" s="128" t="s">
        <v>31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27</v>
      </c>
      <c r="F4" s="32" t="s">
        <v>28</v>
      </c>
      <c r="G4" s="32" t="s">
        <v>29</v>
      </c>
      <c r="H4" s="32" t="s">
        <v>3</v>
      </c>
      <c r="I4" s="32" t="s">
        <v>4</v>
      </c>
      <c r="J4" s="33" t="s">
        <v>30</v>
      </c>
      <c r="K4" s="33" t="s">
        <v>5</v>
      </c>
      <c r="L4" s="33" t="s">
        <v>6</v>
      </c>
      <c r="M4" s="33" t="s">
        <v>7</v>
      </c>
      <c r="N4" s="33" t="s">
        <v>13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41101</v>
      </c>
      <c r="E5" s="25">
        <f t="shared" si="0"/>
        <v>2372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43473</v>
      </c>
      <c r="O5" s="31">
        <f t="shared" ref="O5:O24" si="2">(N5/O$26)</f>
        <v>115.928</v>
      </c>
      <c r="P5" s="6"/>
    </row>
    <row r="6" spans="1:133">
      <c r="A6" s="12"/>
      <c r="B6" s="23">
        <v>312.10000000000002</v>
      </c>
      <c r="C6" s="19" t="s">
        <v>54</v>
      </c>
      <c r="D6" s="43">
        <v>0</v>
      </c>
      <c r="E6" s="43">
        <v>2372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2372</v>
      </c>
      <c r="O6" s="44">
        <f t="shared" si="2"/>
        <v>6.325333333333333</v>
      </c>
      <c r="P6" s="9"/>
    </row>
    <row r="7" spans="1:133">
      <c r="A7" s="12"/>
      <c r="B7" s="23">
        <v>314.10000000000002</v>
      </c>
      <c r="C7" s="19" t="s">
        <v>55</v>
      </c>
      <c r="D7" s="43">
        <v>29709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29709</v>
      </c>
      <c r="O7" s="44">
        <f t="shared" si="2"/>
        <v>79.224000000000004</v>
      </c>
      <c r="P7" s="9"/>
    </row>
    <row r="8" spans="1:133">
      <c r="A8" s="12"/>
      <c r="B8" s="23">
        <v>314.39999999999998</v>
      </c>
      <c r="C8" s="19" t="s">
        <v>71</v>
      </c>
      <c r="D8" s="43">
        <v>123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123</v>
      </c>
      <c r="O8" s="44">
        <f t="shared" si="2"/>
        <v>0.32800000000000001</v>
      </c>
      <c r="P8" s="9"/>
    </row>
    <row r="9" spans="1:133">
      <c r="A9" s="12"/>
      <c r="B9" s="23">
        <v>315</v>
      </c>
      <c r="C9" s="19" t="s">
        <v>56</v>
      </c>
      <c r="D9" s="43">
        <v>11269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11269</v>
      </c>
      <c r="O9" s="44">
        <f t="shared" si="2"/>
        <v>30.050666666666668</v>
      </c>
      <c r="P9" s="9"/>
    </row>
    <row r="10" spans="1:133" ht="15.75">
      <c r="A10" s="27" t="s">
        <v>9</v>
      </c>
      <c r="B10" s="28"/>
      <c r="C10" s="29"/>
      <c r="D10" s="30">
        <f t="shared" ref="D10:M10" si="3">SUM(D11:D15)</f>
        <v>158621</v>
      </c>
      <c r="E10" s="30">
        <f t="shared" si="3"/>
        <v>5666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164287</v>
      </c>
      <c r="O10" s="42">
        <f t="shared" si="2"/>
        <v>438.09866666666665</v>
      </c>
      <c r="P10" s="10"/>
    </row>
    <row r="11" spans="1:133">
      <c r="A11" s="12"/>
      <c r="B11" s="23">
        <v>334.7</v>
      </c>
      <c r="C11" s="19" t="s">
        <v>72</v>
      </c>
      <c r="D11" s="43">
        <v>95626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95626</v>
      </c>
      <c r="O11" s="44">
        <f t="shared" si="2"/>
        <v>255.00266666666667</v>
      </c>
      <c r="P11" s="9"/>
    </row>
    <row r="12" spans="1:133">
      <c r="A12" s="12"/>
      <c r="B12" s="23">
        <v>335.14</v>
      </c>
      <c r="C12" s="19" t="s">
        <v>60</v>
      </c>
      <c r="D12" s="43">
        <v>33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</v>
      </c>
      <c r="O12" s="44">
        <f t="shared" si="2"/>
        <v>8.7999999999999995E-2</v>
      </c>
      <c r="P12" s="9"/>
    </row>
    <row r="13" spans="1:133">
      <c r="A13" s="12"/>
      <c r="B13" s="23">
        <v>335.15</v>
      </c>
      <c r="C13" s="19" t="s">
        <v>61</v>
      </c>
      <c r="D13" s="43">
        <v>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</v>
      </c>
      <c r="O13" s="44">
        <f t="shared" si="2"/>
        <v>5.6000000000000001E-2</v>
      </c>
      <c r="P13" s="9"/>
    </row>
    <row r="14" spans="1:133">
      <c r="A14" s="12"/>
      <c r="B14" s="23">
        <v>335.18</v>
      </c>
      <c r="C14" s="19" t="s">
        <v>62</v>
      </c>
      <c r="D14" s="43">
        <v>14109</v>
      </c>
      <c r="E14" s="43">
        <v>5666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19775</v>
      </c>
      <c r="O14" s="44">
        <f t="shared" si="2"/>
        <v>52.733333333333334</v>
      </c>
      <c r="P14" s="9"/>
    </row>
    <row r="15" spans="1:133">
      <c r="A15" s="12"/>
      <c r="B15" s="23">
        <v>335.19</v>
      </c>
      <c r="C15" s="19" t="s">
        <v>48</v>
      </c>
      <c r="D15" s="43">
        <v>48832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48832</v>
      </c>
      <c r="O15" s="44">
        <f t="shared" si="2"/>
        <v>130.21866666666668</v>
      </c>
      <c r="P15" s="9"/>
    </row>
    <row r="16" spans="1:133" ht="15.75">
      <c r="A16" s="27" t="s">
        <v>15</v>
      </c>
      <c r="B16" s="28"/>
      <c r="C16" s="29"/>
      <c r="D16" s="30">
        <f t="shared" ref="D16:M16" si="4">SUM(D17:D18)</f>
        <v>6237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159039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30">
        <f t="shared" si="1"/>
        <v>165276</v>
      </c>
      <c r="O16" s="42">
        <f t="shared" si="2"/>
        <v>440.73599999999999</v>
      </c>
      <c r="P16" s="10"/>
    </row>
    <row r="17" spans="1:119">
      <c r="A17" s="12"/>
      <c r="B17" s="23">
        <v>341.9</v>
      </c>
      <c r="C17" s="19" t="s">
        <v>49</v>
      </c>
      <c r="D17" s="43">
        <v>6237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6237</v>
      </c>
      <c r="O17" s="44">
        <f t="shared" si="2"/>
        <v>16.632000000000001</v>
      </c>
      <c r="P17" s="9"/>
    </row>
    <row r="18" spans="1:119">
      <c r="A18" s="12"/>
      <c r="B18" s="23">
        <v>343.3</v>
      </c>
      <c r="C18" s="19" t="s">
        <v>18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159039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159039</v>
      </c>
      <c r="O18" s="44">
        <f t="shared" si="2"/>
        <v>424.10399999999998</v>
      </c>
      <c r="P18" s="9"/>
    </row>
    <row r="19" spans="1:119" ht="15.75">
      <c r="A19" s="27" t="s">
        <v>1</v>
      </c>
      <c r="B19" s="28"/>
      <c r="C19" s="29"/>
      <c r="D19" s="30">
        <f t="shared" ref="D19:M19" si="5">SUM(D20:D20)</f>
        <v>43854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43854</v>
      </c>
      <c r="O19" s="42">
        <f t="shared" si="2"/>
        <v>116.944</v>
      </c>
      <c r="P19" s="10"/>
    </row>
    <row r="20" spans="1:119">
      <c r="A20" s="12"/>
      <c r="B20" s="23">
        <v>369.9</v>
      </c>
      <c r="C20" s="19" t="s">
        <v>22</v>
      </c>
      <c r="D20" s="43">
        <v>43854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43854</v>
      </c>
      <c r="O20" s="44">
        <f t="shared" si="2"/>
        <v>116.944</v>
      </c>
      <c r="P20" s="9"/>
    </row>
    <row r="21" spans="1:119" ht="15.75">
      <c r="A21" s="27" t="s">
        <v>16</v>
      </c>
      <c r="B21" s="28"/>
      <c r="C21" s="29"/>
      <c r="D21" s="30">
        <f t="shared" ref="D21:M21" si="6">SUM(D22:D23)</f>
        <v>41906</v>
      </c>
      <c r="E21" s="30">
        <f t="shared" si="6"/>
        <v>3507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9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45422</v>
      </c>
      <c r="O21" s="42">
        <f t="shared" si="2"/>
        <v>121.12533333333333</v>
      </c>
      <c r="P21" s="9"/>
    </row>
    <row r="22" spans="1:119">
      <c r="A22" s="12"/>
      <c r="B22" s="23">
        <v>381</v>
      </c>
      <c r="C22" s="19" t="s">
        <v>45</v>
      </c>
      <c r="D22" s="43">
        <v>41897</v>
      </c>
      <c r="E22" s="43">
        <v>3507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45404</v>
      </c>
      <c r="O22" s="44">
        <f t="shared" si="2"/>
        <v>121.07733333333333</v>
      </c>
      <c r="P22" s="9"/>
    </row>
    <row r="23" spans="1:119" ht="15.75" thickBot="1">
      <c r="A23" s="12"/>
      <c r="B23" s="23">
        <v>389.1</v>
      </c>
      <c r="C23" s="19" t="s">
        <v>63</v>
      </c>
      <c r="D23" s="43">
        <v>9</v>
      </c>
      <c r="E23" s="43">
        <v>0</v>
      </c>
      <c r="F23" s="43">
        <v>0</v>
      </c>
      <c r="G23" s="43">
        <v>0</v>
      </c>
      <c r="H23" s="43">
        <v>0</v>
      </c>
      <c r="I23" s="43">
        <v>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</v>
      </c>
      <c r="O23" s="44">
        <f t="shared" si="2"/>
        <v>4.8000000000000001E-2</v>
      </c>
      <c r="P23" s="9"/>
    </row>
    <row r="24" spans="1:119" ht="16.5" thickBot="1">
      <c r="A24" s="13" t="s">
        <v>19</v>
      </c>
      <c r="B24" s="21"/>
      <c r="C24" s="20"/>
      <c r="D24" s="14">
        <f>SUM(D5,D10,D16,D19,D21)</f>
        <v>291719</v>
      </c>
      <c r="E24" s="14">
        <f t="shared" ref="E24:M24" si="7">SUM(E5,E10,E16,E19,E21)</f>
        <v>11545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159048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462312</v>
      </c>
      <c r="O24" s="36">
        <f t="shared" si="2"/>
        <v>1232.8320000000001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5" t="s">
        <v>73</v>
      </c>
      <c r="M26" s="115"/>
      <c r="N26" s="115"/>
      <c r="O26" s="40">
        <v>375</v>
      </c>
    </row>
    <row r="27" spans="1:119">
      <c r="A27" s="116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  <row r="28" spans="1:119" ht="15.75" customHeight="1" thickBot="1">
      <c r="A28" s="117" t="s">
        <v>39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26</v>
      </c>
      <c r="B3" s="105"/>
      <c r="C3" s="106"/>
      <c r="D3" s="125" t="s">
        <v>11</v>
      </c>
      <c r="E3" s="126"/>
      <c r="F3" s="126"/>
      <c r="G3" s="126"/>
      <c r="H3" s="127"/>
      <c r="I3" s="125" t="s">
        <v>12</v>
      </c>
      <c r="J3" s="127"/>
      <c r="K3" s="125" t="s">
        <v>14</v>
      </c>
      <c r="L3" s="127"/>
      <c r="M3" s="34"/>
      <c r="N3" s="35"/>
      <c r="O3" s="128" t="s">
        <v>31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27</v>
      </c>
      <c r="F4" s="32" t="s">
        <v>28</v>
      </c>
      <c r="G4" s="32" t="s">
        <v>29</v>
      </c>
      <c r="H4" s="32" t="s">
        <v>3</v>
      </c>
      <c r="I4" s="32" t="s">
        <v>4</v>
      </c>
      <c r="J4" s="33" t="s">
        <v>30</v>
      </c>
      <c r="K4" s="33" t="s">
        <v>5</v>
      </c>
      <c r="L4" s="33" t="s">
        <v>6</v>
      </c>
      <c r="M4" s="33" t="s">
        <v>7</v>
      </c>
      <c r="N4" s="33" t="s">
        <v>13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35134</v>
      </c>
      <c r="E5" s="25">
        <f t="shared" si="0"/>
        <v>3071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7" si="1">SUM(D5:M5)</f>
        <v>38205</v>
      </c>
      <c r="O5" s="31">
        <f t="shared" ref="O5:O27" si="2">(N5/O$29)</f>
        <v>100.53947368421052</v>
      </c>
      <c r="P5" s="6"/>
    </row>
    <row r="6" spans="1:133">
      <c r="A6" s="12"/>
      <c r="B6" s="23">
        <v>312.10000000000002</v>
      </c>
      <c r="C6" s="19" t="s">
        <v>54</v>
      </c>
      <c r="D6" s="43">
        <v>0</v>
      </c>
      <c r="E6" s="43">
        <v>3071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3071</v>
      </c>
      <c r="O6" s="44">
        <f t="shared" si="2"/>
        <v>8.0815789473684205</v>
      </c>
      <c r="P6" s="9"/>
    </row>
    <row r="7" spans="1:133">
      <c r="A7" s="12"/>
      <c r="B7" s="23">
        <v>314.10000000000002</v>
      </c>
      <c r="C7" s="19" t="s">
        <v>55</v>
      </c>
      <c r="D7" s="43">
        <v>30573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30573</v>
      </c>
      <c r="O7" s="44">
        <f t="shared" si="2"/>
        <v>80.455263157894734</v>
      </c>
      <c r="P7" s="9"/>
    </row>
    <row r="8" spans="1:133">
      <c r="A8" s="12"/>
      <c r="B8" s="23">
        <v>315</v>
      </c>
      <c r="C8" s="19" t="s">
        <v>56</v>
      </c>
      <c r="D8" s="43">
        <v>4561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4561</v>
      </c>
      <c r="O8" s="44">
        <f t="shared" si="2"/>
        <v>12.002631578947369</v>
      </c>
      <c r="P8" s="9"/>
    </row>
    <row r="9" spans="1:133" ht="15.75">
      <c r="A9" s="27" t="s">
        <v>9</v>
      </c>
      <c r="B9" s="28"/>
      <c r="C9" s="29"/>
      <c r="D9" s="30">
        <f t="shared" ref="D9:M9" si="3">SUM(D10:D15)</f>
        <v>74191</v>
      </c>
      <c r="E9" s="30">
        <f t="shared" si="3"/>
        <v>430340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504531</v>
      </c>
      <c r="O9" s="42">
        <f t="shared" si="2"/>
        <v>1327.7131578947369</v>
      </c>
      <c r="P9" s="10"/>
    </row>
    <row r="10" spans="1:133">
      <c r="A10" s="12"/>
      <c r="B10" s="23">
        <v>334.2</v>
      </c>
      <c r="C10" s="19" t="s">
        <v>57</v>
      </c>
      <c r="D10" s="43">
        <v>14136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14136</v>
      </c>
      <c r="O10" s="44">
        <f t="shared" si="2"/>
        <v>37.200000000000003</v>
      </c>
      <c r="P10" s="9"/>
    </row>
    <row r="11" spans="1:133">
      <c r="A11" s="12"/>
      <c r="B11" s="23">
        <v>334.49</v>
      </c>
      <c r="C11" s="19" t="s">
        <v>58</v>
      </c>
      <c r="D11" s="43">
        <v>0</v>
      </c>
      <c r="E11" s="43">
        <v>424955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424955</v>
      </c>
      <c r="O11" s="44">
        <f t="shared" si="2"/>
        <v>1118.3026315789473</v>
      </c>
      <c r="P11" s="9"/>
    </row>
    <row r="12" spans="1:133">
      <c r="A12" s="12"/>
      <c r="B12" s="23">
        <v>335.14</v>
      </c>
      <c r="C12" s="19" t="s">
        <v>60</v>
      </c>
      <c r="D12" s="43">
        <v>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</v>
      </c>
      <c r="O12" s="44">
        <f t="shared" si="2"/>
        <v>8.9473684210526316E-2</v>
      </c>
      <c r="P12" s="9"/>
    </row>
    <row r="13" spans="1:133">
      <c r="A13" s="12"/>
      <c r="B13" s="23">
        <v>335.15</v>
      </c>
      <c r="C13" s="19" t="s">
        <v>61</v>
      </c>
      <c r="D13" s="43">
        <v>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</v>
      </c>
      <c r="O13" s="44">
        <f t="shared" si="2"/>
        <v>5.526315789473684E-2</v>
      </c>
      <c r="P13" s="9"/>
    </row>
    <row r="14" spans="1:133">
      <c r="A14" s="12"/>
      <c r="B14" s="23">
        <v>335.18</v>
      </c>
      <c r="C14" s="19" t="s">
        <v>62</v>
      </c>
      <c r="D14" s="43">
        <v>13828</v>
      </c>
      <c r="E14" s="43">
        <v>5385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19213</v>
      </c>
      <c r="O14" s="44">
        <f t="shared" si="2"/>
        <v>50.560526315789474</v>
      </c>
      <c r="P14" s="9"/>
    </row>
    <row r="15" spans="1:133">
      <c r="A15" s="12"/>
      <c r="B15" s="23">
        <v>335.19</v>
      </c>
      <c r="C15" s="19" t="s">
        <v>48</v>
      </c>
      <c r="D15" s="43">
        <v>46172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46172</v>
      </c>
      <c r="O15" s="44">
        <f t="shared" si="2"/>
        <v>121.50526315789473</v>
      </c>
      <c r="P15" s="9"/>
    </row>
    <row r="16" spans="1:133" ht="15.75">
      <c r="A16" s="27" t="s">
        <v>15</v>
      </c>
      <c r="B16" s="28"/>
      <c r="C16" s="29"/>
      <c r="D16" s="30">
        <f t="shared" ref="D16:M16" si="4">SUM(D17:D18)</f>
        <v>4399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150917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30">
        <f t="shared" si="1"/>
        <v>155316</v>
      </c>
      <c r="O16" s="42">
        <f t="shared" si="2"/>
        <v>408.72631578947369</v>
      </c>
      <c r="P16" s="10"/>
    </row>
    <row r="17" spans="1:119">
      <c r="A17" s="12"/>
      <c r="B17" s="23">
        <v>341.9</v>
      </c>
      <c r="C17" s="19" t="s">
        <v>49</v>
      </c>
      <c r="D17" s="43">
        <v>4399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4399</v>
      </c>
      <c r="O17" s="44">
        <f t="shared" si="2"/>
        <v>11.576315789473684</v>
      </c>
      <c r="P17" s="9"/>
    </row>
    <row r="18" spans="1:119">
      <c r="A18" s="12"/>
      <c r="B18" s="23">
        <v>343.3</v>
      </c>
      <c r="C18" s="19" t="s">
        <v>18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150917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150917</v>
      </c>
      <c r="O18" s="44">
        <f t="shared" si="2"/>
        <v>397.15</v>
      </c>
      <c r="P18" s="9"/>
    </row>
    <row r="19" spans="1:119" ht="15.75">
      <c r="A19" s="27" t="s">
        <v>1</v>
      </c>
      <c r="B19" s="28"/>
      <c r="C19" s="29"/>
      <c r="D19" s="30">
        <f t="shared" ref="D19:M19" si="5">SUM(D20:D21)</f>
        <v>56115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56115</v>
      </c>
      <c r="O19" s="42">
        <f t="shared" si="2"/>
        <v>147.67105263157896</v>
      </c>
      <c r="P19" s="10"/>
    </row>
    <row r="20" spans="1:119">
      <c r="A20" s="12"/>
      <c r="B20" s="23">
        <v>361.1</v>
      </c>
      <c r="C20" s="19" t="s">
        <v>21</v>
      </c>
      <c r="D20" s="43">
        <v>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</v>
      </c>
      <c r="O20" s="44">
        <f t="shared" si="2"/>
        <v>1.5789473684210527E-2</v>
      </c>
      <c r="P20" s="9"/>
    </row>
    <row r="21" spans="1:119">
      <c r="A21" s="12"/>
      <c r="B21" s="23">
        <v>369.9</v>
      </c>
      <c r="C21" s="19" t="s">
        <v>22</v>
      </c>
      <c r="D21" s="43">
        <v>56109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56109</v>
      </c>
      <c r="O21" s="44">
        <f t="shared" si="2"/>
        <v>147.65526315789472</v>
      </c>
      <c r="P21" s="9"/>
    </row>
    <row r="22" spans="1:119" ht="15.75">
      <c r="A22" s="27" t="s">
        <v>16</v>
      </c>
      <c r="B22" s="28"/>
      <c r="C22" s="29"/>
      <c r="D22" s="30">
        <f t="shared" ref="D22:M22" si="6">SUM(D23:D26)</f>
        <v>151450</v>
      </c>
      <c r="E22" s="30">
        <f t="shared" si="6"/>
        <v>75211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586701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813362</v>
      </c>
      <c r="O22" s="42">
        <f t="shared" si="2"/>
        <v>2140.4263157894738</v>
      </c>
      <c r="P22" s="9"/>
    </row>
    <row r="23" spans="1:119">
      <c r="A23" s="12"/>
      <c r="B23" s="23">
        <v>381</v>
      </c>
      <c r="C23" s="19" t="s">
        <v>45</v>
      </c>
      <c r="D23" s="43">
        <v>0</v>
      </c>
      <c r="E23" s="43">
        <v>211</v>
      </c>
      <c r="F23" s="43">
        <v>0</v>
      </c>
      <c r="G23" s="43">
        <v>0</v>
      </c>
      <c r="H23" s="43">
        <v>0</v>
      </c>
      <c r="I23" s="43">
        <v>2316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2527</v>
      </c>
      <c r="O23" s="44">
        <f t="shared" si="2"/>
        <v>6.65</v>
      </c>
      <c r="P23" s="9"/>
    </row>
    <row r="24" spans="1:119">
      <c r="A24" s="12"/>
      <c r="B24" s="23">
        <v>384</v>
      </c>
      <c r="C24" s="19" t="s">
        <v>23</v>
      </c>
      <c r="D24" s="43">
        <v>151450</v>
      </c>
      <c r="E24" s="43">
        <v>75000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>SUM(D24:M24)</f>
        <v>226450</v>
      </c>
      <c r="O24" s="44">
        <f t="shared" si="2"/>
        <v>595.92105263157896</v>
      </c>
      <c r="P24" s="9"/>
    </row>
    <row r="25" spans="1:119">
      <c r="A25" s="12"/>
      <c r="B25" s="23">
        <v>389.1</v>
      </c>
      <c r="C25" s="19" t="s">
        <v>63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</v>
      </c>
      <c r="O25" s="44">
        <f t="shared" si="2"/>
        <v>2.368421052631579E-2</v>
      </c>
      <c r="P25" s="9"/>
    </row>
    <row r="26" spans="1:119" ht="15.75" thickBot="1">
      <c r="A26" s="12"/>
      <c r="B26" s="23">
        <v>389.4</v>
      </c>
      <c r="C26" s="19" t="s">
        <v>64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584376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584376</v>
      </c>
      <c r="O26" s="44">
        <f t="shared" si="2"/>
        <v>1537.8315789473684</v>
      </c>
      <c r="P26" s="9"/>
    </row>
    <row r="27" spans="1:119" ht="16.5" thickBot="1">
      <c r="A27" s="13" t="s">
        <v>19</v>
      </c>
      <c r="B27" s="21"/>
      <c r="C27" s="20"/>
      <c r="D27" s="14">
        <f>SUM(D5,D9,D16,D19,D22)</f>
        <v>321289</v>
      </c>
      <c r="E27" s="14">
        <f t="shared" ref="E27:M27" si="7">SUM(E5,E9,E16,E19,E22)</f>
        <v>508622</v>
      </c>
      <c r="F27" s="14">
        <f t="shared" si="7"/>
        <v>0</v>
      </c>
      <c r="G27" s="14">
        <f t="shared" si="7"/>
        <v>0</v>
      </c>
      <c r="H27" s="14">
        <f t="shared" si="7"/>
        <v>0</v>
      </c>
      <c r="I27" s="14">
        <f t="shared" si="7"/>
        <v>737618</v>
      </c>
      <c r="J27" s="14">
        <f t="shared" si="7"/>
        <v>0</v>
      </c>
      <c r="K27" s="14">
        <f t="shared" si="7"/>
        <v>0</v>
      </c>
      <c r="L27" s="14">
        <f t="shared" si="7"/>
        <v>0</v>
      </c>
      <c r="M27" s="14">
        <f t="shared" si="7"/>
        <v>0</v>
      </c>
      <c r="N27" s="14">
        <f t="shared" si="1"/>
        <v>1567529</v>
      </c>
      <c r="O27" s="36">
        <f t="shared" si="2"/>
        <v>4125.0763157894735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7"/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115" t="s">
        <v>69</v>
      </c>
      <c r="M29" s="115"/>
      <c r="N29" s="115"/>
      <c r="O29" s="40">
        <v>380</v>
      </c>
    </row>
    <row r="30" spans="1:119">
      <c r="A30" s="116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</row>
    <row r="31" spans="1:119" ht="15.75" customHeight="1" thickBot="1">
      <c r="A31" s="117" t="s">
        <v>39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26</v>
      </c>
      <c r="B3" s="105"/>
      <c r="C3" s="106"/>
      <c r="D3" s="125" t="s">
        <v>11</v>
      </c>
      <c r="E3" s="126"/>
      <c r="F3" s="126"/>
      <c r="G3" s="126"/>
      <c r="H3" s="127"/>
      <c r="I3" s="125" t="s">
        <v>12</v>
      </c>
      <c r="J3" s="127"/>
      <c r="K3" s="125" t="s">
        <v>14</v>
      </c>
      <c r="L3" s="127"/>
      <c r="M3" s="34"/>
      <c r="N3" s="35"/>
      <c r="O3" s="128" t="s">
        <v>31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27</v>
      </c>
      <c r="F4" s="32" t="s">
        <v>28</v>
      </c>
      <c r="G4" s="32" t="s">
        <v>29</v>
      </c>
      <c r="H4" s="32" t="s">
        <v>3</v>
      </c>
      <c r="I4" s="32" t="s">
        <v>4</v>
      </c>
      <c r="J4" s="33" t="s">
        <v>30</v>
      </c>
      <c r="K4" s="33" t="s">
        <v>5</v>
      </c>
      <c r="L4" s="33" t="s">
        <v>6</v>
      </c>
      <c r="M4" s="33" t="s">
        <v>7</v>
      </c>
      <c r="N4" s="33" t="s">
        <v>13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37747</v>
      </c>
      <c r="E5" s="25">
        <f t="shared" si="0"/>
        <v>2376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40123</v>
      </c>
      <c r="O5" s="31">
        <f t="shared" ref="O5:O26" si="2">(N5/O$28)</f>
        <v>104.7597911227154</v>
      </c>
      <c r="P5" s="6"/>
    </row>
    <row r="6" spans="1:133">
      <c r="A6" s="12"/>
      <c r="B6" s="23">
        <v>312.10000000000002</v>
      </c>
      <c r="C6" s="19" t="s">
        <v>54</v>
      </c>
      <c r="D6" s="43">
        <v>0</v>
      </c>
      <c r="E6" s="43">
        <v>2376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2376</v>
      </c>
      <c r="O6" s="44">
        <f t="shared" si="2"/>
        <v>6.2036553524804177</v>
      </c>
      <c r="P6" s="9"/>
    </row>
    <row r="7" spans="1:133">
      <c r="A7" s="12"/>
      <c r="B7" s="23">
        <v>314.10000000000002</v>
      </c>
      <c r="C7" s="19" t="s">
        <v>55</v>
      </c>
      <c r="D7" s="43">
        <v>33537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33537</v>
      </c>
      <c r="O7" s="44">
        <f t="shared" si="2"/>
        <v>87.563968668407313</v>
      </c>
      <c r="P7" s="9"/>
    </row>
    <row r="8" spans="1:133">
      <c r="A8" s="12"/>
      <c r="B8" s="23">
        <v>315</v>
      </c>
      <c r="C8" s="19" t="s">
        <v>56</v>
      </c>
      <c r="D8" s="43">
        <v>4210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4210</v>
      </c>
      <c r="O8" s="44">
        <f t="shared" si="2"/>
        <v>10.992167101827675</v>
      </c>
      <c r="P8" s="9"/>
    </row>
    <row r="9" spans="1:133" ht="15.75">
      <c r="A9" s="27" t="s">
        <v>9</v>
      </c>
      <c r="B9" s="28"/>
      <c r="C9" s="29"/>
      <c r="D9" s="30">
        <f t="shared" ref="D9:M9" si="3">SUM(D10:D15)</f>
        <v>61472</v>
      </c>
      <c r="E9" s="30">
        <f t="shared" si="3"/>
        <v>43751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105223</v>
      </c>
      <c r="O9" s="42">
        <f t="shared" si="2"/>
        <v>274.73368146214096</v>
      </c>
      <c r="P9" s="10"/>
    </row>
    <row r="10" spans="1:133">
      <c r="A10" s="12"/>
      <c r="B10" s="23">
        <v>334.2</v>
      </c>
      <c r="C10" s="19" t="s">
        <v>57</v>
      </c>
      <c r="D10" s="43">
        <v>3000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3000</v>
      </c>
      <c r="O10" s="44">
        <f t="shared" si="2"/>
        <v>7.8328981723237598</v>
      </c>
      <c r="P10" s="9"/>
    </row>
    <row r="11" spans="1:133">
      <c r="A11" s="12"/>
      <c r="B11" s="23">
        <v>334.49</v>
      </c>
      <c r="C11" s="19" t="s">
        <v>58</v>
      </c>
      <c r="D11" s="43">
        <v>0</v>
      </c>
      <c r="E11" s="43">
        <v>38425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38425</v>
      </c>
      <c r="O11" s="44">
        <f t="shared" si="2"/>
        <v>100.32637075718016</v>
      </c>
      <c r="P11" s="9"/>
    </row>
    <row r="12" spans="1:133">
      <c r="A12" s="12"/>
      <c r="B12" s="23">
        <v>335.14</v>
      </c>
      <c r="C12" s="19" t="s">
        <v>60</v>
      </c>
      <c r="D12" s="43">
        <v>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</v>
      </c>
      <c r="O12" s="44">
        <f t="shared" si="2"/>
        <v>8.877284595300261E-2</v>
      </c>
      <c r="P12" s="9"/>
    </row>
    <row r="13" spans="1:133">
      <c r="A13" s="12"/>
      <c r="B13" s="23">
        <v>335.15</v>
      </c>
      <c r="C13" s="19" t="s">
        <v>61</v>
      </c>
      <c r="D13" s="43">
        <v>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</v>
      </c>
      <c r="O13" s="44">
        <f t="shared" si="2"/>
        <v>5.4830287206266322E-2</v>
      </c>
      <c r="P13" s="9"/>
    </row>
    <row r="14" spans="1:133">
      <c r="A14" s="12"/>
      <c r="B14" s="23">
        <v>335.18</v>
      </c>
      <c r="C14" s="19" t="s">
        <v>62</v>
      </c>
      <c r="D14" s="43">
        <v>12863</v>
      </c>
      <c r="E14" s="43">
        <v>5326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18189</v>
      </c>
      <c r="O14" s="44">
        <f t="shared" si="2"/>
        <v>47.490861618798952</v>
      </c>
      <c r="P14" s="9"/>
    </row>
    <row r="15" spans="1:133">
      <c r="A15" s="12"/>
      <c r="B15" s="23">
        <v>335.19</v>
      </c>
      <c r="C15" s="19" t="s">
        <v>48</v>
      </c>
      <c r="D15" s="43">
        <v>45554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45554</v>
      </c>
      <c r="O15" s="44">
        <f t="shared" si="2"/>
        <v>118.93994778067885</v>
      </c>
      <c r="P15" s="9"/>
    </row>
    <row r="16" spans="1:133" ht="15.75">
      <c r="A16" s="27" t="s">
        <v>15</v>
      </c>
      <c r="B16" s="28"/>
      <c r="C16" s="29"/>
      <c r="D16" s="30">
        <f t="shared" ref="D16:M16" si="4">SUM(D17:D18)</f>
        <v>4826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169112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30">
        <f t="shared" si="1"/>
        <v>173938</v>
      </c>
      <c r="O16" s="42">
        <f t="shared" si="2"/>
        <v>454.14621409921671</v>
      </c>
      <c r="P16" s="10"/>
    </row>
    <row r="17" spans="1:119">
      <c r="A17" s="12"/>
      <c r="B17" s="23">
        <v>341.9</v>
      </c>
      <c r="C17" s="19" t="s">
        <v>49</v>
      </c>
      <c r="D17" s="43">
        <v>4826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4826</v>
      </c>
      <c r="O17" s="44">
        <f t="shared" si="2"/>
        <v>12.600522193211487</v>
      </c>
      <c r="P17" s="9"/>
    </row>
    <row r="18" spans="1:119">
      <c r="A18" s="12"/>
      <c r="B18" s="23">
        <v>343.3</v>
      </c>
      <c r="C18" s="19" t="s">
        <v>18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169112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169112</v>
      </c>
      <c r="O18" s="44">
        <f t="shared" si="2"/>
        <v>441.54569190600523</v>
      </c>
      <c r="P18" s="9"/>
    </row>
    <row r="19" spans="1:119" ht="15.75">
      <c r="A19" s="27" t="s">
        <v>1</v>
      </c>
      <c r="B19" s="28"/>
      <c r="C19" s="29"/>
      <c r="D19" s="30">
        <f t="shared" ref="D19:M19" si="5">SUM(D20:D21)</f>
        <v>63100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63100</v>
      </c>
      <c r="O19" s="42">
        <f t="shared" si="2"/>
        <v>164.75195822454307</v>
      </c>
      <c r="P19" s="10"/>
    </row>
    <row r="20" spans="1:119">
      <c r="A20" s="12"/>
      <c r="B20" s="23">
        <v>361.1</v>
      </c>
      <c r="C20" s="19" t="s">
        <v>21</v>
      </c>
      <c r="D20" s="43">
        <v>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</v>
      </c>
      <c r="O20" s="44">
        <f t="shared" si="2"/>
        <v>1.5665796344647518E-2</v>
      </c>
      <c r="P20" s="9"/>
    </row>
    <row r="21" spans="1:119">
      <c r="A21" s="12"/>
      <c r="B21" s="23">
        <v>369.9</v>
      </c>
      <c r="C21" s="19" t="s">
        <v>22</v>
      </c>
      <c r="D21" s="43">
        <v>63094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63094</v>
      </c>
      <c r="O21" s="44">
        <f t="shared" si="2"/>
        <v>164.73629242819842</v>
      </c>
      <c r="P21" s="9"/>
    </row>
    <row r="22" spans="1:119" ht="15.75">
      <c r="A22" s="27" t="s">
        <v>16</v>
      </c>
      <c r="B22" s="28"/>
      <c r="C22" s="29"/>
      <c r="D22" s="30">
        <f t="shared" ref="D22:M22" si="6">SUM(D23:D25)</f>
        <v>39000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18959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57959</v>
      </c>
      <c r="O22" s="42">
        <f t="shared" si="2"/>
        <v>151.3289817232376</v>
      </c>
      <c r="P22" s="9"/>
    </row>
    <row r="23" spans="1:119">
      <c r="A23" s="12"/>
      <c r="B23" s="23">
        <v>384</v>
      </c>
      <c r="C23" s="19" t="s">
        <v>23</v>
      </c>
      <c r="D23" s="43">
        <v>39000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39000</v>
      </c>
      <c r="O23" s="44">
        <f t="shared" si="2"/>
        <v>101.82767624020887</v>
      </c>
      <c r="P23" s="9"/>
    </row>
    <row r="24" spans="1:119">
      <c r="A24" s="12"/>
      <c r="B24" s="23">
        <v>389.1</v>
      </c>
      <c r="C24" s="19" t="s">
        <v>63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</v>
      </c>
      <c r="O24" s="44">
        <f t="shared" si="2"/>
        <v>2.3498694516971279E-2</v>
      </c>
      <c r="P24" s="9"/>
    </row>
    <row r="25" spans="1:119" ht="15.75" thickBot="1">
      <c r="A25" s="12"/>
      <c r="B25" s="23">
        <v>389.4</v>
      </c>
      <c r="C25" s="19" t="s">
        <v>64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18950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18950</v>
      </c>
      <c r="O25" s="44">
        <f t="shared" si="2"/>
        <v>49.477806788511749</v>
      </c>
      <c r="P25" s="9"/>
    </row>
    <row r="26" spans="1:119" ht="16.5" thickBot="1">
      <c r="A26" s="13" t="s">
        <v>19</v>
      </c>
      <c r="B26" s="21"/>
      <c r="C26" s="20"/>
      <c r="D26" s="14">
        <f>SUM(D5,D9,D16,D19,D22)</f>
        <v>206145</v>
      </c>
      <c r="E26" s="14">
        <f t="shared" ref="E26:M26" si="7">SUM(E5,E9,E16,E19,E22)</f>
        <v>46127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188071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440343</v>
      </c>
      <c r="O26" s="36">
        <f t="shared" si="2"/>
        <v>1149.7206266318537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5" t="s">
        <v>67</v>
      </c>
      <c r="M28" s="115"/>
      <c r="N28" s="115"/>
      <c r="O28" s="40">
        <v>383</v>
      </c>
    </row>
    <row r="29" spans="1:119">
      <c r="A29" s="116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  <row r="30" spans="1:119" ht="15.75" customHeight="1" thickBot="1">
      <c r="A30" s="117" t="s">
        <v>39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26</v>
      </c>
      <c r="B3" s="105"/>
      <c r="C3" s="106"/>
      <c r="D3" s="125" t="s">
        <v>11</v>
      </c>
      <c r="E3" s="126"/>
      <c r="F3" s="126"/>
      <c r="G3" s="126"/>
      <c r="H3" s="127"/>
      <c r="I3" s="125" t="s">
        <v>12</v>
      </c>
      <c r="J3" s="127"/>
      <c r="K3" s="125" t="s">
        <v>14</v>
      </c>
      <c r="L3" s="127"/>
      <c r="M3" s="34"/>
      <c r="N3" s="35"/>
      <c r="O3" s="128" t="s">
        <v>31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27</v>
      </c>
      <c r="F4" s="32" t="s">
        <v>28</v>
      </c>
      <c r="G4" s="32" t="s">
        <v>29</v>
      </c>
      <c r="H4" s="32" t="s">
        <v>3</v>
      </c>
      <c r="I4" s="32" t="s">
        <v>4</v>
      </c>
      <c r="J4" s="33" t="s">
        <v>30</v>
      </c>
      <c r="K4" s="33" t="s">
        <v>5</v>
      </c>
      <c r="L4" s="33" t="s">
        <v>6</v>
      </c>
      <c r="M4" s="33" t="s">
        <v>7</v>
      </c>
      <c r="N4" s="33" t="s">
        <v>13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39036</v>
      </c>
      <c r="E5" s="25">
        <f t="shared" si="0"/>
        <v>2227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41263</v>
      </c>
      <c r="O5" s="31">
        <f t="shared" ref="O5:O26" si="1">(N5/O$28)</f>
        <v>106.3479381443299</v>
      </c>
      <c r="P5" s="6"/>
    </row>
    <row r="6" spans="1:133">
      <c r="A6" s="12"/>
      <c r="B6" s="23">
        <v>312.10000000000002</v>
      </c>
      <c r="C6" s="19" t="s">
        <v>54</v>
      </c>
      <c r="D6" s="43">
        <v>0</v>
      </c>
      <c r="E6" s="43">
        <v>2227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2227</v>
      </c>
      <c r="O6" s="44">
        <f t="shared" si="1"/>
        <v>5.7396907216494846</v>
      </c>
      <c r="P6" s="9"/>
    </row>
    <row r="7" spans="1:133">
      <c r="A7" s="12"/>
      <c r="B7" s="23">
        <v>314.10000000000002</v>
      </c>
      <c r="C7" s="19" t="s">
        <v>55</v>
      </c>
      <c r="D7" s="43">
        <v>34585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>SUM(D7:M7)</f>
        <v>34585</v>
      </c>
      <c r="O7" s="44">
        <f t="shared" si="1"/>
        <v>89.136597938144334</v>
      </c>
      <c r="P7" s="9"/>
    </row>
    <row r="8" spans="1:133">
      <c r="A8" s="12"/>
      <c r="B8" s="23">
        <v>315</v>
      </c>
      <c r="C8" s="19" t="s">
        <v>56</v>
      </c>
      <c r="D8" s="43">
        <v>4451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>SUM(D8:M8)</f>
        <v>4451</v>
      </c>
      <c r="O8" s="44">
        <f t="shared" si="1"/>
        <v>11.471649484536082</v>
      </c>
      <c r="P8" s="9"/>
    </row>
    <row r="9" spans="1:133" ht="15.75">
      <c r="A9" s="27" t="s">
        <v>9</v>
      </c>
      <c r="B9" s="28"/>
      <c r="C9" s="29"/>
      <c r="D9" s="30">
        <f t="shared" ref="D9:M9" si="2">SUM(D10:D15)</f>
        <v>67867</v>
      </c>
      <c r="E9" s="30">
        <f t="shared" si="2"/>
        <v>16821</v>
      </c>
      <c r="F9" s="30">
        <f t="shared" si="2"/>
        <v>0</v>
      </c>
      <c r="G9" s="30">
        <f t="shared" si="2"/>
        <v>0</v>
      </c>
      <c r="H9" s="30">
        <f t="shared" si="2"/>
        <v>0</v>
      </c>
      <c r="I9" s="30">
        <f t="shared" si="2"/>
        <v>0</v>
      </c>
      <c r="J9" s="30">
        <f t="shared" si="2"/>
        <v>0</v>
      </c>
      <c r="K9" s="30">
        <f t="shared" si="2"/>
        <v>0</v>
      </c>
      <c r="L9" s="30">
        <f t="shared" si="2"/>
        <v>0</v>
      </c>
      <c r="M9" s="30">
        <f t="shared" si="2"/>
        <v>0</v>
      </c>
      <c r="N9" s="41">
        <f>SUM(D9:M9)</f>
        <v>84688</v>
      </c>
      <c r="O9" s="42">
        <f t="shared" si="1"/>
        <v>218.26804123711341</v>
      </c>
      <c r="P9" s="10"/>
    </row>
    <row r="10" spans="1:133">
      <c r="A10" s="12"/>
      <c r="B10" s="23">
        <v>334.49</v>
      </c>
      <c r="C10" s="19" t="s">
        <v>58</v>
      </c>
      <c r="D10" s="43">
        <v>0</v>
      </c>
      <c r="E10" s="43">
        <v>10875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ref="N10:N15" si="3">SUM(D10:M10)</f>
        <v>10875</v>
      </c>
      <c r="O10" s="44">
        <f t="shared" si="1"/>
        <v>28.028350515463917</v>
      </c>
      <c r="P10" s="9"/>
    </row>
    <row r="11" spans="1:133">
      <c r="A11" s="12"/>
      <c r="B11" s="23">
        <v>334.9</v>
      </c>
      <c r="C11" s="19" t="s">
        <v>59</v>
      </c>
      <c r="D11" s="43">
        <v>9071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3"/>
        <v>9071</v>
      </c>
      <c r="O11" s="44">
        <f t="shared" si="1"/>
        <v>23.378865979381445</v>
      </c>
      <c r="P11" s="9"/>
    </row>
    <row r="12" spans="1:133">
      <c r="A12" s="12"/>
      <c r="B12" s="23">
        <v>335.14</v>
      </c>
      <c r="C12" s="19" t="s">
        <v>60</v>
      </c>
      <c r="D12" s="43">
        <v>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3"/>
        <v>34</v>
      </c>
      <c r="O12" s="44">
        <f t="shared" si="1"/>
        <v>8.7628865979381437E-2</v>
      </c>
      <c r="P12" s="9"/>
    </row>
    <row r="13" spans="1:133">
      <c r="A13" s="12"/>
      <c r="B13" s="23">
        <v>335.15</v>
      </c>
      <c r="C13" s="19" t="s">
        <v>61</v>
      </c>
      <c r="D13" s="43">
        <v>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3"/>
        <v>28</v>
      </c>
      <c r="O13" s="44">
        <f t="shared" si="1"/>
        <v>7.2164948453608241E-2</v>
      </c>
      <c r="P13" s="9"/>
    </row>
    <row r="14" spans="1:133">
      <c r="A14" s="12"/>
      <c r="B14" s="23">
        <v>335.18</v>
      </c>
      <c r="C14" s="19" t="s">
        <v>62</v>
      </c>
      <c r="D14" s="43">
        <v>13537</v>
      </c>
      <c r="E14" s="43">
        <v>5946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3"/>
        <v>19483</v>
      </c>
      <c r="O14" s="44">
        <f t="shared" si="1"/>
        <v>50.213917525773198</v>
      </c>
      <c r="P14" s="9"/>
    </row>
    <row r="15" spans="1:133">
      <c r="A15" s="12"/>
      <c r="B15" s="23">
        <v>335.19</v>
      </c>
      <c r="C15" s="19" t="s">
        <v>48</v>
      </c>
      <c r="D15" s="43">
        <v>45197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3"/>
        <v>45197</v>
      </c>
      <c r="O15" s="44">
        <f t="shared" si="1"/>
        <v>116.48711340206185</v>
      </c>
      <c r="P15" s="9"/>
    </row>
    <row r="16" spans="1:133" ht="15.75">
      <c r="A16" s="27" t="s">
        <v>15</v>
      </c>
      <c r="B16" s="28"/>
      <c r="C16" s="29"/>
      <c r="D16" s="30">
        <f t="shared" ref="D16:M16" si="4">SUM(D17:D18)</f>
        <v>950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151160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30">
        <f t="shared" ref="N16:N26" si="5">SUM(D16:M16)</f>
        <v>152110</v>
      </c>
      <c r="O16" s="42">
        <f t="shared" si="1"/>
        <v>392.03608247422682</v>
      </c>
      <c r="P16" s="10"/>
    </row>
    <row r="17" spans="1:119">
      <c r="A17" s="12"/>
      <c r="B17" s="23">
        <v>341.9</v>
      </c>
      <c r="C17" s="19" t="s">
        <v>49</v>
      </c>
      <c r="D17" s="43">
        <v>950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950</v>
      </c>
      <c r="O17" s="44">
        <f t="shared" si="1"/>
        <v>2.4484536082474229</v>
      </c>
      <c r="P17" s="9"/>
    </row>
    <row r="18" spans="1:119">
      <c r="A18" s="12"/>
      <c r="B18" s="23">
        <v>343.3</v>
      </c>
      <c r="C18" s="19" t="s">
        <v>18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151160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151160</v>
      </c>
      <c r="O18" s="44">
        <f t="shared" si="1"/>
        <v>389.58762886597935</v>
      </c>
      <c r="P18" s="9"/>
    </row>
    <row r="19" spans="1:119" ht="15.75">
      <c r="A19" s="27" t="s">
        <v>1</v>
      </c>
      <c r="B19" s="28"/>
      <c r="C19" s="29"/>
      <c r="D19" s="30">
        <f t="shared" ref="D19:M19" si="6">SUM(D20:D21)</f>
        <v>55146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5"/>
        <v>55146</v>
      </c>
      <c r="O19" s="42">
        <f t="shared" si="1"/>
        <v>142.12886597938143</v>
      </c>
      <c r="P19" s="10"/>
    </row>
    <row r="20" spans="1:119">
      <c r="A20" s="12"/>
      <c r="B20" s="23">
        <v>361.1</v>
      </c>
      <c r="C20" s="19" t="s">
        <v>21</v>
      </c>
      <c r="D20" s="43">
        <v>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5</v>
      </c>
      <c r="O20" s="44">
        <f t="shared" si="1"/>
        <v>1.2886597938144329E-2</v>
      </c>
      <c r="P20" s="9"/>
    </row>
    <row r="21" spans="1:119">
      <c r="A21" s="12"/>
      <c r="B21" s="23">
        <v>369.9</v>
      </c>
      <c r="C21" s="19" t="s">
        <v>22</v>
      </c>
      <c r="D21" s="43">
        <v>55141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55141</v>
      </c>
      <c r="O21" s="44">
        <f t="shared" si="1"/>
        <v>142.11597938144331</v>
      </c>
      <c r="P21" s="9"/>
    </row>
    <row r="22" spans="1:119" ht="15.75">
      <c r="A22" s="27" t="s">
        <v>16</v>
      </c>
      <c r="B22" s="28"/>
      <c r="C22" s="29"/>
      <c r="D22" s="30">
        <f t="shared" ref="D22:M22" si="7">SUM(D23:D25)</f>
        <v>0</v>
      </c>
      <c r="E22" s="30">
        <f t="shared" si="7"/>
        <v>25000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5059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5"/>
        <v>30059</v>
      </c>
      <c r="O22" s="42">
        <f t="shared" si="1"/>
        <v>77.471649484536087</v>
      </c>
      <c r="P22" s="9"/>
    </row>
    <row r="23" spans="1:119">
      <c r="A23" s="12"/>
      <c r="B23" s="23">
        <v>384</v>
      </c>
      <c r="C23" s="19" t="s">
        <v>23</v>
      </c>
      <c r="D23" s="43">
        <v>0</v>
      </c>
      <c r="E23" s="43">
        <v>25000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25000</v>
      </c>
      <c r="O23" s="44">
        <f t="shared" si="1"/>
        <v>64.432989690721655</v>
      </c>
      <c r="P23" s="9"/>
    </row>
    <row r="24" spans="1:119">
      <c r="A24" s="12"/>
      <c r="B24" s="23">
        <v>389.1</v>
      </c>
      <c r="C24" s="19" t="s">
        <v>63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5"/>
        <v>9</v>
      </c>
      <c r="O24" s="44">
        <f t="shared" si="1"/>
        <v>2.3195876288659795E-2</v>
      </c>
      <c r="P24" s="9"/>
    </row>
    <row r="25" spans="1:119" ht="15.75" thickBot="1">
      <c r="A25" s="12"/>
      <c r="B25" s="23">
        <v>389.4</v>
      </c>
      <c r="C25" s="19" t="s">
        <v>64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5050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5"/>
        <v>5050</v>
      </c>
      <c r="O25" s="44">
        <f t="shared" si="1"/>
        <v>13.015463917525773</v>
      </c>
      <c r="P25" s="9"/>
    </row>
    <row r="26" spans="1:119" ht="16.5" thickBot="1">
      <c r="A26" s="13" t="s">
        <v>19</v>
      </c>
      <c r="B26" s="21"/>
      <c r="C26" s="20"/>
      <c r="D26" s="14">
        <f>SUM(D5,D9,D16,D19,D22)</f>
        <v>162999</v>
      </c>
      <c r="E26" s="14">
        <f t="shared" ref="E26:M26" si="8">SUM(E5,E9,E16,E19,E22)</f>
        <v>44048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156219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5"/>
        <v>363266</v>
      </c>
      <c r="O26" s="36">
        <f t="shared" si="1"/>
        <v>936.25257731958766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5" t="s">
        <v>65</v>
      </c>
      <c r="M28" s="115"/>
      <c r="N28" s="115"/>
      <c r="O28" s="40">
        <v>388</v>
      </c>
    </row>
    <row r="29" spans="1:119">
      <c r="A29" s="116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  <row r="30" spans="1:119" ht="15.75" customHeight="1" thickBot="1">
      <c r="A30" s="117" t="s">
        <v>39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2025-04-25T18:22:19Z</cp:lastPrinted>
  <dcterms:created xsi:type="dcterms:W3CDTF">2000-08-31T21:26:31Z</dcterms:created>
  <dcterms:modified xsi:type="dcterms:W3CDTF">2025-04-25T18:22:24Z</dcterms:modified>
</cp:coreProperties>
</file>