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2" documentId="11_E3926E2420C0AD7424E7428928F4FF87B00CCFD1" xr6:coauthVersionLast="47" xr6:coauthVersionMax="47" xr10:uidLastSave="{7659F2E6-1EB6-46DA-AED6-217F37CED794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'2008'!$A$1:$O$48</definedName>
    <definedName name="_xlnm.Print_Area" localSheetId="14">'2009'!$A$1:$O$54</definedName>
    <definedName name="_xlnm.Print_Area" localSheetId="13">'2010'!$A$1:$O$50</definedName>
    <definedName name="_xlnm.Print_Area" localSheetId="12">'2011'!$A$1:$O$52</definedName>
    <definedName name="_xlnm.Print_Area" localSheetId="11">'2012'!$A$1:$O$51</definedName>
    <definedName name="_xlnm.Print_Area" localSheetId="10">'2013'!$A$1:$O$52</definedName>
    <definedName name="_xlnm.Print_Area" localSheetId="9">'2014'!$A$1:$O$51</definedName>
    <definedName name="_xlnm.Print_Area" localSheetId="8">'2015'!$A$1:$O$52</definedName>
    <definedName name="_xlnm.Print_Area" localSheetId="7">'2016'!$A$1:$O$51</definedName>
    <definedName name="_xlnm.Print_Area" localSheetId="6">'2017'!$A$1:$O$51</definedName>
    <definedName name="_xlnm.Print_Area" localSheetId="5">'2018'!$A$1:$O$49</definedName>
    <definedName name="_xlnm.Print_Area" localSheetId="4">'2019'!$A$1:$O$51</definedName>
    <definedName name="_xlnm.Print_Area" localSheetId="3">'2020'!$A$1:$O$52</definedName>
    <definedName name="_xlnm.Print_Area" localSheetId="2">'2021'!$A$1:$P$50</definedName>
    <definedName name="_xlnm.Print_Area" localSheetId="1">'2022'!$A$1:$P$49</definedName>
    <definedName name="_xlnm.Print_Area" localSheetId="0">'2023'!$A$1:$P$51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48" l="1"/>
  <c r="F47" i="48"/>
  <c r="G47" i="48"/>
  <c r="H47" i="48"/>
  <c r="I47" i="48"/>
  <c r="J47" i="48"/>
  <c r="K47" i="48"/>
  <c r="L47" i="48"/>
  <c r="M47" i="48"/>
  <c r="N47" i="48"/>
  <c r="D47" i="48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6" i="48" l="1"/>
  <c r="P36" i="48" s="1"/>
  <c r="O5" i="48"/>
  <c r="P5" i="48" s="1"/>
  <c r="O44" i="48"/>
  <c r="P44" i="48" s="1"/>
  <c r="O38" i="48"/>
  <c r="P38" i="48" s="1"/>
  <c r="O27" i="48"/>
  <c r="P27" i="48" s="1"/>
  <c r="O14" i="48"/>
  <c r="P14" i="48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F45" i="47" s="1"/>
  <c r="E5" i="47"/>
  <c r="D5" i="47"/>
  <c r="O47" i="48" l="1"/>
  <c r="P47" i="48" s="1"/>
  <c r="D45" i="47"/>
  <c r="E45" i="47"/>
  <c r="G45" i="47"/>
  <c r="H45" i="47"/>
  <c r="I45" i="47"/>
  <c r="J45" i="47"/>
  <c r="K45" i="47"/>
  <c r="L45" i="47"/>
  <c r="M45" i="47"/>
  <c r="N45" i="47"/>
  <c r="O34" i="47"/>
  <c r="P34" i="47" s="1"/>
  <c r="O42" i="47"/>
  <c r="P42" i="47" s="1"/>
  <c r="O36" i="47"/>
  <c r="P36" i="47" s="1"/>
  <c r="O25" i="47"/>
  <c r="P25" i="47" s="1"/>
  <c r="O14" i="47"/>
  <c r="P14" i="47" s="1"/>
  <c r="O5" i="47"/>
  <c r="P5" i="47" s="1"/>
  <c r="O45" i="46"/>
  <c r="P45" i="46" s="1"/>
  <c r="O44" i="46"/>
  <c r="P44" i="46" s="1"/>
  <c r="O43" i="46"/>
  <c r="P43" i="46" s="1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/>
  <c r="O40" i="46"/>
  <c r="P40" i="46"/>
  <c r="O39" i="46"/>
  <c r="P39" i="46" s="1"/>
  <c r="O38" i="46"/>
  <c r="P38" i="46"/>
  <c r="O37" i="46"/>
  <c r="P37" i="46" s="1"/>
  <c r="N36" i="46"/>
  <c r="O36" i="46" s="1"/>
  <c r="P36" i="46" s="1"/>
  <c r="M36" i="46"/>
  <c r="L36" i="46"/>
  <c r="K36" i="46"/>
  <c r="J36" i="46"/>
  <c r="I36" i="46"/>
  <c r="H36" i="46"/>
  <c r="G36" i="46"/>
  <c r="F36" i="46"/>
  <c r="E36" i="46"/>
  <c r="D36" i="46"/>
  <c r="O35" i="46"/>
  <c r="P35" i="46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 s="1"/>
  <c r="O32" i="46"/>
  <c r="P32" i="46" s="1"/>
  <c r="O31" i="46"/>
  <c r="P31" i="46" s="1"/>
  <c r="O30" i="46"/>
  <c r="P30" i="46" s="1"/>
  <c r="O29" i="46"/>
  <c r="P29" i="46"/>
  <c r="O28" i="46"/>
  <c r="P28" i="46" s="1"/>
  <c r="O27" i="46"/>
  <c r="P27" i="46" s="1"/>
  <c r="O26" i="46"/>
  <c r="P26" i="46" s="1"/>
  <c r="N25" i="46"/>
  <c r="M25" i="46"/>
  <c r="M46" i="46" s="1"/>
  <c r="L25" i="46"/>
  <c r="K25" i="46"/>
  <c r="J25" i="46"/>
  <c r="I25" i="46"/>
  <c r="H25" i="46"/>
  <c r="O25" i="46" s="1"/>
  <c r="P25" i="46" s="1"/>
  <c r="G25" i="46"/>
  <c r="F25" i="46"/>
  <c r="E25" i="46"/>
  <c r="D25" i="46"/>
  <c r="O24" i="46"/>
  <c r="P24" i="46"/>
  <c r="O23" i="46"/>
  <c r="P23" i="46" s="1"/>
  <c r="O22" i="46"/>
  <c r="P22" i="46"/>
  <c r="O21" i="46"/>
  <c r="P21" i="46" s="1"/>
  <c r="O20" i="46"/>
  <c r="P20" i="46" s="1"/>
  <c r="O19" i="46"/>
  <c r="P19" i="46" s="1"/>
  <c r="O18" i="46"/>
  <c r="P18" i="46"/>
  <c r="O17" i="46"/>
  <c r="P17" i="46"/>
  <c r="O16" i="46"/>
  <c r="P16" i="46"/>
  <c r="O15" i="46"/>
  <c r="P15" i="46" s="1"/>
  <c r="N14" i="46"/>
  <c r="N46" i="46" s="1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E46" i="46" s="1"/>
  <c r="D5" i="46"/>
  <c r="N47" i="45"/>
  <c r="O47" i="45" s="1"/>
  <c r="N46" i="45"/>
  <c r="O46" i="45" s="1"/>
  <c r="N45" i="45"/>
  <c r="O45" i="45" s="1"/>
  <c r="M44" i="45"/>
  <c r="L44" i="45"/>
  <c r="K44" i="45"/>
  <c r="J44" i="45"/>
  <c r="I44" i="45"/>
  <c r="N44" i="45" s="1"/>
  <c r="O44" i="45" s="1"/>
  <c r="H44" i="45"/>
  <c r="G44" i="45"/>
  <c r="F44" i="45"/>
  <c r="E44" i="45"/>
  <c r="D44" i="45"/>
  <c r="N43" i="45"/>
  <c r="O43" i="45" s="1"/>
  <c r="N42" i="45"/>
  <c r="O42" i="45" s="1"/>
  <c r="N41" i="45"/>
  <c r="O41" i="45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N38" i="45" s="1"/>
  <c r="O38" i="45" s="1"/>
  <c r="E38" i="45"/>
  <c r="D38" i="45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6" i="45" s="1"/>
  <c r="O36" i="45" s="1"/>
  <c r="N35" i="45"/>
  <c r="O35" i="45" s="1"/>
  <c r="N34" i="45"/>
  <c r="O34" i="45" s="1"/>
  <c r="N33" i="45"/>
  <c r="O33" i="45" s="1"/>
  <c r="N32" i="45"/>
  <c r="O32" i="45"/>
  <c r="N31" i="45"/>
  <c r="O31" i="45"/>
  <c r="N30" i="45"/>
  <c r="O30" i="45" s="1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 s="1"/>
  <c r="N24" i="45"/>
  <c r="O24" i="45" s="1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48" i="45" s="1"/>
  <c r="I5" i="45"/>
  <c r="H5" i="45"/>
  <c r="G5" i="45"/>
  <c r="F5" i="45"/>
  <c r="E5" i="45"/>
  <c r="D5" i="45"/>
  <c r="J47" i="44"/>
  <c r="N46" i="44"/>
  <c r="O46" i="44" s="1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/>
  <c r="N40" i="44"/>
  <c r="O40" i="44" s="1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N14" i="44" s="1"/>
  <c r="O14" i="44" s="1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D47" i="44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 s="1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4" i="43" s="1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F47" i="42"/>
  <c r="N46" i="42"/>
  <c r="O46" i="42" s="1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 s="1"/>
  <c r="N40" i="42"/>
  <c r="O40" i="42" s="1"/>
  <c r="N39" i="42"/>
  <c r="O39" i="42" s="1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7" i="42" s="1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E47" i="42" s="1"/>
  <c r="D15" i="42"/>
  <c r="N15" i="42" s="1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46" i="41"/>
  <c r="O46" i="41" s="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 s="1"/>
  <c r="N41" i="41"/>
  <c r="O41" i="41" s="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47" i="40"/>
  <c r="O47" i="40" s="1"/>
  <c r="N46" i="40"/>
  <c r="O46" i="40" s="1"/>
  <c r="N45" i="40"/>
  <c r="O45" i="40" s="1"/>
  <c r="M44" i="40"/>
  <c r="M48" i="40" s="1"/>
  <c r="L44" i="40"/>
  <c r="K44" i="40"/>
  <c r="J44" i="40"/>
  <c r="I44" i="40"/>
  <c r="H44" i="40"/>
  <c r="G44" i="40"/>
  <c r="F44" i="40"/>
  <c r="E44" i="40"/>
  <c r="D44" i="40"/>
  <c r="N43" i="40"/>
  <c r="O43" i="40" s="1"/>
  <c r="N42" i="40"/>
  <c r="O42" i="40" s="1"/>
  <c r="N41" i="40"/>
  <c r="O41" i="40" s="1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N38" i="40" s="1"/>
  <c r="O38" i="40" s="1"/>
  <c r="E38" i="40"/>
  <c r="D38" i="40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J48" i="40" s="1"/>
  <c r="I5" i="40"/>
  <c r="H5" i="40"/>
  <c r="G5" i="40"/>
  <c r="F5" i="40"/>
  <c r="E5" i="40"/>
  <c r="D5" i="40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3" i="39" s="1"/>
  <c r="O43" i="39" s="1"/>
  <c r="N42" i="39"/>
  <c r="O42" i="39" s="1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8" i="39" s="1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47" i="39" s="1"/>
  <c r="K5" i="39"/>
  <c r="J5" i="39"/>
  <c r="I5" i="39"/>
  <c r="H5" i="39"/>
  <c r="G5" i="39"/>
  <c r="G47" i="39" s="1"/>
  <c r="F5" i="39"/>
  <c r="F47" i="39" s="1"/>
  <c r="E5" i="39"/>
  <c r="D5" i="39"/>
  <c r="D47" i="39" s="1"/>
  <c r="N47" i="38"/>
  <c r="O47" i="38" s="1"/>
  <c r="N46" i="38"/>
  <c r="O46" i="38" s="1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3" i="38"/>
  <c r="O43" i="38" s="1"/>
  <c r="N42" i="38"/>
  <c r="O42" i="38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H48" i="38" s="1"/>
  <c r="G17" i="38"/>
  <c r="F17" i="38"/>
  <c r="E17" i="38"/>
  <c r="D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F48" i="38" s="1"/>
  <c r="E5" i="38"/>
  <c r="D5" i="38"/>
  <c r="N43" i="37"/>
  <c r="O43" i="37" s="1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/>
  <c r="N20" i="37"/>
  <c r="O20" i="37" s="1"/>
  <c r="N19" i="37"/>
  <c r="O19" i="37"/>
  <c r="N18" i="37"/>
  <c r="O18" i="37" s="1"/>
  <c r="N17" i="37"/>
  <c r="O17" i="37" s="1"/>
  <c r="N16" i="37"/>
  <c r="O16" i="37" s="1"/>
  <c r="N15" i="37"/>
  <c r="O15" i="37"/>
  <c r="M14" i="37"/>
  <c r="L14" i="37"/>
  <c r="L44" i="37" s="1"/>
  <c r="K14" i="37"/>
  <c r="N14" i="37" s="1"/>
  <c r="O14" i="37" s="1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I44" i="37" s="1"/>
  <c r="H5" i="37"/>
  <c r="H44" i="37" s="1"/>
  <c r="G5" i="37"/>
  <c r="G44" i="37" s="1"/>
  <c r="F5" i="37"/>
  <c r="E5" i="37"/>
  <c r="D5" i="37"/>
  <c r="N46" i="36"/>
  <c r="O46" i="36" s="1"/>
  <c r="N45" i="36"/>
  <c r="O45" i="36" s="1"/>
  <c r="M44" i="36"/>
  <c r="L44" i="36"/>
  <c r="K44" i="36"/>
  <c r="J44" i="36"/>
  <c r="J47" i="36" s="1"/>
  <c r="I44" i="36"/>
  <c r="H44" i="36"/>
  <c r="G44" i="36"/>
  <c r="N44" i="36" s="1"/>
  <c r="O44" i="36" s="1"/>
  <c r="F44" i="36"/>
  <c r="E44" i="36"/>
  <c r="D44" i="36"/>
  <c r="N43" i="36"/>
  <c r="O43" i="36" s="1"/>
  <c r="N42" i="36"/>
  <c r="O42" i="36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D47" i="36" s="1"/>
  <c r="N38" i="36"/>
  <c r="O38" i="36" s="1"/>
  <c r="M37" i="36"/>
  <c r="M47" i="36" s="1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M28" i="36"/>
  <c r="L28" i="36"/>
  <c r="K28" i="36"/>
  <c r="K47" i="36" s="1"/>
  <c r="J28" i="36"/>
  <c r="I28" i="36"/>
  <c r="H28" i="36"/>
  <c r="G28" i="36"/>
  <c r="F28" i="36"/>
  <c r="E28" i="36"/>
  <c r="D28" i="36"/>
  <c r="N27" i="36"/>
  <c r="O27" i="36" s="1"/>
  <c r="N26" i="36"/>
  <c r="O26" i="36"/>
  <c r="N25" i="36"/>
  <c r="O25" i="36"/>
  <c r="N24" i="36"/>
  <c r="O24" i="36"/>
  <c r="N23" i="36"/>
  <c r="O23" i="36"/>
  <c r="N22" i="36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N17" i="36" s="1"/>
  <c r="O17" i="36" s="1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L47" i="36" s="1"/>
  <c r="K5" i="36"/>
  <c r="J5" i="36"/>
  <c r="I5" i="36"/>
  <c r="H5" i="36"/>
  <c r="G5" i="36"/>
  <c r="F5" i="36"/>
  <c r="N5" i="36" s="1"/>
  <c r="O5" i="36" s="1"/>
  <c r="E5" i="36"/>
  <c r="D5" i="36"/>
  <c r="N47" i="35"/>
  <c r="O47" i="35" s="1"/>
  <c r="N46" i="35"/>
  <c r="O46" i="35" s="1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N39" i="35" s="1"/>
  <c r="O39" i="35" s="1"/>
  <c r="F39" i="35"/>
  <c r="E39" i="35"/>
  <c r="D39" i="35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7" i="35" s="1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/>
  <c r="N24" i="35"/>
  <c r="O24" i="35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/>
  <c r="M15" i="35"/>
  <c r="L15" i="35"/>
  <c r="K15" i="35"/>
  <c r="J15" i="35"/>
  <c r="I15" i="35"/>
  <c r="H15" i="35"/>
  <c r="G15" i="35"/>
  <c r="F15" i="35"/>
  <c r="E15" i="35"/>
  <c r="D15" i="35"/>
  <c r="N14" i="35"/>
  <c r="O14" i="35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I48" i="35" s="1"/>
  <c r="H5" i="35"/>
  <c r="H48" i="35" s="1"/>
  <c r="G5" i="35"/>
  <c r="F5" i="35"/>
  <c r="E5" i="35"/>
  <c r="D5" i="35"/>
  <c r="N5" i="35" s="1"/>
  <c r="O5" i="35" s="1"/>
  <c r="N45" i="34"/>
  <c r="O45" i="34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 s="1"/>
  <c r="N40" i="34"/>
  <c r="O40" i="34"/>
  <c r="N39" i="34"/>
  <c r="O39" i="34" s="1"/>
  <c r="M38" i="34"/>
  <c r="L38" i="34"/>
  <c r="L46" i="34" s="1"/>
  <c r="K38" i="34"/>
  <c r="J38" i="34"/>
  <c r="N38" i="34" s="1"/>
  <c r="O38" i="34" s="1"/>
  <c r="I38" i="34"/>
  <c r="H38" i="34"/>
  <c r="G38" i="34"/>
  <c r="F38" i="34"/>
  <c r="E38" i="34"/>
  <c r="D38" i="34"/>
  <c r="N37" i="34"/>
  <c r="O37" i="34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N33" i="34"/>
  <c r="O33" i="34" s="1"/>
  <c r="N32" i="34"/>
  <c r="O32" i="34"/>
  <c r="N31" i="34"/>
  <c r="O31" i="34" s="1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N24" i="34"/>
  <c r="O24" i="34"/>
  <c r="N23" i="34"/>
  <c r="O23" i="34" s="1"/>
  <c r="N22" i="34"/>
  <c r="O22" i="34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48" i="33"/>
  <c r="O48" i="33" s="1"/>
  <c r="N49" i="33"/>
  <c r="O49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 s="1"/>
  <c r="N9" i="33"/>
  <c r="O9" i="33" s="1"/>
  <c r="E30" i="33"/>
  <c r="F30" i="33"/>
  <c r="G30" i="33"/>
  <c r="H30" i="33"/>
  <c r="I30" i="33"/>
  <c r="J30" i="33"/>
  <c r="K30" i="33"/>
  <c r="K50" i="33" s="1"/>
  <c r="L30" i="33"/>
  <c r="M30" i="33"/>
  <c r="D30" i="33"/>
  <c r="N30" i="33" s="1"/>
  <c r="O30" i="33" s="1"/>
  <c r="E15" i="33"/>
  <c r="E50" i="33" s="1"/>
  <c r="F15" i="33"/>
  <c r="G15" i="33"/>
  <c r="H15" i="33"/>
  <c r="I15" i="33"/>
  <c r="J15" i="33"/>
  <c r="K15" i="33"/>
  <c r="L15" i="33"/>
  <c r="M15" i="33"/>
  <c r="D15" i="33"/>
  <c r="E5" i="33"/>
  <c r="F5" i="33"/>
  <c r="G5" i="33"/>
  <c r="H5" i="33"/>
  <c r="I5" i="33"/>
  <c r="J5" i="33"/>
  <c r="K5" i="33"/>
  <c r="L5" i="33"/>
  <c r="M5" i="33"/>
  <c r="D5" i="33"/>
  <c r="N5" i="33" s="1"/>
  <c r="O5" i="33" s="1"/>
  <c r="E46" i="33"/>
  <c r="F46" i="33"/>
  <c r="G46" i="33"/>
  <c r="H46" i="33"/>
  <c r="I46" i="33"/>
  <c r="J46" i="33"/>
  <c r="K46" i="33"/>
  <c r="L46" i="33"/>
  <c r="M46" i="33"/>
  <c r="D46" i="33"/>
  <c r="N47" i="33"/>
  <c r="O47" i="33" s="1"/>
  <c r="N43" i="33"/>
  <c r="O43" i="33"/>
  <c r="N44" i="33"/>
  <c r="O44" i="33" s="1"/>
  <c r="N45" i="33"/>
  <c r="O45" i="33" s="1"/>
  <c r="N42" i="33"/>
  <c r="O42" i="33" s="1"/>
  <c r="E41" i="33"/>
  <c r="F41" i="33"/>
  <c r="G41" i="33"/>
  <c r="H41" i="33"/>
  <c r="H50" i="33" s="1"/>
  <c r="I41" i="33"/>
  <c r="J41" i="33"/>
  <c r="K41" i="33"/>
  <c r="L41" i="33"/>
  <c r="M41" i="33"/>
  <c r="D41" i="33"/>
  <c r="E39" i="33"/>
  <c r="F39" i="33"/>
  <c r="G39" i="33"/>
  <c r="H39" i="33"/>
  <c r="I39" i="33"/>
  <c r="J39" i="33"/>
  <c r="K39" i="33"/>
  <c r="L39" i="33"/>
  <c r="M39" i="33"/>
  <c r="D39" i="33"/>
  <c r="N39" i="33" s="1"/>
  <c r="O39" i="33" s="1"/>
  <c r="N40" i="33"/>
  <c r="O40" i="33" s="1"/>
  <c r="N7" i="33"/>
  <c r="O7" i="33"/>
  <c r="N8" i="33"/>
  <c r="O8" i="33" s="1"/>
  <c r="N10" i="33"/>
  <c r="O10" i="33" s="1"/>
  <c r="N11" i="33"/>
  <c r="O11" i="33" s="1"/>
  <c r="N12" i="33"/>
  <c r="O12" i="33"/>
  <c r="N13" i="33"/>
  <c r="O13" i="33" s="1"/>
  <c r="N14" i="33"/>
  <c r="O14" i="33" s="1"/>
  <c r="N6" i="33"/>
  <c r="O6" i="33" s="1"/>
  <c r="L48" i="35"/>
  <c r="N27" i="39"/>
  <c r="O27" i="39" s="1"/>
  <c r="N36" i="41"/>
  <c r="O36" i="41"/>
  <c r="N38" i="41"/>
  <c r="O38" i="41" s="1"/>
  <c r="N35" i="42"/>
  <c r="O35" i="42" s="1"/>
  <c r="O5" i="46"/>
  <c r="P5" i="46" s="1"/>
  <c r="E47" i="39" l="1"/>
  <c r="E48" i="38"/>
  <c r="N44" i="35"/>
  <c r="O44" i="35" s="1"/>
  <c r="M47" i="44"/>
  <c r="I50" i="33"/>
  <c r="N43" i="34"/>
  <c r="O43" i="34" s="1"/>
  <c r="N37" i="38"/>
  <c r="O37" i="38" s="1"/>
  <c r="E48" i="40"/>
  <c r="N15" i="40"/>
  <c r="O15" i="40" s="1"/>
  <c r="E47" i="41"/>
  <c r="H47" i="42"/>
  <c r="I45" i="43"/>
  <c r="K48" i="45"/>
  <c r="M44" i="37"/>
  <c r="G47" i="36"/>
  <c r="L48" i="38"/>
  <c r="F47" i="44"/>
  <c r="D48" i="45"/>
  <c r="N40" i="37"/>
  <c r="O40" i="37" s="1"/>
  <c r="G47" i="44"/>
  <c r="E48" i="45"/>
  <c r="F48" i="35"/>
  <c r="I47" i="39"/>
  <c r="H48" i="45"/>
  <c r="N5" i="45"/>
  <c r="O5" i="45" s="1"/>
  <c r="N43" i="42"/>
  <c r="O43" i="42" s="1"/>
  <c r="G50" i="33"/>
  <c r="N46" i="33"/>
  <c r="O46" i="33" s="1"/>
  <c r="M48" i="35"/>
  <c r="N27" i="40"/>
  <c r="O27" i="40" s="1"/>
  <c r="H47" i="41"/>
  <c r="J47" i="42"/>
  <c r="K45" i="43"/>
  <c r="L45" i="43"/>
  <c r="N27" i="34"/>
  <c r="O27" i="34" s="1"/>
  <c r="E48" i="35"/>
  <c r="N25" i="43"/>
  <c r="O25" i="43" s="1"/>
  <c r="I47" i="44"/>
  <c r="G48" i="45"/>
  <c r="D48" i="40"/>
  <c r="D47" i="41"/>
  <c r="G47" i="42"/>
  <c r="N15" i="41"/>
  <c r="O15" i="41" s="1"/>
  <c r="I47" i="42"/>
  <c r="J45" i="43"/>
  <c r="D46" i="46"/>
  <c r="K48" i="35"/>
  <c r="F44" i="37"/>
  <c r="I48" i="40"/>
  <c r="N27" i="41"/>
  <c r="O27" i="41" s="1"/>
  <c r="N14" i="43"/>
  <c r="O14" i="43" s="1"/>
  <c r="N42" i="43"/>
  <c r="O42" i="43" s="1"/>
  <c r="K46" i="34"/>
  <c r="H47" i="39"/>
  <c r="K47" i="44"/>
  <c r="L48" i="45"/>
  <c r="N5" i="44"/>
  <c r="O5" i="44" s="1"/>
  <c r="L50" i="33"/>
  <c r="H46" i="34"/>
  <c r="D48" i="38"/>
  <c r="M48" i="38"/>
  <c r="N36" i="39"/>
  <c r="O36" i="39" s="1"/>
  <c r="L47" i="42"/>
  <c r="N37" i="44"/>
  <c r="O37" i="44" s="1"/>
  <c r="M46" i="34"/>
  <c r="E47" i="36"/>
  <c r="N5" i="34"/>
  <c r="O5" i="34" s="1"/>
  <c r="H47" i="36"/>
  <c r="J44" i="37"/>
  <c r="M47" i="41"/>
  <c r="L46" i="46"/>
  <c r="N35" i="44"/>
  <c r="O35" i="44" s="1"/>
  <c r="M50" i="33"/>
  <c r="N36" i="43"/>
  <c r="O36" i="43" s="1"/>
  <c r="D45" i="43"/>
  <c r="H47" i="44"/>
  <c r="N15" i="36"/>
  <c r="O15" i="36" s="1"/>
  <c r="K48" i="40"/>
  <c r="M48" i="45"/>
  <c r="E44" i="37"/>
  <c r="L48" i="40"/>
  <c r="N43" i="44"/>
  <c r="O43" i="44" s="1"/>
  <c r="E46" i="34"/>
  <c r="I47" i="36"/>
  <c r="K44" i="37"/>
  <c r="N44" i="40"/>
  <c r="O44" i="40" s="1"/>
  <c r="N44" i="41"/>
  <c r="O44" i="41" s="1"/>
  <c r="F47" i="36"/>
  <c r="N39" i="36"/>
  <c r="O39" i="36" s="1"/>
  <c r="F48" i="45"/>
  <c r="I46" i="34"/>
  <c r="O14" i="46"/>
  <c r="P14" i="46" s="1"/>
  <c r="K47" i="41"/>
  <c r="J50" i="33"/>
  <c r="N15" i="34"/>
  <c r="O15" i="34" s="1"/>
  <c r="M47" i="39"/>
  <c r="O34" i="46"/>
  <c r="P34" i="46" s="1"/>
  <c r="O45" i="47"/>
  <c r="P45" i="47" s="1"/>
  <c r="N48" i="45"/>
  <c r="O48" i="45" s="1"/>
  <c r="N47" i="36"/>
  <c r="O47" i="36" s="1"/>
  <c r="N44" i="38"/>
  <c r="O44" i="38" s="1"/>
  <c r="N15" i="39"/>
  <c r="O15" i="39" s="1"/>
  <c r="H45" i="43"/>
  <c r="I48" i="38"/>
  <c r="N39" i="38"/>
  <c r="O39" i="38" s="1"/>
  <c r="I48" i="45"/>
  <c r="F46" i="34"/>
  <c r="N33" i="37"/>
  <c r="O33" i="37" s="1"/>
  <c r="K48" i="38"/>
  <c r="E47" i="44"/>
  <c r="N28" i="35"/>
  <c r="O28" i="35" s="1"/>
  <c r="D48" i="35"/>
  <c r="O42" i="46"/>
  <c r="P42" i="46" s="1"/>
  <c r="N25" i="44"/>
  <c r="O25" i="44" s="1"/>
  <c r="N5" i="42"/>
  <c r="O5" i="42" s="1"/>
  <c r="F47" i="41"/>
  <c r="M45" i="43"/>
  <c r="G46" i="46"/>
  <c r="N5" i="40"/>
  <c r="O5" i="40" s="1"/>
  <c r="G48" i="35"/>
  <c r="N24" i="37"/>
  <c r="O24" i="37" s="1"/>
  <c r="N5" i="38"/>
  <c r="O5" i="38" s="1"/>
  <c r="N17" i="38"/>
  <c r="O17" i="38" s="1"/>
  <c r="J47" i="39"/>
  <c r="N5" i="41"/>
  <c r="O5" i="41" s="1"/>
  <c r="K47" i="42"/>
  <c r="H46" i="46"/>
  <c r="G46" i="34"/>
  <c r="N41" i="33"/>
  <c r="O41" i="33" s="1"/>
  <c r="F50" i="33"/>
  <c r="G48" i="38"/>
  <c r="N15" i="38"/>
  <c r="O15" i="38" s="1"/>
  <c r="K47" i="39"/>
  <c r="N5" i="39"/>
  <c r="O5" i="39" s="1"/>
  <c r="I46" i="46"/>
  <c r="F46" i="46"/>
  <c r="O46" i="46" s="1"/>
  <c r="P46" i="46" s="1"/>
  <c r="J46" i="34"/>
  <c r="N37" i="36"/>
  <c r="O37" i="36" s="1"/>
  <c r="F48" i="40"/>
  <c r="I47" i="41"/>
  <c r="M47" i="42"/>
  <c r="J46" i="46"/>
  <c r="D50" i="33"/>
  <c r="N28" i="38"/>
  <c r="O28" i="38" s="1"/>
  <c r="N15" i="33"/>
  <c r="O15" i="33" s="1"/>
  <c r="J48" i="35"/>
  <c r="N15" i="35"/>
  <c r="O15" i="35" s="1"/>
  <c r="N17" i="35"/>
  <c r="O17" i="35" s="1"/>
  <c r="D44" i="37"/>
  <c r="N5" i="37"/>
  <c r="O5" i="37" s="1"/>
  <c r="G48" i="40"/>
  <c r="N36" i="40"/>
  <c r="O36" i="40" s="1"/>
  <c r="J47" i="41"/>
  <c r="E45" i="43"/>
  <c r="L47" i="44"/>
  <c r="K46" i="46"/>
  <c r="N28" i="36"/>
  <c r="O28" i="36" s="1"/>
  <c r="J48" i="38"/>
  <c r="H48" i="40"/>
  <c r="G47" i="41"/>
  <c r="F45" i="43"/>
  <c r="N36" i="34"/>
  <c r="O36" i="34" s="1"/>
  <c r="N17" i="39"/>
  <c r="O17" i="39" s="1"/>
  <c r="L47" i="41"/>
  <c r="D47" i="42"/>
  <c r="G45" i="43"/>
  <c r="D46" i="34"/>
  <c r="N48" i="40" l="1"/>
  <c r="O48" i="40" s="1"/>
  <c r="N47" i="41"/>
  <c r="O47" i="41" s="1"/>
  <c r="N44" i="37"/>
  <c r="O44" i="37" s="1"/>
  <c r="N47" i="44"/>
  <c r="O47" i="44" s="1"/>
  <c r="N47" i="39"/>
  <c r="O47" i="39" s="1"/>
  <c r="N50" i="33"/>
  <c r="O50" i="33" s="1"/>
  <c r="N48" i="38"/>
  <c r="O48" i="38" s="1"/>
  <c r="N48" i="35"/>
  <c r="O48" i="35" s="1"/>
  <c r="N46" i="34"/>
  <c r="O46" i="34" s="1"/>
  <c r="N45" i="43"/>
  <c r="O45" i="43" s="1"/>
  <c r="N47" i="42"/>
  <c r="O47" i="42" s="1"/>
</calcChain>
</file>

<file path=xl/sharedStrings.xml><?xml version="1.0" encoding="utf-8"?>
<sst xmlns="http://schemas.openxmlformats.org/spreadsheetml/2006/main" count="1009" uniqueCount="130">
  <si>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</si>
  <si>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</si>
  <si>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</si>
  <si>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</si>
  <si>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</si>
  <si>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</si>
  <si>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</si>
  <si>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</si>
  <si>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</si>
  <si>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</si>
  <si>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</si>
  <si>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</si>
  <si>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</si>
  <si>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Propane</t>
  </si>
  <si>
    <t>Communications Services Taxes</t>
  </si>
  <si>
    <t>Local Business Tax</t>
  </si>
  <si>
    <t>Federal Grant - Public Safety</t>
  </si>
  <si>
    <t>Intergovernmental Revenue</t>
  </si>
  <si>
    <t>Federal Grant - Other Federal Grants</t>
  </si>
  <si>
    <t>State Grant - General Government</t>
  </si>
  <si>
    <t>Federal Grant - Physical Environment - Electric Supply System</t>
  </si>
  <si>
    <t>Federal Grant - Transportation - Airport Development</t>
  </si>
  <si>
    <t>State Grant - Physical Environment - Electric Supply System</t>
  </si>
  <si>
    <t>State Grant - Physical Environment - Sewer / Wastewater</t>
  </si>
  <si>
    <t>State Grant - Transportation - Airport Development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</si>
  <si>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</si>
  <si>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</si>
  <si>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</si>
  <si>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</si>
  <si>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</si>
  <si>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</si>
  <si>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</si>
  <si>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</si>
  <si>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</si>
  <si>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</si>
  <si>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</si>
  <si>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</si>
  <si>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</si>
  <si>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Physical Environment - Electric Utility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</si>
  <si>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</si>
  <si>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</si>
  <si>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</si>
  <si>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</si>
  <si>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Transportation (User Fees) - Airports</t>
  </si>
  <si>
    <t>Transportation (User Fees) - Other Transportation Charges</t>
  </si>
  <si>
    <t>Human Services - Animal Control and Shelter Fees</t>
  </si>
  <si>
    <t>Total - All Account Codes</t>
  </si>
  <si>
    <t>Local Fiscal Year Ended September 30, 2009</t>
  </si>
  <si>
    <t>Other Judgments, Fines, and Forfeits</t>
  </si>
  <si>
    <t>Interest and Other Earnings - Interest</t>
  </si>
  <si>
    <t>Interest and Other Earnings - Net Increase (Decrease) in Fair Value of Investments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</si>
  <si>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</si>
  <si>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</si>
  <si>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</si>
  <si>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</si>
  <si>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</si>
  <si>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</si>
  <si>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</si>
  <si>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</si>
  <si>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</si>
  <si>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</si>
  <si>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</si>
  <si>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</si>
  <si>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</si>
  <si>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Wauchula Revenues Reported by Account Code and Fund Type</t>
  </si>
  <si>
    <t>Local Fiscal Year Ended September 30, 2010</t>
  </si>
  <si>
    <t>Utility Service Tax - Other</t>
  </si>
  <si>
    <t>Federal Grant - Physical Environment - Water Supply System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</si>
  <si>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</si>
  <si>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</si>
  <si>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</si>
  <si>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Permits, Fees, and Special Assessments</t>
  </si>
  <si>
    <t>Impact Fees - Residential - Physical Environment</t>
  </si>
  <si>
    <t>2011 Municipal Population:</t>
  </si>
  <si>
    <t>Local Fiscal Year Ended September 30, 2012</t>
  </si>
  <si>
    <t>2012 Municipal Population:</t>
  </si>
  <si>
    <t>Local Fiscal Year Ended September 30, 2008</t>
  </si>
  <si>
    <t>Federal Grant - Physical Environment - Sewer / Wastewater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</si>
  <si>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</si>
  <si>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</si>
  <si>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</si>
  <si>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</si>
  <si>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</si>
  <si>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</si>
  <si>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</si>
  <si>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</si>
  <si>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</si>
  <si>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</si>
  <si>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Transportation - Airports</t>
  </si>
  <si>
    <t>Transportation - Other Transportation Charges</t>
  </si>
  <si>
    <t>Proceeds of General Capital Asset Dispositions - Sales</t>
  </si>
  <si>
    <t>Proprietary Non-Operating - Interest</t>
  </si>
  <si>
    <t>2013 Municipal Population:</t>
  </si>
  <si>
    <t>Local Fiscal Year Ended September 30, 2014</t>
  </si>
  <si>
    <t>2014 Municipal Population:</t>
  </si>
  <si>
    <t>Local Fiscal Year Ended September 30, 2015</t>
  </si>
  <si>
    <t>Federal Grant - Physical Environment - Other Physical Environment</t>
  </si>
  <si>
    <t>State Grant - Physical Environment - Other Physical Environment</t>
  </si>
  <si>
    <t>State Grant - Transportation - Other Transportation</t>
  </si>
  <si>
    <t>Sales - Disposition of Fixed Assets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</si>
  <si>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</si>
  <si>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</si>
  <si>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</si>
  <si>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</si>
  <si>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Other</t>
  </si>
  <si>
    <t>2017 Municipal Population:</t>
  </si>
  <si>
    <t>Local Fiscal Year Ended September 30, 2018</t>
  </si>
  <si>
    <t>2018 Municipal Population:</t>
  </si>
  <si>
    <t>Local Fiscal Year Ended September 30, 2019</t>
  </si>
  <si>
    <t>Public Safety - Other Public Safety Charges and Fees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</si>
  <si>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</si>
  <si>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</si>
  <si>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</si>
  <si>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</si>
  <si>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</si>
  <si>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</si>
  <si>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</si>
  <si>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</si>
  <si>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</si>
  <si>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</si>
  <si>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Other General Taxes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</si>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</sst>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4B414-1FFC-4E98-9577-D199A7C3978D}">
  <sheetPr>
    <pageSetUpPr fitToPage="1"/>
  </sheetPr>
  <dimension ref="A1:ED5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56</v>
      </c>
      <c r="B3" s="108"/>
      <c r="C3" s="109"/>
      <c r="D3" s="113" t="s">
        <v>30</v>
      </c>
      <c r="E3" s="114"/>
      <c r="F3" s="114"/>
      <c r="G3" s="114"/>
      <c r="H3" s="115"/>
      <c r="I3" s="113" t="s">
        <v>31</v>
      </c>
      <c r="J3" s="115"/>
      <c r="K3" s="113" t="s">
        <v>33</v>
      </c>
      <c r="L3" s="114"/>
      <c r="M3" s="115"/>
      <c r="N3" s="49"/>
      <c r="O3" s="50"/>
      <c r="P3" s="116" t="s">
        <v>114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57</v>
      </c>
      <c r="F4" s="52" t="s">
        <v>58</v>
      </c>
      <c r="G4" s="52" t="s">
        <v>59</v>
      </c>
      <c r="H4" s="52" t="s">
        <v>4</v>
      </c>
      <c r="I4" s="52" t="s">
        <v>5</v>
      </c>
      <c r="J4" s="53" t="s">
        <v>60</v>
      </c>
      <c r="K4" s="53" t="s">
        <v>6</v>
      </c>
      <c r="L4" s="53" t="s">
        <v>7</v>
      </c>
      <c r="M4" s="53" t="s">
        <v>115</v>
      </c>
      <c r="N4" s="53" t="s">
        <v>8</v>
      </c>
      <c r="O4" s="53" t="s">
        <v>116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117</v>
      </c>
      <c r="B5" s="57"/>
      <c r="C5" s="57"/>
      <c r="D5" s="58">
        <f>SUM(D6:D13)</f>
        <v>2102311</v>
      </c>
      <c r="E5" s="58">
        <f>SUM(E6:E13)</f>
        <v>662538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56014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2820863</v>
      </c>
      <c r="P5" s="60">
        <f>(O5/P$49)</f>
        <v>579.35161224070646</v>
      </c>
      <c r="Q5" s="61"/>
    </row>
    <row r="6" spans="1:134">
      <c r="A6" s="63"/>
      <c r="B6" s="64">
        <v>311</v>
      </c>
      <c r="C6" s="65" t="s">
        <v>1</v>
      </c>
      <c r="D6" s="66">
        <v>874520</v>
      </c>
      <c r="E6" s="66">
        <v>662538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1537058</v>
      </c>
      <c r="P6" s="67">
        <f>(O6/P$49)</f>
        <v>315.68248100225918</v>
      </c>
      <c r="Q6" s="68"/>
    </row>
    <row r="7" spans="1:134">
      <c r="A7" s="63"/>
      <c r="B7" s="64">
        <v>312.41000000000003</v>
      </c>
      <c r="C7" s="65" t="s">
        <v>118</v>
      </c>
      <c r="D7" s="66">
        <v>122825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122825</v>
      </c>
      <c r="P7" s="67">
        <f>(O7/P$49)</f>
        <v>25.225919079893202</v>
      </c>
      <c r="Q7" s="68"/>
    </row>
    <row r="8" spans="1:134">
      <c r="A8" s="63"/>
      <c r="B8" s="64">
        <v>312.52</v>
      </c>
      <c r="C8" s="65" t="s">
        <v>80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56014</v>
      </c>
      <c r="L8" s="66">
        <v>0</v>
      </c>
      <c r="M8" s="66">
        <v>0</v>
      </c>
      <c r="N8" s="66">
        <v>0</v>
      </c>
      <c r="O8" s="66">
        <f t="shared" si="0"/>
        <v>56014</v>
      </c>
      <c r="P8" s="67">
        <f>(O8/P$49)</f>
        <v>11.504210310125282</v>
      </c>
      <c r="Q8" s="68"/>
    </row>
    <row r="9" spans="1:134">
      <c r="A9" s="63"/>
      <c r="B9" s="64">
        <v>314.10000000000002</v>
      </c>
      <c r="C9" s="65" t="s">
        <v>12</v>
      </c>
      <c r="D9" s="66">
        <v>363862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363862</v>
      </c>
      <c r="P9" s="67">
        <f>(O9/P$49)</f>
        <v>74.730334771000201</v>
      </c>
      <c r="Q9" s="68"/>
    </row>
    <row r="10" spans="1:134">
      <c r="A10" s="63"/>
      <c r="B10" s="64">
        <v>314.89999999999998</v>
      </c>
      <c r="C10" s="65" t="s">
        <v>66</v>
      </c>
      <c r="D10" s="66">
        <v>10270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10270</v>
      </c>
      <c r="P10" s="67">
        <f>(O10/P$49)</f>
        <v>2.1092626822756211</v>
      </c>
      <c r="Q10" s="68"/>
    </row>
    <row r="11" spans="1:134">
      <c r="A11" s="63"/>
      <c r="B11" s="64">
        <v>315.2</v>
      </c>
      <c r="C11" s="65" t="s">
        <v>119</v>
      </c>
      <c r="D11" s="66">
        <v>167782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167782</v>
      </c>
      <c r="P11" s="67">
        <f>(O11/P$49)</f>
        <v>34.45923187512836</v>
      </c>
      <c r="Q11" s="68"/>
    </row>
    <row r="12" spans="1:134">
      <c r="A12" s="63"/>
      <c r="B12" s="64">
        <v>316</v>
      </c>
      <c r="C12" s="65" t="s">
        <v>82</v>
      </c>
      <c r="D12" s="66">
        <v>11244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11244</v>
      </c>
      <c r="P12" s="67">
        <f>(O12/P$49)</f>
        <v>2.3093037584719656</v>
      </c>
      <c r="Q12" s="68"/>
    </row>
    <row r="13" spans="1:134">
      <c r="A13" s="63"/>
      <c r="B13" s="64">
        <v>319.89999999999998</v>
      </c>
      <c r="C13" s="65" t="s">
        <v>120</v>
      </c>
      <c r="D13" s="66">
        <v>551808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551808</v>
      </c>
      <c r="P13" s="67">
        <f>(O13/P$49)</f>
        <v>113.33086876155268</v>
      </c>
      <c r="Q13" s="68"/>
    </row>
    <row r="14" spans="1:134" ht="15.75">
      <c r="A14" s="69" t="s">
        <v>121</v>
      </c>
      <c r="B14" s="70"/>
      <c r="C14" s="71"/>
      <c r="D14" s="72">
        <f>SUM(D15:D26)</f>
        <v>1248081</v>
      </c>
      <c r="E14" s="72">
        <f>SUM(E15:E26)</f>
        <v>544727</v>
      </c>
      <c r="F14" s="72">
        <f>SUM(F15:F26)</f>
        <v>0</v>
      </c>
      <c r="G14" s="72">
        <f>SUM(G15:G26)</f>
        <v>0</v>
      </c>
      <c r="H14" s="72">
        <f>SUM(H15:H26)</f>
        <v>0</v>
      </c>
      <c r="I14" s="72">
        <f>SUM(I15:I26)</f>
        <v>10245851</v>
      </c>
      <c r="J14" s="72">
        <f>SUM(J15:J26)</f>
        <v>0</v>
      </c>
      <c r="K14" s="72">
        <f>SUM(K15:K26)</f>
        <v>0</v>
      </c>
      <c r="L14" s="72">
        <f>SUM(L15:L26)</f>
        <v>0</v>
      </c>
      <c r="M14" s="72">
        <f>SUM(M15:M26)</f>
        <v>0</v>
      </c>
      <c r="N14" s="72">
        <f>SUM(N15:N26)</f>
        <v>0</v>
      </c>
      <c r="O14" s="73">
        <f>SUM(D14:N14)</f>
        <v>12038659</v>
      </c>
      <c r="P14" s="74">
        <f>(O14/P$49)</f>
        <v>2472.511604025467</v>
      </c>
      <c r="Q14" s="75"/>
    </row>
    <row r="15" spans="1:134">
      <c r="A15" s="63"/>
      <c r="B15" s="64">
        <v>331.2</v>
      </c>
      <c r="C15" s="65" t="s">
        <v>16</v>
      </c>
      <c r="D15" s="66">
        <v>68145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68145</v>
      </c>
      <c r="P15" s="67">
        <f>(O15/P$49)</f>
        <v>13.995686999383857</v>
      </c>
      <c r="Q15" s="68"/>
    </row>
    <row r="16" spans="1:134">
      <c r="A16" s="63"/>
      <c r="B16" s="64">
        <v>331.39</v>
      </c>
      <c r="C16" s="65" t="s">
        <v>96</v>
      </c>
      <c r="D16" s="66">
        <v>0</v>
      </c>
      <c r="E16" s="66">
        <v>544727</v>
      </c>
      <c r="F16" s="66">
        <v>0</v>
      </c>
      <c r="G16" s="66">
        <v>0</v>
      </c>
      <c r="H16" s="66">
        <v>0</v>
      </c>
      <c r="I16" s="66">
        <v>5421984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5" si="1">SUM(D16:N16)</f>
        <v>5966711</v>
      </c>
      <c r="P16" s="67">
        <f>(O16/P$49)</f>
        <v>1225.4489628260424</v>
      </c>
      <c r="Q16" s="68"/>
    </row>
    <row r="17" spans="1:17">
      <c r="A17" s="63"/>
      <c r="B17" s="64">
        <v>331.41</v>
      </c>
      <c r="C17" s="65" t="s">
        <v>21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3523315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3523315</v>
      </c>
      <c r="P17" s="67">
        <f>(O17/P$49)</f>
        <v>723.62189361265143</v>
      </c>
      <c r="Q17" s="68"/>
    </row>
    <row r="18" spans="1:17">
      <c r="A18" s="63"/>
      <c r="B18" s="64">
        <v>331.51</v>
      </c>
      <c r="C18" s="65" t="s">
        <v>126</v>
      </c>
      <c r="D18" s="66">
        <v>482276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482276</v>
      </c>
      <c r="P18" s="67">
        <f>(O18/P$49)</f>
        <v>99.05031834052167</v>
      </c>
      <c r="Q18" s="68"/>
    </row>
    <row r="19" spans="1:17">
      <c r="A19" s="63"/>
      <c r="B19" s="64">
        <v>334.39</v>
      </c>
      <c r="C19" s="65" t="s">
        <v>97</v>
      </c>
      <c r="D19" s="66">
        <v>47457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47457</v>
      </c>
      <c r="P19" s="67">
        <f>(O19/P$49)</f>
        <v>9.7467652495378925</v>
      </c>
      <c r="Q19" s="68"/>
    </row>
    <row r="20" spans="1:17">
      <c r="A20" s="63"/>
      <c r="B20" s="64">
        <v>334.41</v>
      </c>
      <c r="C20" s="65" t="s">
        <v>24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40596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40596</v>
      </c>
      <c r="P20" s="67">
        <f>(O20/P$49)</f>
        <v>8.3376463339494755</v>
      </c>
      <c r="Q20" s="68"/>
    </row>
    <row r="21" spans="1:17">
      <c r="A21" s="63"/>
      <c r="B21" s="64">
        <v>334.9</v>
      </c>
      <c r="C21" s="65" t="s">
        <v>104</v>
      </c>
      <c r="D21" s="66">
        <v>123099</v>
      </c>
      <c r="E21" s="66">
        <v>0</v>
      </c>
      <c r="F21" s="66">
        <v>0</v>
      </c>
      <c r="G21" s="66">
        <v>0</v>
      </c>
      <c r="H21" s="66">
        <v>0</v>
      </c>
      <c r="I21" s="66">
        <v>28011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151110</v>
      </c>
      <c r="P21" s="67">
        <f>(O21/P$49)</f>
        <v>31.035120147874306</v>
      </c>
      <c r="Q21" s="68"/>
    </row>
    <row r="22" spans="1:17">
      <c r="A22" s="63"/>
      <c r="B22" s="64">
        <v>335.125</v>
      </c>
      <c r="C22" s="65" t="s">
        <v>122</v>
      </c>
      <c r="D22" s="66">
        <v>292077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292077</v>
      </c>
      <c r="P22" s="67">
        <f>(O22/P$49)</f>
        <v>59.98706099815157</v>
      </c>
      <c r="Q22" s="68"/>
    </row>
    <row r="23" spans="1:17">
      <c r="A23" s="63"/>
      <c r="B23" s="64">
        <v>335.14</v>
      </c>
      <c r="C23" s="65" t="s">
        <v>84</v>
      </c>
      <c r="D23" s="66">
        <v>1546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1546</v>
      </c>
      <c r="P23" s="67">
        <f>(O23/P$49)</f>
        <v>0.31751899774080922</v>
      </c>
      <c r="Q23" s="68"/>
    </row>
    <row r="24" spans="1:17">
      <c r="A24" s="63"/>
      <c r="B24" s="64">
        <v>335.15</v>
      </c>
      <c r="C24" s="65" t="s">
        <v>85</v>
      </c>
      <c r="D24" s="66">
        <v>1409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1409</v>
      </c>
      <c r="P24" s="67">
        <f>(O24/P$49)</f>
        <v>0.2893818032450195</v>
      </c>
      <c r="Q24" s="68"/>
    </row>
    <row r="25" spans="1:17">
      <c r="A25" s="63"/>
      <c r="B25" s="64">
        <v>335.18</v>
      </c>
      <c r="C25" s="65" t="s">
        <v>123</v>
      </c>
      <c r="D25" s="66">
        <v>232072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232072</v>
      </c>
      <c r="P25" s="67">
        <f>(O25/P$49)</f>
        <v>47.663175189977409</v>
      </c>
      <c r="Q25" s="68"/>
    </row>
    <row r="26" spans="1:17">
      <c r="A26" s="63"/>
      <c r="B26" s="64">
        <v>337.9</v>
      </c>
      <c r="C26" s="65" t="s">
        <v>29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1231945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" si="2">SUM(D26:N26)</f>
        <v>1231945</v>
      </c>
      <c r="P26" s="67">
        <f>(O26/P$49)</f>
        <v>253.01807352639145</v>
      </c>
      <c r="Q26" s="68"/>
    </row>
    <row r="27" spans="1:17" ht="15.75">
      <c r="A27" s="69" t="s">
        <v>34</v>
      </c>
      <c r="B27" s="70"/>
      <c r="C27" s="71"/>
      <c r="D27" s="72">
        <f>SUM(D28:D35)</f>
        <v>245297</v>
      </c>
      <c r="E27" s="72">
        <f>SUM(E28:E35)</f>
        <v>0</v>
      </c>
      <c r="F27" s="72">
        <f>SUM(F28:F35)</f>
        <v>0</v>
      </c>
      <c r="G27" s="72">
        <f>SUM(G28:G35)</f>
        <v>0</v>
      </c>
      <c r="H27" s="72">
        <f>SUM(H28:H35)</f>
        <v>0</v>
      </c>
      <c r="I27" s="72">
        <f>SUM(I28:I35)</f>
        <v>13410755</v>
      </c>
      <c r="J27" s="72">
        <f>SUM(J28:J35)</f>
        <v>0</v>
      </c>
      <c r="K27" s="72">
        <f>SUM(K28:K35)</f>
        <v>0</v>
      </c>
      <c r="L27" s="72">
        <f>SUM(L28:L35)</f>
        <v>0</v>
      </c>
      <c r="M27" s="72">
        <f>SUM(M28:M35)</f>
        <v>0</v>
      </c>
      <c r="N27" s="72">
        <f>SUM(N28:N35)</f>
        <v>0</v>
      </c>
      <c r="O27" s="72">
        <f>SUM(D27:N27)</f>
        <v>13656052</v>
      </c>
      <c r="P27" s="74">
        <f>(O27/P$49)</f>
        <v>2804.6933661942903</v>
      </c>
      <c r="Q27" s="75"/>
    </row>
    <row r="28" spans="1:17">
      <c r="A28" s="63"/>
      <c r="B28" s="64">
        <v>342.9</v>
      </c>
      <c r="C28" s="65" t="s">
        <v>109</v>
      </c>
      <c r="D28" s="66">
        <v>25192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35" si="3">SUM(D28:N28)</f>
        <v>25192</v>
      </c>
      <c r="P28" s="67">
        <f>(O28/P$49)</f>
        <v>5.1739576915177654</v>
      </c>
      <c r="Q28" s="68"/>
    </row>
    <row r="29" spans="1:17">
      <c r="A29" s="63"/>
      <c r="B29" s="64">
        <v>343.1</v>
      </c>
      <c r="C29" s="65" t="s">
        <v>38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7931042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3"/>
        <v>7931042</v>
      </c>
      <c r="P29" s="67">
        <f>(O29/P$49)</f>
        <v>1628.8851920312179</v>
      </c>
      <c r="Q29" s="68"/>
    </row>
    <row r="30" spans="1:17">
      <c r="A30" s="63"/>
      <c r="B30" s="64">
        <v>343.3</v>
      </c>
      <c r="C30" s="65" t="s">
        <v>39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1281738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3"/>
        <v>1281738</v>
      </c>
      <c r="P30" s="67">
        <f>(O30/P$49)</f>
        <v>263.24460874922983</v>
      </c>
      <c r="Q30" s="68"/>
    </row>
    <row r="31" spans="1:17">
      <c r="A31" s="63"/>
      <c r="B31" s="64">
        <v>343.4</v>
      </c>
      <c r="C31" s="65" t="s">
        <v>40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1397396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3"/>
        <v>1397396</v>
      </c>
      <c r="P31" s="67">
        <f>(O31/P$49)</f>
        <v>286.99856233312795</v>
      </c>
      <c r="Q31" s="68"/>
    </row>
    <row r="32" spans="1:17">
      <c r="A32" s="63"/>
      <c r="B32" s="64">
        <v>343.5</v>
      </c>
      <c r="C32" s="65" t="s">
        <v>41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2495237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3"/>
        <v>2495237</v>
      </c>
      <c r="P32" s="67">
        <f>(O32/P$49)</f>
        <v>512.47422468679406</v>
      </c>
      <c r="Q32" s="68"/>
    </row>
    <row r="33" spans="1:120">
      <c r="A33" s="63"/>
      <c r="B33" s="64">
        <v>343.8</v>
      </c>
      <c r="C33" s="65" t="s">
        <v>42</v>
      </c>
      <c r="D33" s="66">
        <v>55169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3"/>
        <v>55169</v>
      </c>
      <c r="P33" s="67">
        <f>(O33/P$49)</f>
        <v>11.330663380570959</v>
      </c>
      <c r="Q33" s="68"/>
    </row>
    <row r="34" spans="1:120">
      <c r="A34" s="63"/>
      <c r="B34" s="64">
        <v>344.1</v>
      </c>
      <c r="C34" s="65" t="s">
        <v>88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305342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3"/>
        <v>305342</v>
      </c>
      <c r="P34" s="67">
        <f>(O34/P$49)</f>
        <v>62.711439720681867</v>
      </c>
      <c r="Q34" s="68"/>
    </row>
    <row r="35" spans="1:120">
      <c r="A35" s="63"/>
      <c r="B35" s="64">
        <v>344.9</v>
      </c>
      <c r="C35" s="65" t="s">
        <v>89</v>
      </c>
      <c r="D35" s="66">
        <v>164936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3"/>
        <v>164936</v>
      </c>
      <c r="P35" s="67">
        <f>(O35/P$49)</f>
        <v>33.874717601150131</v>
      </c>
      <c r="Q35" s="68"/>
    </row>
    <row r="36" spans="1:120" ht="15.75">
      <c r="A36" s="69" t="s">
        <v>35</v>
      </c>
      <c r="B36" s="70"/>
      <c r="C36" s="71"/>
      <c r="D36" s="72">
        <f>SUM(D37:D37)</f>
        <v>35808</v>
      </c>
      <c r="E36" s="72">
        <f>SUM(E37:E37)</f>
        <v>0</v>
      </c>
      <c r="F36" s="72">
        <f>SUM(F37:F37)</f>
        <v>0</v>
      </c>
      <c r="G36" s="72">
        <f>SUM(G37:G37)</f>
        <v>0</v>
      </c>
      <c r="H36" s="72">
        <f>SUM(H37:H37)</f>
        <v>0</v>
      </c>
      <c r="I36" s="72">
        <f>SUM(I37:I37)</f>
        <v>0</v>
      </c>
      <c r="J36" s="72">
        <f>SUM(J37:J37)</f>
        <v>0</v>
      </c>
      <c r="K36" s="72">
        <f>SUM(K37:K37)</f>
        <v>0</v>
      </c>
      <c r="L36" s="72">
        <f>SUM(L37:L37)</f>
        <v>0</v>
      </c>
      <c r="M36" s="72">
        <f>SUM(M37:M37)</f>
        <v>0</v>
      </c>
      <c r="N36" s="72">
        <f>SUM(N37:N37)</f>
        <v>0</v>
      </c>
      <c r="O36" s="72">
        <f>SUM(D36:N36)</f>
        <v>35808</v>
      </c>
      <c r="P36" s="74">
        <f>(O36/P$49)</f>
        <v>7.3542821934688849</v>
      </c>
      <c r="Q36" s="75"/>
    </row>
    <row r="37" spans="1:120">
      <c r="A37" s="76"/>
      <c r="B37" s="77">
        <v>359</v>
      </c>
      <c r="C37" s="78" t="s">
        <v>48</v>
      </c>
      <c r="D37" s="66">
        <v>35808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" si="4">SUM(D37:N37)</f>
        <v>35808</v>
      </c>
      <c r="P37" s="67">
        <f>(O37/P$49)</f>
        <v>7.3542821934688849</v>
      </c>
      <c r="Q37" s="68"/>
    </row>
    <row r="38" spans="1:120" ht="15.75">
      <c r="A38" s="69" t="s">
        <v>2</v>
      </c>
      <c r="B38" s="70"/>
      <c r="C38" s="71"/>
      <c r="D38" s="72">
        <f>SUM(D39:D43)</f>
        <v>124277</v>
      </c>
      <c r="E38" s="72">
        <f>SUM(E39:E43)</f>
        <v>76497</v>
      </c>
      <c r="F38" s="72">
        <f>SUM(F39:F43)</f>
        <v>0</v>
      </c>
      <c r="G38" s="72">
        <f>SUM(G39:G43)</f>
        <v>0</v>
      </c>
      <c r="H38" s="72">
        <f>SUM(H39:H43)</f>
        <v>0</v>
      </c>
      <c r="I38" s="72">
        <f>SUM(I39:I43)</f>
        <v>918922</v>
      </c>
      <c r="J38" s="72">
        <f>SUM(J39:J43)</f>
        <v>0</v>
      </c>
      <c r="K38" s="72">
        <f>SUM(K39:K43)</f>
        <v>2531739</v>
      </c>
      <c r="L38" s="72">
        <f>SUM(L39:L43)</f>
        <v>0</v>
      </c>
      <c r="M38" s="72">
        <f>SUM(M39:M43)</f>
        <v>0</v>
      </c>
      <c r="N38" s="72">
        <f>SUM(N39:N43)</f>
        <v>0</v>
      </c>
      <c r="O38" s="72">
        <f>SUM(D38:N38)</f>
        <v>3651435</v>
      </c>
      <c r="P38" s="74">
        <f>(O38/P$49)</f>
        <v>749.9353049907578</v>
      </c>
      <c r="Q38" s="75"/>
    </row>
    <row r="39" spans="1:120">
      <c r="A39" s="63"/>
      <c r="B39" s="64">
        <v>361.1</v>
      </c>
      <c r="C39" s="65" t="s">
        <v>49</v>
      </c>
      <c r="D39" s="66">
        <v>65483</v>
      </c>
      <c r="E39" s="66">
        <v>43018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108501</v>
      </c>
      <c r="P39" s="67">
        <f>(O39/P$49)</f>
        <v>22.284041897720272</v>
      </c>
      <c r="Q39" s="68"/>
    </row>
    <row r="40" spans="1:120">
      <c r="A40" s="63"/>
      <c r="B40" s="64">
        <v>361.3</v>
      </c>
      <c r="C40" s="65" t="s">
        <v>50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2025888</v>
      </c>
      <c r="L40" s="66">
        <v>0</v>
      </c>
      <c r="M40" s="66">
        <v>0</v>
      </c>
      <c r="N40" s="66">
        <v>0</v>
      </c>
      <c r="O40" s="66">
        <f t="shared" ref="O40:O46" si="5">SUM(D40:N40)</f>
        <v>2025888</v>
      </c>
      <c r="P40" s="67">
        <f>(O40/P$49)</f>
        <v>416.07886629698089</v>
      </c>
      <c r="Q40" s="68"/>
    </row>
    <row r="41" spans="1:120">
      <c r="A41" s="63"/>
      <c r="B41" s="64">
        <v>364</v>
      </c>
      <c r="C41" s="65" t="s">
        <v>99</v>
      </c>
      <c r="D41" s="66">
        <v>7742</v>
      </c>
      <c r="E41" s="66">
        <v>0</v>
      </c>
      <c r="F41" s="66">
        <v>0</v>
      </c>
      <c r="G41" s="66">
        <v>0</v>
      </c>
      <c r="H41" s="66">
        <v>0</v>
      </c>
      <c r="I41" s="66">
        <v>11499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5"/>
        <v>19241</v>
      </c>
      <c r="P41" s="67">
        <f>(O41/P$49)</f>
        <v>3.9517354692955431</v>
      </c>
      <c r="Q41" s="68"/>
    </row>
    <row r="42" spans="1:120">
      <c r="A42" s="63"/>
      <c r="B42" s="64">
        <v>368</v>
      </c>
      <c r="C42" s="65" t="s">
        <v>51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505851</v>
      </c>
      <c r="L42" s="66">
        <v>0</v>
      </c>
      <c r="M42" s="66">
        <v>0</v>
      </c>
      <c r="N42" s="66">
        <v>0</v>
      </c>
      <c r="O42" s="66">
        <f t="shared" si="5"/>
        <v>505851</v>
      </c>
      <c r="P42" s="67">
        <f>(O42/P$49)</f>
        <v>103.89217498459642</v>
      </c>
      <c r="Q42" s="68"/>
    </row>
    <row r="43" spans="1:120">
      <c r="A43" s="63"/>
      <c r="B43" s="64">
        <v>369.9</v>
      </c>
      <c r="C43" s="65" t="s">
        <v>52</v>
      </c>
      <c r="D43" s="66">
        <v>51052</v>
      </c>
      <c r="E43" s="66">
        <v>33479</v>
      </c>
      <c r="F43" s="66">
        <v>0</v>
      </c>
      <c r="G43" s="66">
        <v>0</v>
      </c>
      <c r="H43" s="66">
        <v>0</v>
      </c>
      <c r="I43" s="66">
        <v>907423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5"/>
        <v>991954</v>
      </c>
      <c r="P43" s="67">
        <f>(O43/P$49)</f>
        <v>203.72848634216473</v>
      </c>
      <c r="Q43" s="68"/>
    </row>
    <row r="44" spans="1:120" ht="15.75">
      <c r="A44" s="69" t="s">
        <v>36</v>
      </c>
      <c r="B44" s="70"/>
      <c r="C44" s="71"/>
      <c r="D44" s="72">
        <f>SUM(D45:D46)</f>
        <v>1785999</v>
      </c>
      <c r="E44" s="72">
        <f>SUM(E45:E46)</f>
        <v>418091</v>
      </c>
      <c r="F44" s="72">
        <f>SUM(F45:F46)</f>
        <v>0</v>
      </c>
      <c r="G44" s="72">
        <f>SUM(G45:G46)</f>
        <v>0</v>
      </c>
      <c r="H44" s="72">
        <f>SUM(H45:H46)</f>
        <v>0</v>
      </c>
      <c r="I44" s="72">
        <f>SUM(I45:I46)</f>
        <v>76885</v>
      </c>
      <c r="J44" s="72">
        <f>SUM(J45:J46)</f>
        <v>0</v>
      </c>
      <c r="K44" s="72">
        <f>SUM(K45:K46)</f>
        <v>0</v>
      </c>
      <c r="L44" s="72">
        <f>SUM(L45:L46)</f>
        <v>0</v>
      </c>
      <c r="M44" s="72">
        <f>SUM(M45:M46)</f>
        <v>0</v>
      </c>
      <c r="N44" s="72">
        <f>SUM(N45:N46)</f>
        <v>0</v>
      </c>
      <c r="O44" s="72">
        <f t="shared" si="5"/>
        <v>2280975</v>
      </c>
      <c r="P44" s="74">
        <f>(O44/P$49)</f>
        <v>468.46888478126925</v>
      </c>
      <c r="Q44" s="68"/>
    </row>
    <row r="45" spans="1:120">
      <c r="A45" s="63"/>
      <c r="B45" s="64">
        <v>381</v>
      </c>
      <c r="C45" s="65" t="s">
        <v>53</v>
      </c>
      <c r="D45" s="66">
        <v>1785999</v>
      </c>
      <c r="E45" s="66">
        <v>418091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5"/>
        <v>2204090</v>
      </c>
      <c r="P45" s="67">
        <f>(O45/P$49)</f>
        <v>452.67816800164303</v>
      </c>
      <c r="Q45" s="68"/>
    </row>
    <row r="46" spans="1:120" ht="15.75" thickBot="1">
      <c r="A46" s="63"/>
      <c r="B46" s="64">
        <v>389.1</v>
      </c>
      <c r="C46" s="65" t="s">
        <v>55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76885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5"/>
        <v>76885</v>
      </c>
      <c r="P46" s="67">
        <f>(O46/P$49)</f>
        <v>15.790716779626207</v>
      </c>
      <c r="Q46" s="68"/>
    </row>
    <row r="47" spans="1:120" ht="16.5" thickBot="1">
      <c r="A47" s="79" t="s">
        <v>46</v>
      </c>
      <c r="B47" s="80"/>
      <c r="C47" s="81"/>
      <c r="D47" s="82">
        <f>SUM(D5,D14,D27,D36,D38,D44)</f>
        <v>5541773</v>
      </c>
      <c r="E47" s="82">
        <f t="shared" ref="E47:N47" si="6">SUM(E5,E14,E27,E36,E38,E44)</f>
        <v>1701853</v>
      </c>
      <c r="F47" s="82">
        <f t="shared" si="6"/>
        <v>0</v>
      </c>
      <c r="G47" s="82">
        <f t="shared" si="6"/>
        <v>0</v>
      </c>
      <c r="H47" s="82">
        <f t="shared" si="6"/>
        <v>0</v>
      </c>
      <c r="I47" s="82">
        <f t="shared" si="6"/>
        <v>24652413</v>
      </c>
      <c r="J47" s="82">
        <f t="shared" si="6"/>
        <v>0</v>
      </c>
      <c r="K47" s="82">
        <f t="shared" si="6"/>
        <v>2587753</v>
      </c>
      <c r="L47" s="82">
        <f t="shared" si="6"/>
        <v>0</v>
      </c>
      <c r="M47" s="82">
        <f t="shared" si="6"/>
        <v>0</v>
      </c>
      <c r="N47" s="82">
        <f t="shared" si="6"/>
        <v>0</v>
      </c>
      <c r="O47" s="82">
        <f>SUM(D47:N47)</f>
        <v>34483792</v>
      </c>
      <c r="P47" s="83">
        <f>(O47/P$49)</f>
        <v>7082.3150544259597</v>
      </c>
      <c r="Q47" s="61"/>
      <c r="R47" s="84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</row>
    <row r="48" spans="1:120">
      <c r="A48" s="85"/>
      <c r="B48" s="86"/>
      <c r="C48" s="86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8"/>
    </row>
    <row r="49" spans="1:16">
      <c r="A49" s="89"/>
      <c r="B49" s="90"/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4" t="s">
        <v>129</v>
      </c>
      <c r="N49" s="94"/>
      <c r="O49" s="94"/>
      <c r="P49" s="92">
        <v>4869</v>
      </c>
    </row>
    <row r="50" spans="1:16">
      <c r="A50" s="95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7"/>
    </row>
    <row r="51" spans="1:16" ht="15.75" customHeight="1" thickBot="1">
      <c r="A51" s="98" t="s">
        <v>69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100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1381096</v>
      </c>
      <c r="E5" s="27">
        <f t="shared" si="0"/>
        <v>254460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36862</v>
      </c>
      <c r="L5" s="27">
        <f t="shared" si="0"/>
        <v>0</v>
      </c>
      <c r="M5" s="27">
        <f t="shared" si="0"/>
        <v>0</v>
      </c>
      <c r="N5" s="28">
        <f>SUM(D5:M5)</f>
        <v>1672418</v>
      </c>
      <c r="O5" s="33">
        <f t="shared" ref="O5:O47" si="1">(N5/O$49)</f>
        <v>326.96344086021503</v>
      </c>
      <c r="P5" s="6"/>
    </row>
    <row r="6" spans="1:133">
      <c r="A6" s="12"/>
      <c r="B6" s="25">
        <v>311</v>
      </c>
      <c r="C6" s="20" t="s">
        <v>1</v>
      </c>
      <c r="D6" s="46">
        <v>568848</v>
      </c>
      <c r="E6" s="46">
        <v>254460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823308</v>
      </c>
      <c r="O6" s="47">
        <f t="shared" si="1"/>
        <v>160.95953079178886</v>
      </c>
      <c r="P6" s="9"/>
    </row>
    <row r="7" spans="1:133">
      <c r="A7" s="12"/>
      <c r="B7" s="25">
        <v>312.41000000000003</v>
      </c>
      <c r="C7" s="20" t="s">
        <v>10</v>
      </c>
      <c r="D7" s="46">
        <v>85521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85521</v>
      </c>
      <c r="O7" s="47">
        <f t="shared" si="1"/>
        <v>16.719648093841641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36862</v>
      </c>
      <c r="L8" s="46">
        <v>0</v>
      </c>
      <c r="M8" s="46">
        <v>0</v>
      </c>
      <c r="N8" s="46">
        <f>SUM(D8:M8)</f>
        <v>36862</v>
      </c>
      <c r="O8" s="47">
        <f t="shared" si="1"/>
        <v>7.206647116324536</v>
      </c>
      <c r="P8" s="9"/>
    </row>
    <row r="9" spans="1:133">
      <c r="A9" s="12"/>
      <c r="B9" s="25">
        <v>312.60000000000002</v>
      </c>
      <c r="C9" s="20" t="s">
        <v>11</v>
      </c>
      <c r="D9" s="46">
        <v>287319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287319</v>
      </c>
      <c r="O9" s="47">
        <f t="shared" si="1"/>
        <v>56.171847507331378</v>
      </c>
      <c r="P9" s="9"/>
    </row>
    <row r="10" spans="1:133">
      <c r="A10" s="12"/>
      <c r="B10" s="25">
        <v>314.10000000000002</v>
      </c>
      <c r="C10" s="20" t="s">
        <v>12</v>
      </c>
      <c r="D10" s="46">
        <v>276202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276202</v>
      </c>
      <c r="O10" s="47">
        <f t="shared" si="1"/>
        <v>53.998435972629522</v>
      </c>
      <c r="P10" s="9"/>
    </row>
    <row r="11" spans="1:133">
      <c r="A11" s="12"/>
      <c r="B11" s="25">
        <v>314.8</v>
      </c>
      <c r="C11" s="20" t="s">
        <v>13</v>
      </c>
      <c r="D11" s="46">
        <v>12316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12316</v>
      </c>
      <c r="O11" s="47">
        <f t="shared" si="1"/>
        <v>2.4078201368523948</v>
      </c>
      <c r="P11" s="9"/>
    </row>
    <row r="12" spans="1:133">
      <c r="A12" s="12"/>
      <c r="B12" s="25">
        <v>314.89999999999998</v>
      </c>
      <c r="C12" s="20" t="s">
        <v>66</v>
      </c>
      <c r="D12" s="46">
        <v>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</v>
      </c>
      <c r="O12" s="47">
        <f t="shared" si="1"/>
        <v>7.8201368523949169E-4</v>
      </c>
      <c r="P12" s="9"/>
    </row>
    <row r="13" spans="1:133">
      <c r="A13" s="12"/>
      <c r="B13" s="25">
        <v>315</v>
      </c>
      <c r="C13" s="20" t="s">
        <v>81</v>
      </c>
      <c r="D13" s="46">
        <v>137355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137355</v>
      </c>
      <c r="O13" s="47">
        <f t="shared" si="1"/>
        <v>26.853372434017594</v>
      </c>
      <c r="P13" s="9"/>
    </row>
    <row r="14" spans="1:133">
      <c r="A14" s="12"/>
      <c r="B14" s="25">
        <v>316</v>
      </c>
      <c r="C14" s="20" t="s">
        <v>82</v>
      </c>
      <c r="D14" s="46">
        <v>13531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13531</v>
      </c>
      <c r="O14" s="47">
        <f t="shared" si="1"/>
        <v>2.6453567937438907</v>
      </c>
      <c r="P14" s="9"/>
    </row>
    <row r="15" spans="1:133" ht="15.75">
      <c r="A15" s="29" t="s">
        <v>71</v>
      </c>
      <c r="B15" s="30"/>
      <c r="C15" s="31"/>
      <c r="D15" s="32">
        <f t="shared" ref="D15:M15" si="3">SUM(D16:D16)</f>
        <v>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1500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1500</v>
      </c>
      <c r="O15" s="45">
        <f t="shared" si="1"/>
        <v>0.2932551319648094</v>
      </c>
      <c r="P15" s="10"/>
    </row>
    <row r="16" spans="1:133">
      <c r="A16" s="12"/>
      <c r="B16" s="25">
        <v>324.20999999999998</v>
      </c>
      <c r="C16" s="20" t="s">
        <v>72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1500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1500</v>
      </c>
      <c r="O16" s="47">
        <f t="shared" si="1"/>
        <v>0.2932551319648094</v>
      </c>
      <c r="P16" s="9"/>
    </row>
    <row r="17" spans="1:16" ht="15.75">
      <c r="A17" s="29" t="s">
        <v>17</v>
      </c>
      <c r="B17" s="30"/>
      <c r="C17" s="31"/>
      <c r="D17" s="32">
        <f t="shared" ref="D17:M17" si="4">SUM(D18:D26)</f>
        <v>364721</v>
      </c>
      <c r="E17" s="32">
        <f t="shared" si="4"/>
        <v>200237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337213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902171</v>
      </c>
      <c r="O17" s="45">
        <f t="shared" si="1"/>
        <v>176.37751710654936</v>
      </c>
      <c r="P17" s="10"/>
    </row>
    <row r="18" spans="1:16">
      <c r="A18" s="12"/>
      <c r="B18" s="25">
        <v>331.2</v>
      </c>
      <c r="C18" s="20" t="s">
        <v>16</v>
      </c>
      <c r="D18" s="46">
        <v>33404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33404</v>
      </c>
      <c r="O18" s="47">
        <f t="shared" si="1"/>
        <v>6.5305962854349948</v>
      </c>
      <c r="P18" s="9"/>
    </row>
    <row r="19" spans="1:16">
      <c r="A19" s="12"/>
      <c r="B19" s="25">
        <v>331.41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309974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309974</v>
      </c>
      <c r="O19" s="47">
        <f t="shared" si="1"/>
        <v>60.60097751710655</v>
      </c>
      <c r="P19" s="9"/>
    </row>
    <row r="20" spans="1:16">
      <c r="A20" s="12"/>
      <c r="B20" s="25">
        <v>334.41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27239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27239</v>
      </c>
      <c r="O20" s="47">
        <f t="shared" si="1"/>
        <v>5.3253176930596284</v>
      </c>
      <c r="P20" s="9"/>
    </row>
    <row r="21" spans="1:16">
      <c r="A21" s="12"/>
      <c r="B21" s="25">
        <v>335.12</v>
      </c>
      <c r="C21" s="20" t="s">
        <v>83</v>
      </c>
      <c r="D21" s="46">
        <v>178824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178824</v>
      </c>
      <c r="O21" s="47">
        <f t="shared" si="1"/>
        <v>34.960703812316716</v>
      </c>
      <c r="P21" s="9"/>
    </row>
    <row r="22" spans="1:16">
      <c r="A22" s="12"/>
      <c r="B22" s="25">
        <v>335.14</v>
      </c>
      <c r="C22" s="20" t="s">
        <v>84</v>
      </c>
      <c r="D22" s="46">
        <v>416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416</v>
      </c>
      <c r="O22" s="47">
        <f t="shared" si="1"/>
        <v>8.1329423264907136E-2</v>
      </c>
      <c r="P22" s="9"/>
    </row>
    <row r="23" spans="1:16">
      <c r="A23" s="12"/>
      <c r="B23" s="25">
        <v>335.15</v>
      </c>
      <c r="C23" s="20" t="s">
        <v>85</v>
      </c>
      <c r="D23" s="46">
        <v>6625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6625</v>
      </c>
      <c r="O23" s="47">
        <f t="shared" si="1"/>
        <v>1.2952101661779081</v>
      </c>
      <c r="P23" s="9"/>
    </row>
    <row r="24" spans="1:16">
      <c r="A24" s="12"/>
      <c r="B24" s="25">
        <v>335.18</v>
      </c>
      <c r="C24" s="20" t="s">
        <v>86</v>
      </c>
      <c r="D24" s="46">
        <v>141768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141768</v>
      </c>
      <c r="O24" s="47">
        <f t="shared" si="1"/>
        <v>27.716129032258063</v>
      </c>
      <c r="P24" s="9"/>
    </row>
    <row r="25" spans="1:16">
      <c r="A25" s="12"/>
      <c r="B25" s="25">
        <v>335.19</v>
      </c>
      <c r="C25" s="20" t="s">
        <v>87</v>
      </c>
      <c r="D25" s="46">
        <v>3684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3684</v>
      </c>
      <c r="O25" s="47">
        <f t="shared" si="1"/>
        <v>0.72023460410557183</v>
      </c>
      <c r="P25" s="9"/>
    </row>
    <row r="26" spans="1:16">
      <c r="A26" s="12"/>
      <c r="B26" s="25">
        <v>337.9</v>
      </c>
      <c r="C26" s="20" t="s">
        <v>29</v>
      </c>
      <c r="D26" s="46">
        <v>0</v>
      </c>
      <c r="E26" s="46">
        <v>200237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200237</v>
      </c>
      <c r="O26" s="47">
        <f t="shared" si="1"/>
        <v>39.147018572825026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SUM(D28:D35)</f>
        <v>89671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10856163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10945834</v>
      </c>
      <c r="O27" s="45">
        <f t="shared" si="1"/>
        <v>2139.9479960899316</v>
      </c>
      <c r="P27" s="10"/>
    </row>
    <row r="28" spans="1:16">
      <c r="A28" s="12"/>
      <c r="B28" s="25">
        <v>343.1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6913605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6913605</v>
      </c>
      <c r="O28" s="47">
        <f t="shared" si="1"/>
        <v>1351.6334310850441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856760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856760</v>
      </c>
      <c r="O29" s="47">
        <f t="shared" si="1"/>
        <v>167.49951124144673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953478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953478</v>
      </c>
      <c r="O30" s="47">
        <f t="shared" si="1"/>
        <v>186.40821114369501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1701466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1701466</v>
      </c>
      <c r="O31" s="47">
        <f t="shared" si="1"/>
        <v>332.64242424242423</v>
      </c>
      <c r="P31" s="9"/>
    </row>
    <row r="32" spans="1:16">
      <c r="A32" s="12"/>
      <c r="B32" s="25">
        <v>343.8</v>
      </c>
      <c r="C32" s="20" t="s">
        <v>42</v>
      </c>
      <c r="D32" s="46">
        <v>23926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23926</v>
      </c>
      <c r="O32" s="47">
        <f t="shared" si="1"/>
        <v>4.6776148582600197</v>
      </c>
      <c r="P32" s="9"/>
    </row>
    <row r="33" spans="1:119">
      <c r="A33" s="12"/>
      <c r="B33" s="25">
        <v>344.1</v>
      </c>
      <c r="C33" s="20" t="s">
        <v>88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430854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430854</v>
      </c>
      <c r="O33" s="47">
        <f t="shared" si="1"/>
        <v>84.233431085043989</v>
      </c>
      <c r="P33" s="9"/>
    </row>
    <row r="34" spans="1:119">
      <c r="A34" s="12"/>
      <c r="B34" s="25">
        <v>344.9</v>
      </c>
      <c r="C34" s="20" t="s">
        <v>89</v>
      </c>
      <c r="D34" s="46">
        <v>64665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64665</v>
      </c>
      <c r="O34" s="47">
        <f t="shared" si="1"/>
        <v>12.642228739002933</v>
      </c>
      <c r="P34" s="9"/>
    </row>
    <row r="35" spans="1:119">
      <c r="A35" s="12"/>
      <c r="B35" s="25">
        <v>346.4</v>
      </c>
      <c r="C35" s="20" t="s">
        <v>45</v>
      </c>
      <c r="D35" s="46">
        <v>1080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1080</v>
      </c>
      <c r="O35" s="47">
        <f t="shared" si="1"/>
        <v>0.21114369501466276</v>
      </c>
      <c r="P35" s="9"/>
    </row>
    <row r="36" spans="1:119" ht="15.75">
      <c r="A36" s="29" t="s">
        <v>35</v>
      </c>
      <c r="B36" s="30"/>
      <c r="C36" s="31"/>
      <c r="D36" s="32">
        <f t="shared" ref="D36:M36" si="8">SUM(D37:D37)</f>
        <v>55822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7" si="9">SUM(D36:M36)</f>
        <v>55822</v>
      </c>
      <c r="O36" s="45">
        <f t="shared" si="1"/>
        <v>10.913391984359727</v>
      </c>
      <c r="P36" s="10"/>
    </row>
    <row r="37" spans="1:119">
      <c r="A37" s="13"/>
      <c r="B37" s="39">
        <v>359</v>
      </c>
      <c r="C37" s="21" t="s">
        <v>48</v>
      </c>
      <c r="D37" s="46">
        <v>55822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55822</v>
      </c>
      <c r="O37" s="47">
        <f t="shared" si="1"/>
        <v>10.913391984359727</v>
      </c>
      <c r="P37" s="9"/>
    </row>
    <row r="38" spans="1:119" ht="15.75">
      <c r="A38" s="29" t="s">
        <v>2</v>
      </c>
      <c r="B38" s="30"/>
      <c r="C38" s="31"/>
      <c r="D38" s="32">
        <f t="shared" ref="D38:M38" si="10">SUM(D39:D42)</f>
        <v>47608</v>
      </c>
      <c r="E38" s="32">
        <f t="shared" si="10"/>
        <v>15643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17596</v>
      </c>
      <c r="J38" s="32">
        <f t="shared" si="10"/>
        <v>0</v>
      </c>
      <c r="K38" s="32">
        <f t="shared" si="10"/>
        <v>2044543</v>
      </c>
      <c r="L38" s="32">
        <f t="shared" si="10"/>
        <v>0</v>
      </c>
      <c r="M38" s="32">
        <f t="shared" si="10"/>
        <v>0</v>
      </c>
      <c r="N38" s="32">
        <f t="shared" si="9"/>
        <v>2125390</v>
      </c>
      <c r="O38" s="45">
        <f t="shared" si="1"/>
        <v>415.52101661779079</v>
      </c>
      <c r="P38" s="10"/>
    </row>
    <row r="39" spans="1:119">
      <c r="A39" s="12"/>
      <c r="B39" s="25">
        <v>361.1</v>
      </c>
      <c r="C39" s="20" t="s">
        <v>49</v>
      </c>
      <c r="D39" s="46">
        <v>994</v>
      </c>
      <c r="E39" s="46">
        <v>745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1739</v>
      </c>
      <c r="O39" s="47">
        <f t="shared" si="1"/>
        <v>0.339980449657869</v>
      </c>
      <c r="P39" s="9"/>
    </row>
    <row r="40" spans="1:119">
      <c r="A40" s="12"/>
      <c r="B40" s="25">
        <v>361.3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1523367</v>
      </c>
      <c r="L40" s="46">
        <v>0</v>
      </c>
      <c r="M40" s="46">
        <v>0</v>
      </c>
      <c r="N40" s="46">
        <f t="shared" si="9"/>
        <v>1523367</v>
      </c>
      <c r="O40" s="47">
        <f t="shared" si="1"/>
        <v>297.82346041055717</v>
      </c>
      <c r="P40" s="9"/>
    </row>
    <row r="41" spans="1:119">
      <c r="A41" s="12"/>
      <c r="B41" s="25">
        <v>368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521176</v>
      </c>
      <c r="L41" s="46">
        <v>0</v>
      </c>
      <c r="M41" s="46">
        <v>0</v>
      </c>
      <c r="N41" s="46">
        <f t="shared" si="9"/>
        <v>521176</v>
      </c>
      <c r="O41" s="47">
        <f t="shared" si="1"/>
        <v>101.89169110459433</v>
      </c>
      <c r="P41" s="9"/>
    </row>
    <row r="42" spans="1:119">
      <c r="A42" s="12"/>
      <c r="B42" s="25">
        <v>369.9</v>
      </c>
      <c r="C42" s="20" t="s">
        <v>52</v>
      </c>
      <c r="D42" s="46">
        <v>46614</v>
      </c>
      <c r="E42" s="46">
        <v>14898</v>
      </c>
      <c r="F42" s="46">
        <v>0</v>
      </c>
      <c r="G42" s="46">
        <v>0</v>
      </c>
      <c r="H42" s="46">
        <v>0</v>
      </c>
      <c r="I42" s="46">
        <v>17596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79108</v>
      </c>
      <c r="O42" s="47">
        <f t="shared" si="1"/>
        <v>15.465884652981428</v>
      </c>
      <c r="P42" s="9"/>
    </row>
    <row r="43" spans="1:119" ht="15.75">
      <c r="A43" s="29" t="s">
        <v>36</v>
      </c>
      <c r="B43" s="30"/>
      <c r="C43" s="31"/>
      <c r="D43" s="32">
        <f t="shared" ref="D43:M43" si="11">SUM(D44:D46)</f>
        <v>1651143</v>
      </c>
      <c r="E43" s="32">
        <f t="shared" si="11"/>
        <v>168029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15252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1834424</v>
      </c>
      <c r="O43" s="45">
        <f t="shared" si="1"/>
        <v>358.63616813294232</v>
      </c>
      <c r="P43" s="9"/>
    </row>
    <row r="44" spans="1:119">
      <c r="A44" s="12"/>
      <c r="B44" s="25">
        <v>381</v>
      </c>
      <c r="C44" s="20" t="s">
        <v>53</v>
      </c>
      <c r="D44" s="46">
        <v>1501143</v>
      </c>
      <c r="E44" s="46">
        <v>168029</v>
      </c>
      <c r="F44" s="46">
        <v>0</v>
      </c>
      <c r="G44" s="46">
        <v>0</v>
      </c>
      <c r="H44" s="46">
        <v>0</v>
      </c>
      <c r="I44" s="46">
        <v>3739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1672911</v>
      </c>
      <c r="O44" s="47">
        <f t="shared" si="1"/>
        <v>327.05982404692082</v>
      </c>
      <c r="P44" s="9"/>
    </row>
    <row r="45" spans="1:119">
      <c r="A45" s="12"/>
      <c r="B45" s="25">
        <v>384</v>
      </c>
      <c r="C45" s="20" t="s">
        <v>54</v>
      </c>
      <c r="D45" s="46">
        <v>150000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150000</v>
      </c>
      <c r="O45" s="47">
        <f t="shared" si="1"/>
        <v>29.325513196480937</v>
      </c>
      <c r="P45" s="9"/>
    </row>
    <row r="46" spans="1:119" ht="15.75" thickBot="1">
      <c r="A46" s="12"/>
      <c r="B46" s="25">
        <v>389.1</v>
      </c>
      <c r="C46" s="20" t="s">
        <v>91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11513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11513</v>
      </c>
      <c r="O46" s="47">
        <f t="shared" si="1"/>
        <v>2.2508308895405671</v>
      </c>
      <c r="P46" s="9"/>
    </row>
    <row r="47" spans="1:119" ht="16.5" thickBot="1">
      <c r="A47" s="14" t="s">
        <v>46</v>
      </c>
      <c r="B47" s="23"/>
      <c r="C47" s="22"/>
      <c r="D47" s="15">
        <f t="shared" ref="D47:M47" si="12">SUM(D5,D15,D17,D27,D36,D38,D43)</f>
        <v>3590061</v>
      </c>
      <c r="E47" s="15">
        <f t="shared" si="12"/>
        <v>638369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11227724</v>
      </c>
      <c r="J47" s="15">
        <f t="shared" si="12"/>
        <v>0</v>
      </c>
      <c r="K47" s="15">
        <f t="shared" si="12"/>
        <v>2081405</v>
      </c>
      <c r="L47" s="15">
        <f t="shared" si="12"/>
        <v>0</v>
      </c>
      <c r="M47" s="15">
        <f t="shared" si="12"/>
        <v>0</v>
      </c>
      <c r="N47" s="15">
        <f t="shared" si="9"/>
        <v>17537559</v>
      </c>
      <c r="O47" s="38">
        <f t="shared" si="1"/>
        <v>3428.6527859237535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94</v>
      </c>
      <c r="M49" s="118"/>
      <c r="N49" s="118"/>
      <c r="O49" s="43">
        <v>5115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69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1320941</v>
      </c>
      <c r="E5" s="27">
        <f t="shared" si="0"/>
        <v>262154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40897</v>
      </c>
      <c r="L5" s="27">
        <f t="shared" si="0"/>
        <v>0</v>
      </c>
      <c r="M5" s="27">
        <f t="shared" si="0"/>
        <v>0</v>
      </c>
      <c r="N5" s="28">
        <f>SUM(D5:M5)</f>
        <v>1623992</v>
      </c>
      <c r="O5" s="33">
        <f t="shared" ref="O5:O48" si="1">(N5/O$50)</f>
        <v>323.76236044657099</v>
      </c>
      <c r="P5" s="6"/>
    </row>
    <row r="6" spans="1:133">
      <c r="A6" s="12"/>
      <c r="B6" s="25">
        <v>311</v>
      </c>
      <c r="C6" s="20" t="s">
        <v>1</v>
      </c>
      <c r="D6" s="46">
        <v>565176</v>
      </c>
      <c r="E6" s="46">
        <v>262154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827330</v>
      </c>
      <c r="O6" s="47">
        <f t="shared" si="1"/>
        <v>164.93819776714514</v>
      </c>
      <c r="P6" s="9"/>
    </row>
    <row r="7" spans="1:133">
      <c r="A7" s="12"/>
      <c r="B7" s="25">
        <v>312.41000000000003</v>
      </c>
      <c r="C7" s="20" t="s">
        <v>10</v>
      </c>
      <c r="D7" s="46">
        <v>83823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83823</v>
      </c>
      <c r="O7" s="47">
        <f t="shared" si="1"/>
        <v>16.711124401913874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40897</v>
      </c>
      <c r="L8" s="46">
        <v>0</v>
      </c>
      <c r="M8" s="46">
        <v>0</v>
      </c>
      <c r="N8" s="46">
        <f>SUM(D8:M8)</f>
        <v>40897</v>
      </c>
      <c r="O8" s="47">
        <f t="shared" si="1"/>
        <v>8.1533094098883581</v>
      </c>
      <c r="P8" s="9"/>
    </row>
    <row r="9" spans="1:133">
      <c r="A9" s="12"/>
      <c r="B9" s="25">
        <v>312.60000000000002</v>
      </c>
      <c r="C9" s="20" t="s">
        <v>11</v>
      </c>
      <c r="D9" s="46">
        <v>254662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254662</v>
      </c>
      <c r="O9" s="47">
        <f t="shared" si="1"/>
        <v>50.769936204146731</v>
      </c>
      <c r="P9" s="9"/>
    </row>
    <row r="10" spans="1:133">
      <c r="A10" s="12"/>
      <c r="B10" s="25">
        <v>314.10000000000002</v>
      </c>
      <c r="C10" s="20" t="s">
        <v>12</v>
      </c>
      <c r="D10" s="46">
        <v>242342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242342</v>
      </c>
      <c r="O10" s="47">
        <f t="shared" si="1"/>
        <v>48.313795853269539</v>
      </c>
      <c r="P10" s="9"/>
    </row>
    <row r="11" spans="1:133">
      <c r="A11" s="12"/>
      <c r="B11" s="25">
        <v>314.8</v>
      </c>
      <c r="C11" s="20" t="s">
        <v>13</v>
      </c>
      <c r="D11" s="46">
        <v>9683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9683</v>
      </c>
      <c r="O11" s="47">
        <f t="shared" si="1"/>
        <v>1.9304226475279107</v>
      </c>
      <c r="P11" s="9"/>
    </row>
    <row r="12" spans="1:133">
      <c r="A12" s="12"/>
      <c r="B12" s="25">
        <v>314.89999999999998</v>
      </c>
      <c r="C12" s="20" t="s">
        <v>66</v>
      </c>
      <c r="D12" s="46">
        <v>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</v>
      </c>
      <c r="O12" s="47">
        <f t="shared" si="1"/>
        <v>5.9808612440191385E-4</v>
      </c>
      <c r="P12" s="9"/>
    </row>
    <row r="13" spans="1:133">
      <c r="A13" s="12"/>
      <c r="B13" s="25">
        <v>315</v>
      </c>
      <c r="C13" s="20" t="s">
        <v>81</v>
      </c>
      <c r="D13" s="46">
        <v>151738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151738</v>
      </c>
      <c r="O13" s="47">
        <f t="shared" si="1"/>
        <v>30.250797448165869</v>
      </c>
      <c r="P13" s="9"/>
    </row>
    <row r="14" spans="1:133">
      <c r="A14" s="12"/>
      <c r="B14" s="25">
        <v>316</v>
      </c>
      <c r="C14" s="20" t="s">
        <v>82</v>
      </c>
      <c r="D14" s="46">
        <v>13514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13514</v>
      </c>
      <c r="O14" s="47">
        <f t="shared" si="1"/>
        <v>2.6941786283891549</v>
      </c>
      <c r="P14" s="9"/>
    </row>
    <row r="15" spans="1:133" ht="15.75">
      <c r="A15" s="29" t="s">
        <v>71</v>
      </c>
      <c r="B15" s="30"/>
      <c r="C15" s="31"/>
      <c r="D15" s="32">
        <f t="shared" ref="D15:M15" si="3">SUM(D16:D16)</f>
        <v>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4400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4400</v>
      </c>
      <c r="O15" s="45">
        <f t="shared" si="1"/>
        <v>0.8771929824561403</v>
      </c>
      <c r="P15" s="10"/>
    </row>
    <row r="16" spans="1:133">
      <c r="A16" s="12"/>
      <c r="B16" s="25">
        <v>324.20999999999998</v>
      </c>
      <c r="C16" s="20" t="s">
        <v>72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4400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4400</v>
      </c>
      <c r="O16" s="47">
        <f t="shared" si="1"/>
        <v>0.8771929824561403</v>
      </c>
      <c r="P16" s="9"/>
    </row>
    <row r="17" spans="1:16" ht="15.75">
      <c r="A17" s="29" t="s">
        <v>17</v>
      </c>
      <c r="B17" s="30"/>
      <c r="C17" s="31"/>
      <c r="D17" s="32">
        <f t="shared" ref="D17:M17" si="5">SUM(D18:D27)</f>
        <v>404859</v>
      </c>
      <c r="E17" s="32">
        <f t="shared" si="5"/>
        <v>457286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202295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1064440</v>
      </c>
      <c r="O17" s="45">
        <f t="shared" si="1"/>
        <v>212.20893141945774</v>
      </c>
      <c r="P17" s="10"/>
    </row>
    <row r="18" spans="1:16">
      <c r="A18" s="12"/>
      <c r="B18" s="25">
        <v>331.2</v>
      </c>
      <c r="C18" s="20" t="s">
        <v>16</v>
      </c>
      <c r="D18" s="46">
        <v>118659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118659</v>
      </c>
      <c r="O18" s="47">
        <f t="shared" si="1"/>
        <v>23.6561004784689</v>
      </c>
      <c r="P18" s="9"/>
    </row>
    <row r="19" spans="1:16">
      <c r="A19" s="12"/>
      <c r="B19" s="25">
        <v>331.41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136133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136133</v>
      </c>
      <c r="O19" s="47">
        <f t="shared" si="1"/>
        <v>27.139752791068581</v>
      </c>
      <c r="P19" s="9"/>
    </row>
    <row r="20" spans="1:16">
      <c r="A20" s="12"/>
      <c r="B20" s="25">
        <v>331.9</v>
      </c>
      <c r="C20" s="20" t="s">
        <v>18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4959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4959</v>
      </c>
      <c r="O20" s="47">
        <f t="shared" si="1"/>
        <v>0.98863636363636365</v>
      </c>
      <c r="P20" s="9"/>
    </row>
    <row r="21" spans="1:16">
      <c r="A21" s="12"/>
      <c r="B21" s="25">
        <v>334.41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61203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61203</v>
      </c>
      <c r="O21" s="47">
        <f t="shared" si="1"/>
        <v>12.201555023923445</v>
      </c>
      <c r="P21" s="9"/>
    </row>
    <row r="22" spans="1:16">
      <c r="A22" s="12"/>
      <c r="B22" s="25">
        <v>335.12</v>
      </c>
      <c r="C22" s="20" t="s">
        <v>83</v>
      </c>
      <c r="D22" s="46">
        <v>148489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148489</v>
      </c>
      <c r="O22" s="47">
        <f t="shared" si="1"/>
        <v>29.603070175438596</v>
      </c>
      <c r="P22" s="9"/>
    </row>
    <row r="23" spans="1:16">
      <c r="A23" s="12"/>
      <c r="B23" s="25">
        <v>335.14</v>
      </c>
      <c r="C23" s="20" t="s">
        <v>84</v>
      </c>
      <c r="D23" s="46">
        <v>644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644</v>
      </c>
      <c r="O23" s="47">
        <f t="shared" si="1"/>
        <v>0.12838915470494419</v>
      </c>
      <c r="P23" s="9"/>
    </row>
    <row r="24" spans="1:16">
      <c r="A24" s="12"/>
      <c r="B24" s="25">
        <v>335.15</v>
      </c>
      <c r="C24" s="20" t="s">
        <v>85</v>
      </c>
      <c r="D24" s="46">
        <v>1680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1680</v>
      </c>
      <c r="O24" s="47">
        <f t="shared" si="1"/>
        <v>0.3349282296650718</v>
      </c>
      <c r="P24" s="9"/>
    </row>
    <row r="25" spans="1:16">
      <c r="A25" s="12"/>
      <c r="B25" s="25">
        <v>335.18</v>
      </c>
      <c r="C25" s="20" t="s">
        <v>86</v>
      </c>
      <c r="D25" s="46">
        <v>131162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131162</v>
      </c>
      <c r="O25" s="47">
        <f t="shared" si="1"/>
        <v>26.14872408293461</v>
      </c>
      <c r="P25" s="9"/>
    </row>
    <row r="26" spans="1:16">
      <c r="A26" s="12"/>
      <c r="B26" s="25">
        <v>335.19</v>
      </c>
      <c r="C26" s="20" t="s">
        <v>87</v>
      </c>
      <c r="D26" s="46">
        <v>4225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4225</v>
      </c>
      <c r="O26" s="47">
        <f t="shared" si="1"/>
        <v>0.842304625199362</v>
      </c>
      <c r="P26" s="9"/>
    </row>
    <row r="27" spans="1:16">
      <c r="A27" s="12"/>
      <c r="B27" s="25">
        <v>337.9</v>
      </c>
      <c r="C27" s="20" t="s">
        <v>29</v>
      </c>
      <c r="D27" s="46">
        <v>0</v>
      </c>
      <c r="E27" s="46">
        <v>457286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457286</v>
      </c>
      <c r="O27" s="47">
        <f t="shared" si="1"/>
        <v>91.16547049441786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SUM(D29:D36)</f>
        <v>76790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10241098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10317888</v>
      </c>
      <c r="O28" s="45">
        <f t="shared" si="1"/>
        <v>2056.9952153110048</v>
      </c>
      <c r="P28" s="10"/>
    </row>
    <row r="29" spans="1:16">
      <c r="A29" s="12"/>
      <c r="B29" s="25">
        <v>343.1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6390270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8">SUM(D29:M29)</f>
        <v>6390270</v>
      </c>
      <c r="O29" s="47">
        <f t="shared" si="1"/>
        <v>1273.9772727272727</v>
      </c>
      <c r="P29" s="9"/>
    </row>
    <row r="30" spans="1:16">
      <c r="A30" s="12"/>
      <c r="B30" s="25">
        <v>343.3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814371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814371</v>
      </c>
      <c r="O30" s="47">
        <f t="shared" si="1"/>
        <v>162.35466507177034</v>
      </c>
      <c r="P30" s="9"/>
    </row>
    <row r="31" spans="1:16">
      <c r="A31" s="12"/>
      <c r="B31" s="25">
        <v>343.4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957165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957165</v>
      </c>
      <c r="O31" s="47">
        <f t="shared" si="1"/>
        <v>190.82236842105263</v>
      </c>
      <c r="P31" s="9"/>
    </row>
    <row r="32" spans="1:16">
      <c r="A32" s="12"/>
      <c r="B32" s="25">
        <v>343.5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1684480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1684480</v>
      </c>
      <c r="O32" s="47">
        <f t="shared" si="1"/>
        <v>335.82137161084529</v>
      </c>
      <c r="P32" s="9"/>
    </row>
    <row r="33" spans="1:119">
      <c r="A33" s="12"/>
      <c r="B33" s="25">
        <v>343.8</v>
      </c>
      <c r="C33" s="20" t="s">
        <v>42</v>
      </c>
      <c r="D33" s="46">
        <v>16604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16604</v>
      </c>
      <c r="O33" s="47">
        <f t="shared" si="1"/>
        <v>3.3102073365231259</v>
      </c>
      <c r="P33" s="9"/>
    </row>
    <row r="34" spans="1:119">
      <c r="A34" s="12"/>
      <c r="B34" s="25">
        <v>344.1</v>
      </c>
      <c r="C34" s="20" t="s">
        <v>88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394812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394812</v>
      </c>
      <c r="O34" s="47">
        <f t="shared" si="1"/>
        <v>78.71052631578948</v>
      </c>
      <c r="P34" s="9"/>
    </row>
    <row r="35" spans="1:119">
      <c r="A35" s="12"/>
      <c r="B35" s="25">
        <v>344.9</v>
      </c>
      <c r="C35" s="20" t="s">
        <v>89</v>
      </c>
      <c r="D35" s="46">
        <v>58568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58568</v>
      </c>
      <c r="O35" s="47">
        <f t="shared" si="1"/>
        <v>11.676236044657097</v>
      </c>
      <c r="P35" s="9"/>
    </row>
    <row r="36" spans="1:119">
      <c r="A36" s="12"/>
      <c r="B36" s="25">
        <v>346.4</v>
      </c>
      <c r="C36" s="20" t="s">
        <v>45</v>
      </c>
      <c r="D36" s="46">
        <v>1618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1618</v>
      </c>
      <c r="O36" s="47">
        <f t="shared" si="1"/>
        <v>0.32256778309409889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SUM(D38:D38)</f>
        <v>62258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8" si="10">SUM(D37:M37)</f>
        <v>62258</v>
      </c>
      <c r="O37" s="45">
        <f t="shared" si="1"/>
        <v>12.411881977671451</v>
      </c>
      <c r="P37" s="10"/>
    </row>
    <row r="38" spans="1:119">
      <c r="A38" s="13"/>
      <c r="B38" s="39">
        <v>359</v>
      </c>
      <c r="C38" s="21" t="s">
        <v>48</v>
      </c>
      <c r="D38" s="46">
        <v>62258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62258</v>
      </c>
      <c r="O38" s="47">
        <f t="shared" si="1"/>
        <v>12.411881977671451</v>
      </c>
      <c r="P38" s="9"/>
    </row>
    <row r="39" spans="1:119" ht="15.75">
      <c r="A39" s="29" t="s">
        <v>2</v>
      </c>
      <c r="B39" s="30"/>
      <c r="C39" s="31"/>
      <c r="D39" s="32">
        <f t="shared" ref="D39:M39" si="11">SUM(D40:D43)</f>
        <v>65022</v>
      </c>
      <c r="E39" s="32">
        <f t="shared" si="11"/>
        <v>22695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1522</v>
      </c>
      <c r="J39" s="32">
        <f t="shared" si="11"/>
        <v>0</v>
      </c>
      <c r="K39" s="32">
        <f t="shared" si="11"/>
        <v>2487363</v>
      </c>
      <c r="L39" s="32">
        <f t="shared" si="11"/>
        <v>0</v>
      </c>
      <c r="M39" s="32">
        <f t="shared" si="11"/>
        <v>0</v>
      </c>
      <c r="N39" s="32">
        <f t="shared" si="10"/>
        <v>2576602</v>
      </c>
      <c r="O39" s="45">
        <f t="shared" si="1"/>
        <v>513.67663476874009</v>
      </c>
      <c r="P39" s="10"/>
    </row>
    <row r="40" spans="1:119">
      <c r="A40" s="12"/>
      <c r="B40" s="25">
        <v>361.1</v>
      </c>
      <c r="C40" s="20" t="s">
        <v>49</v>
      </c>
      <c r="D40" s="46">
        <v>720</v>
      </c>
      <c r="E40" s="46">
        <v>745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1465</v>
      </c>
      <c r="O40" s="47">
        <f t="shared" si="1"/>
        <v>0.29206539074960125</v>
      </c>
      <c r="P40" s="9"/>
    </row>
    <row r="41" spans="1:119">
      <c r="A41" s="12"/>
      <c r="B41" s="25">
        <v>361.3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1924124</v>
      </c>
      <c r="L41" s="46">
        <v>0</v>
      </c>
      <c r="M41" s="46">
        <v>0</v>
      </c>
      <c r="N41" s="46">
        <f t="shared" si="10"/>
        <v>1924124</v>
      </c>
      <c r="O41" s="47">
        <f t="shared" si="1"/>
        <v>383.59728867623602</v>
      </c>
      <c r="P41" s="9"/>
    </row>
    <row r="42" spans="1:119">
      <c r="A42" s="12"/>
      <c r="B42" s="25">
        <v>368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563239</v>
      </c>
      <c r="L42" s="46">
        <v>0</v>
      </c>
      <c r="M42" s="46">
        <v>0</v>
      </c>
      <c r="N42" s="46">
        <f t="shared" si="10"/>
        <v>563239</v>
      </c>
      <c r="O42" s="47">
        <f t="shared" si="1"/>
        <v>112.28847687400319</v>
      </c>
      <c r="P42" s="9"/>
    </row>
    <row r="43" spans="1:119">
      <c r="A43" s="12"/>
      <c r="B43" s="25">
        <v>369.9</v>
      </c>
      <c r="C43" s="20" t="s">
        <v>52</v>
      </c>
      <c r="D43" s="46">
        <v>64302</v>
      </c>
      <c r="E43" s="46">
        <v>21950</v>
      </c>
      <c r="F43" s="46">
        <v>0</v>
      </c>
      <c r="G43" s="46">
        <v>0</v>
      </c>
      <c r="H43" s="46">
        <v>0</v>
      </c>
      <c r="I43" s="46">
        <v>1522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87774</v>
      </c>
      <c r="O43" s="47">
        <f t="shared" si="1"/>
        <v>17.498803827751196</v>
      </c>
      <c r="P43" s="9"/>
    </row>
    <row r="44" spans="1:119" ht="15.75">
      <c r="A44" s="29" t="s">
        <v>36</v>
      </c>
      <c r="B44" s="30"/>
      <c r="C44" s="31"/>
      <c r="D44" s="32">
        <f t="shared" ref="D44:M44" si="12">SUM(D45:D47)</f>
        <v>1496355</v>
      </c>
      <c r="E44" s="32">
        <f t="shared" si="12"/>
        <v>178073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263310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1937738</v>
      </c>
      <c r="O44" s="45">
        <f t="shared" si="1"/>
        <v>386.31140350877195</v>
      </c>
      <c r="P44" s="9"/>
    </row>
    <row r="45" spans="1:119">
      <c r="A45" s="12"/>
      <c r="B45" s="25">
        <v>381</v>
      </c>
      <c r="C45" s="20" t="s">
        <v>53</v>
      </c>
      <c r="D45" s="46">
        <v>1465719</v>
      </c>
      <c r="E45" s="46">
        <v>178073</v>
      </c>
      <c r="F45" s="46">
        <v>0</v>
      </c>
      <c r="G45" s="46">
        <v>0</v>
      </c>
      <c r="H45" s="46">
        <v>0</v>
      </c>
      <c r="I45" s="46">
        <v>247796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1891588</v>
      </c>
      <c r="O45" s="47">
        <f t="shared" si="1"/>
        <v>377.11084529505581</v>
      </c>
      <c r="P45" s="9"/>
    </row>
    <row r="46" spans="1:119">
      <c r="A46" s="12"/>
      <c r="B46" s="25">
        <v>388.1</v>
      </c>
      <c r="C46" s="20" t="s">
        <v>90</v>
      </c>
      <c r="D46" s="46">
        <v>30636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30636</v>
      </c>
      <c r="O46" s="47">
        <f t="shared" si="1"/>
        <v>6.1076555023923449</v>
      </c>
      <c r="P46" s="9"/>
    </row>
    <row r="47" spans="1:119" ht="15.75" thickBot="1">
      <c r="A47" s="12"/>
      <c r="B47" s="25">
        <v>389.1</v>
      </c>
      <c r="C47" s="20" t="s">
        <v>91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15514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15514</v>
      </c>
      <c r="O47" s="47">
        <f t="shared" si="1"/>
        <v>3.0929027113237639</v>
      </c>
      <c r="P47" s="9"/>
    </row>
    <row r="48" spans="1:119" ht="16.5" thickBot="1">
      <c r="A48" s="14" t="s">
        <v>46</v>
      </c>
      <c r="B48" s="23"/>
      <c r="C48" s="22"/>
      <c r="D48" s="15">
        <f t="shared" ref="D48:M48" si="13">SUM(D5,D15,D17,D28,D37,D39,D44)</f>
        <v>3426225</v>
      </c>
      <c r="E48" s="15">
        <f t="shared" si="13"/>
        <v>920208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10712625</v>
      </c>
      <c r="J48" s="15">
        <f t="shared" si="13"/>
        <v>0</v>
      </c>
      <c r="K48" s="15">
        <f t="shared" si="13"/>
        <v>2528260</v>
      </c>
      <c r="L48" s="15">
        <f t="shared" si="13"/>
        <v>0</v>
      </c>
      <c r="M48" s="15">
        <f t="shared" si="13"/>
        <v>0</v>
      </c>
      <c r="N48" s="15">
        <f t="shared" si="10"/>
        <v>17587318</v>
      </c>
      <c r="O48" s="38">
        <f t="shared" si="1"/>
        <v>3506.2436204146729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92</v>
      </c>
      <c r="M50" s="118"/>
      <c r="N50" s="118"/>
      <c r="O50" s="43">
        <v>5016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69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1309995</v>
      </c>
      <c r="E5" s="27">
        <f t="shared" si="0"/>
        <v>293196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39951</v>
      </c>
      <c r="L5" s="27">
        <f t="shared" si="0"/>
        <v>0</v>
      </c>
      <c r="M5" s="27">
        <f t="shared" si="0"/>
        <v>0</v>
      </c>
      <c r="N5" s="28">
        <f>SUM(D5:M5)</f>
        <v>1643142</v>
      </c>
      <c r="O5" s="33">
        <f t="shared" ref="O5:O47" si="1">(N5/O$49)</f>
        <v>323.9633280757098</v>
      </c>
      <c r="P5" s="6"/>
    </row>
    <row r="6" spans="1:133">
      <c r="A6" s="12"/>
      <c r="B6" s="25">
        <v>311</v>
      </c>
      <c r="C6" s="20" t="s">
        <v>1</v>
      </c>
      <c r="D6" s="46">
        <v>558111</v>
      </c>
      <c r="E6" s="46">
        <v>293196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851307</v>
      </c>
      <c r="O6" s="47">
        <f t="shared" si="1"/>
        <v>167.84444006309147</v>
      </c>
      <c r="P6" s="9"/>
    </row>
    <row r="7" spans="1:133">
      <c r="A7" s="12"/>
      <c r="B7" s="25">
        <v>312.41000000000003</v>
      </c>
      <c r="C7" s="20" t="s">
        <v>10</v>
      </c>
      <c r="D7" s="46">
        <v>84409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84409</v>
      </c>
      <c r="O7" s="47">
        <f t="shared" si="1"/>
        <v>16.642152996845425</v>
      </c>
      <c r="P7" s="9"/>
    </row>
    <row r="8" spans="1:133">
      <c r="A8" s="12"/>
      <c r="B8" s="25">
        <v>312.52</v>
      </c>
      <c r="C8" s="20" t="s">
        <v>63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39951</v>
      </c>
      <c r="L8" s="46">
        <v>0</v>
      </c>
      <c r="M8" s="46">
        <v>0</v>
      </c>
      <c r="N8" s="46">
        <f>SUM(D8:M8)</f>
        <v>39951</v>
      </c>
      <c r="O8" s="47">
        <f t="shared" si="1"/>
        <v>7.8767744479495265</v>
      </c>
      <c r="P8" s="9"/>
    </row>
    <row r="9" spans="1:133">
      <c r="A9" s="12"/>
      <c r="B9" s="25">
        <v>312.60000000000002</v>
      </c>
      <c r="C9" s="20" t="s">
        <v>11</v>
      </c>
      <c r="D9" s="46">
        <v>273385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273385</v>
      </c>
      <c r="O9" s="47">
        <f t="shared" si="1"/>
        <v>53.900828075709782</v>
      </c>
      <c r="P9" s="9"/>
    </row>
    <row r="10" spans="1:133">
      <c r="A10" s="12"/>
      <c r="B10" s="25">
        <v>314.10000000000002</v>
      </c>
      <c r="C10" s="20" t="s">
        <v>12</v>
      </c>
      <c r="D10" s="46">
        <v>227855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227855</v>
      </c>
      <c r="O10" s="47">
        <f t="shared" si="1"/>
        <v>44.924093059936908</v>
      </c>
      <c r="P10" s="9"/>
    </row>
    <row r="11" spans="1:133">
      <c r="A11" s="12"/>
      <c r="B11" s="25">
        <v>314.8</v>
      </c>
      <c r="C11" s="20" t="s">
        <v>13</v>
      </c>
      <c r="D11" s="46">
        <v>15624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15624</v>
      </c>
      <c r="O11" s="47">
        <f t="shared" si="1"/>
        <v>3.0804416403785488</v>
      </c>
      <c r="P11" s="9"/>
    </row>
    <row r="12" spans="1:133">
      <c r="A12" s="12"/>
      <c r="B12" s="25">
        <v>314.89999999999998</v>
      </c>
      <c r="C12" s="20" t="s">
        <v>66</v>
      </c>
      <c r="D12" s="46">
        <v>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</v>
      </c>
      <c r="O12" s="47">
        <f t="shared" si="1"/>
        <v>1.1829652996845426E-3</v>
      </c>
      <c r="P12" s="9"/>
    </row>
    <row r="13" spans="1:133">
      <c r="A13" s="12"/>
      <c r="B13" s="25">
        <v>315</v>
      </c>
      <c r="C13" s="20" t="s">
        <v>14</v>
      </c>
      <c r="D13" s="46">
        <v>138450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138450</v>
      </c>
      <c r="O13" s="47">
        <f t="shared" si="1"/>
        <v>27.296924290220819</v>
      </c>
      <c r="P13" s="9"/>
    </row>
    <row r="14" spans="1:133">
      <c r="A14" s="12"/>
      <c r="B14" s="25">
        <v>316</v>
      </c>
      <c r="C14" s="20" t="s">
        <v>15</v>
      </c>
      <c r="D14" s="46">
        <v>12155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12155</v>
      </c>
      <c r="O14" s="47">
        <f t="shared" si="1"/>
        <v>2.3964905362776023</v>
      </c>
      <c r="P14" s="9"/>
    </row>
    <row r="15" spans="1:133" ht="15.75">
      <c r="A15" s="29" t="s">
        <v>71</v>
      </c>
      <c r="B15" s="30"/>
      <c r="C15" s="31"/>
      <c r="D15" s="32">
        <f t="shared" ref="D15:M15" si="3">SUM(D16:D16)</f>
        <v>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24100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24100</v>
      </c>
      <c r="O15" s="45">
        <f t="shared" si="1"/>
        <v>4.7515772870662465</v>
      </c>
      <c r="P15" s="10"/>
    </row>
    <row r="16" spans="1:133">
      <c r="A16" s="12"/>
      <c r="B16" s="25">
        <v>324.20999999999998</v>
      </c>
      <c r="C16" s="20" t="s">
        <v>72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24100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24100</v>
      </c>
      <c r="O16" s="47">
        <f t="shared" si="1"/>
        <v>4.7515772870662465</v>
      </c>
      <c r="P16" s="9"/>
    </row>
    <row r="17" spans="1:16" ht="15.75">
      <c r="A17" s="29" t="s">
        <v>17</v>
      </c>
      <c r="B17" s="30"/>
      <c r="C17" s="31"/>
      <c r="D17" s="32">
        <f t="shared" ref="D17:M17" si="5">SUM(D18:D27)</f>
        <v>379986</v>
      </c>
      <c r="E17" s="32">
        <f t="shared" si="5"/>
        <v>142714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291348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814048</v>
      </c>
      <c r="O17" s="45">
        <f t="shared" si="1"/>
        <v>160.49842271293375</v>
      </c>
      <c r="P17" s="10"/>
    </row>
    <row r="18" spans="1:16">
      <c r="A18" s="12"/>
      <c r="B18" s="25">
        <v>331.2</v>
      </c>
      <c r="C18" s="20" t="s">
        <v>16</v>
      </c>
      <c r="D18" s="46">
        <v>111265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111265</v>
      </c>
      <c r="O18" s="47">
        <f t="shared" si="1"/>
        <v>21.93710567823344</v>
      </c>
      <c r="P18" s="9"/>
    </row>
    <row r="19" spans="1:16">
      <c r="A19" s="12"/>
      <c r="B19" s="25">
        <v>331.41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57230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57230</v>
      </c>
      <c r="O19" s="47">
        <f t="shared" si="1"/>
        <v>11.283517350157728</v>
      </c>
      <c r="P19" s="9"/>
    </row>
    <row r="20" spans="1:16">
      <c r="A20" s="12"/>
      <c r="B20" s="25">
        <v>331.9</v>
      </c>
      <c r="C20" s="20" t="s">
        <v>18</v>
      </c>
      <c r="D20" s="46">
        <v>0</v>
      </c>
      <c r="E20" s="46">
        <v>113716</v>
      </c>
      <c r="F20" s="46">
        <v>0</v>
      </c>
      <c r="G20" s="46">
        <v>0</v>
      </c>
      <c r="H20" s="46">
        <v>0</v>
      </c>
      <c r="I20" s="46">
        <v>57556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171272</v>
      </c>
      <c r="O20" s="47">
        <f t="shared" si="1"/>
        <v>33.768138801261827</v>
      </c>
      <c r="P20" s="9"/>
    </row>
    <row r="21" spans="1:16">
      <c r="A21" s="12"/>
      <c r="B21" s="25">
        <v>334.41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176562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176562</v>
      </c>
      <c r="O21" s="47">
        <f t="shared" si="1"/>
        <v>34.811119873817034</v>
      </c>
      <c r="P21" s="9"/>
    </row>
    <row r="22" spans="1:16">
      <c r="A22" s="12"/>
      <c r="B22" s="25">
        <v>335.12</v>
      </c>
      <c r="C22" s="20" t="s">
        <v>25</v>
      </c>
      <c r="D22" s="46">
        <v>129367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129367</v>
      </c>
      <c r="O22" s="47">
        <f t="shared" si="1"/>
        <v>25.506111987381704</v>
      </c>
      <c r="P22" s="9"/>
    </row>
    <row r="23" spans="1:16">
      <c r="A23" s="12"/>
      <c r="B23" s="25">
        <v>335.14</v>
      </c>
      <c r="C23" s="20" t="s">
        <v>26</v>
      </c>
      <c r="D23" s="46">
        <v>539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539</v>
      </c>
      <c r="O23" s="47">
        <f t="shared" si="1"/>
        <v>0.10626971608832808</v>
      </c>
      <c r="P23" s="9"/>
    </row>
    <row r="24" spans="1:16">
      <c r="A24" s="12"/>
      <c r="B24" s="25">
        <v>335.15</v>
      </c>
      <c r="C24" s="20" t="s">
        <v>27</v>
      </c>
      <c r="D24" s="46">
        <v>1442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1442</v>
      </c>
      <c r="O24" s="47">
        <f t="shared" si="1"/>
        <v>0.28430599369085174</v>
      </c>
      <c r="P24" s="9"/>
    </row>
    <row r="25" spans="1:16">
      <c r="A25" s="12"/>
      <c r="B25" s="25">
        <v>335.18</v>
      </c>
      <c r="C25" s="20" t="s">
        <v>28</v>
      </c>
      <c r="D25" s="46">
        <v>124533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124533</v>
      </c>
      <c r="O25" s="47">
        <f t="shared" si="1"/>
        <v>24.553036277602523</v>
      </c>
      <c r="P25" s="9"/>
    </row>
    <row r="26" spans="1:16">
      <c r="A26" s="12"/>
      <c r="B26" s="25">
        <v>335.19</v>
      </c>
      <c r="C26" s="20" t="s">
        <v>37</v>
      </c>
      <c r="D26" s="46">
        <v>12840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12840</v>
      </c>
      <c r="O26" s="47">
        <f t="shared" si="1"/>
        <v>2.5315457413249209</v>
      </c>
      <c r="P26" s="9"/>
    </row>
    <row r="27" spans="1:16">
      <c r="A27" s="12"/>
      <c r="B27" s="25">
        <v>337.9</v>
      </c>
      <c r="C27" s="20" t="s">
        <v>29</v>
      </c>
      <c r="D27" s="46">
        <v>0</v>
      </c>
      <c r="E27" s="46">
        <v>28998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28998</v>
      </c>
      <c r="O27" s="47">
        <f t="shared" si="1"/>
        <v>5.7172712933753944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SUM(D29:D36)</f>
        <v>88717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10714449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10803166</v>
      </c>
      <c r="O28" s="45">
        <f t="shared" si="1"/>
        <v>2129.9617507886437</v>
      </c>
      <c r="P28" s="10"/>
    </row>
    <row r="29" spans="1:16">
      <c r="A29" s="12"/>
      <c r="B29" s="25">
        <v>343.1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6979509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8">SUM(D29:M29)</f>
        <v>6979509</v>
      </c>
      <c r="O29" s="47">
        <f t="shared" si="1"/>
        <v>1376.0861593059938</v>
      </c>
      <c r="P29" s="9"/>
    </row>
    <row r="30" spans="1:16">
      <c r="A30" s="12"/>
      <c r="B30" s="25">
        <v>343.3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811999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811999</v>
      </c>
      <c r="O30" s="47">
        <f t="shared" si="1"/>
        <v>160.09444006309147</v>
      </c>
      <c r="P30" s="9"/>
    </row>
    <row r="31" spans="1:16">
      <c r="A31" s="12"/>
      <c r="B31" s="25">
        <v>343.4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889075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889075</v>
      </c>
      <c r="O31" s="47">
        <f t="shared" si="1"/>
        <v>175.29081230283913</v>
      </c>
      <c r="P31" s="9"/>
    </row>
    <row r="32" spans="1:16">
      <c r="A32" s="12"/>
      <c r="B32" s="25">
        <v>343.5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1630227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1630227</v>
      </c>
      <c r="O32" s="47">
        <f t="shared" si="1"/>
        <v>321.41699526813881</v>
      </c>
      <c r="P32" s="9"/>
    </row>
    <row r="33" spans="1:119">
      <c r="A33" s="12"/>
      <c r="B33" s="25">
        <v>343.8</v>
      </c>
      <c r="C33" s="20" t="s">
        <v>42</v>
      </c>
      <c r="D33" s="46">
        <v>22072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22072</v>
      </c>
      <c r="O33" s="47">
        <f t="shared" si="1"/>
        <v>4.3517350157728707</v>
      </c>
      <c r="P33" s="9"/>
    </row>
    <row r="34" spans="1:119">
      <c r="A34" s="12"/>
      <c r="B34" s="25">
        <v>344.1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403639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403639</v>
      </c>
      <c r="O34" s="47">
        <f t="shared" si="1"/>
        <v>79.581821766561518</v>
      </c>
      <c r="P34" s="9"/>
    </row>
    <row r="35" spans="1:119">
      <c r="A35" s="12"/>
      <c r="B35" s="25">
        <v>344.9</v>
      </c>
      <c r="C35" s="20" t="s">
        <v>44</v>
      </c>
      <c r="D35" s="46">
        <v>65810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65810</v>
      </c>
      <c r="O35" s="47">
        <f t="shared" si="1"/>
        <v>12.975157728706625</v>
      </c>
      <c r="P35" s="9"/>
    </row>
    <row r="36" spans="1:119">
      <c r="A36" s="12"/>
      <c r="B36" s="25">
        <v>346.4</v>
      </c>
      <c r="C36" s="20" t="s">
        <v>45</v>
      </c>
      <c r="D36" s="46">
        <v>835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835</v>
      </c>
      <c r="O36" s="47">
        <f t="shared" si="1"/>
        <v>0.16462933753943218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SUM(D38:D38)</f>
        <v>55422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7" si="10">SUM(D37:M37)</f>
        <v>55422</v>
      </c>
      <c r="O37" s="45">
        <f t="shared" si="1"/>
        <v>10.927050473186119</v>
      </c>
      <c r="P37" s="10"/>
    </row>
    <row r="38" spans="1:119">
      <c r="A38" s="13"/>
      <c r="B38" s="39">
        <v>359</v>
      </c>
      <c r="C38" s="21" t="s">
        <v>48</v>
      </c>
      <c r="D38" s="46">
        <v>55422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55422</v>
      </c>
      <c r="O38" s="47">
        <f t="shared" si="1"/>
        <v>10.927050473186119</v>
      </c>
      <c r="P38" s="9"/>
    </row>
    <row r="39" spans="1:119" ht="15.75">
      <c r="A39" s="29" t="s">
        <v>2</v>
      </c>
      <c r="B39" s="30"/>
      <c r="C39" s="31"/>
      <c r="D39" s="32">
        <f t="shared" ref="D39:M39" si="11">SUM(D40:D43)</f>
        <v>131143</v>
      </c>
      <c r="E39" s="32">
        <f t="shared" si="11"/>
        <v>15914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20964</v>
      </c>
      <c r="J39" s="32">
        <f t="shared" si="11"/>
        <v>0</v>
      </c>
      <c r="K39" s="32">
        <f t="shared" si="11"/>
        <v>3018939</v>
      </c>
      <c r="L39" s="32">
        <f t="shared" si="11"/>
        <v>0</v>
      </c>
      <c r="M39" s="32">
        <f t="shared" si="11"/>
        <v>0</v>
      </c>
      <c r="N39" s="32">
        <f t="shared" si="10"/>
        <v>3186960</v>
      </c>
      <c r="O39" s="45">
        <f t="shared" si="1"/>
        <v>628.34384858044166</v>
      </c>
      <c r="P39" s="10"/>
    </row>
    <row r="40" spans="1:119">
      <c r="A40" s="12"/>
      <c r="B40" s="25">
        <v>361.1</v>
      </c>
      <c r="C40" s="20" t="s">
        <v>49</v>
      </c>
      <c r="D40" s="46">
        <v>647</v>
      </c>
      <c r="E40" s="46">
        <v>464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1111</v>
      </c>
      <c r="O40" s="47">
        <f t="shared" si="1"/>
        <v>0.21904574132492113</v>
      </c>
      <c r="P40" s="9"/>
    </row>
    <row r="41" spans="1:119">
      <c r="A41" s="12"/>
      <c r="B41" s="25">
        <v>361.3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2399708</v>
      </c>
      <c r="L41" s="46">
        <v>0</v>
      </c>
      <c r="M41" s="46">
        <v>0</v>
      </c>
      <c r="N41" s="46">
        <f t="shared" si="10"/>
        <v>2399708</v>
      </c>
      <c r="O41" s="47">
        <f t="shared" si="1"/>
        <v>473.12854889589903</v>
      </c>
      <c r="P41" s="9"/>
    </row>
    <row r="42" spans="1:119">
      <c r="A42" s="12"/>
      <c r="B42" s="25">
        <v>368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619231</v>
      </c>
      <c r="L42" s="46">
        <v>0</v>
      </c>
      <c r="M42" s="46">
        <v>0</v>
      </c>
      <c r="N42" s="46">
        <f t="shared" si="10"/>
        <v>619231</v>
      </c>
      <c r="O42" s="47">
        <f t="shared" si="1"/>
        <v>122.08813091482649</v>
      </c>
      <c r="P42" s="9"/>
    </row>
    <row r="43" spans="1:119">
      <c r="A43" s="12"/>
      <c r="B43" s="25">
        <v>369.9</v>
      </c>
      <c r="C43" s="20" t="s">
        <v>52</v>
      </c>
      <c r="D43" s="46">
        <v>130496</v>
      </c>
      <c r="E43" s="46">
        <v>15450</v>
      </c>
      <c r="F43" s="46">
        <v>0</v>
      </c>
      <c r="G43" s="46">
        <v>0</v>
      </c>
      <c r="H43" s="46">
        <v>0</v>
      </c>
      <c r="I43" s="46">
        <v>20964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166910</v>
      </c>
      <c r="O43" s="47">
        <f t="shared" si="1"/>
        <v>32.908123028391167</v>
      </c>
      <c r="P43" s="9"/>
    </row>
    <row r="44" spans="1:119" ht="15.75">
      <c r="A44" s="29" t="s">
        <v>36</v>
      </c>
      <c r="B44" s="30"/>
      <c r="C44" s="31"/>
      <c r="D44" s="32">
        <f t="shared" ref="D44:M44" si="12">SUM(D45:D46)</f>
        <v>1708399</v>
      </c>
      <c r="E44" s="32">
        <f t="shared" si="12"/>
        <v>193912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194751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2097062</v>
      </c>
      <c r="O44" s="45">
        <f t="shared" si="1"/>
        <v>413.45859621451103</v>
      </c>
      <c r="P44" s="9"/>
    </row>
    <row r="45" spans="1:119">
      <c r="A45" s="12"/>
      <c r="B45" s="25">
        <v>381</v>
      </c>
      <c r="C45" s="20" t="s">
        <v>53</v>
      </c>
      <c r="D45" s="46">
        <v>1708399</v>
      </c>
      <c r="E45" s="46">
        <v>193912</v>
      </c>
      <c r="F45" s="46">
        <v>0</v>
      </c>
      <c r="G45" s="46">
        <v>0</v>
      </c>
      <c r="H45" s="46">
        <v>0</v>
      </c>
      <c r="I45" s="46">
        <v>172944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2075255</v>
      </c>
      <c r="O45" s="47">
        <f t="shared" si="1"/>
        <v>409.15910883280759</v>
      </c>
      <c r="P45" s="9"/>
    </row>
    <row r="46" spans="1:119" ht="15.75" thickBot="1">
      <c r="A46" s="12"/>
      <c r="B46" s="25">
        <v>389.1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21807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21807</v>
      </c>
      <c r="O46" s="47">
        <f t="shared" si="1"/>
        <v>4.2994873817034698</v>
      </c>
      <c r="P46" s="9"/>
    </row>
    <row r="47" spans="1:119" ht="16.5" thickBot="1">
      <c r="A47" s="14" t="s">
        <v>46</v>
      </c>
      <c r="B47" s="23"/>
      <c r="C47" s="22"/>
      <c r="D47" s="15">
        <f t="shared" ref="D47:M47" si="13">SUM(D5,D15,D17,D28,D37,D39,D44)</f>
        <v>3673662</v>
      </c>
      <c r="E47" s="15">
        <f t="shared" si="13"/>
        <v>645736</v>
      </c>
      <c r="F47" s="15">
        <f t="shared" si="13"/>
        <v>0</v>
      </c>
      <c r="G47" s="15">
        <f t="shared" si="13"/>
        <v>0</v>
      </c>
      <c r="H47" s="15">
        <f t="shared" si="13"/>
        <v>0</v>
      </c>
      <c r="I47" s="15">
        <f t="shared" si="13"/>
        <v>11245612</v>
      </c>
      <c r="J47" s="15">
        <f t="shared" si="13"/>
        <v>0</v>
      </c>
      <c r="K47" s="15">
        <f t="shared" si="13"/>
        <v>3058890</v>
      </c>
      <c r="L47" s="15">
        <f t="shared" si="13"/>
        <v>0</v>
      </c>
      <c r="M47" s="15">
        <f t="shared" si="13"/>
        <v>0</v>
      </c>
      <c r="N47" s="15">
        <f t="shared" si="10"/>
        <v>18623900</v>
      </c>
      <c r="O47" s="38">
        <f t="shared" si="1"/>
        <v>3671.9045741324921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75</v>
      </c>
      <c r="M49" s="118"/>
      <c r="N49" s="118"/>
      <c r="O49" s="43">
        <v>5072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69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1368011</v>
      </c>
      <c r="E5" s="27">
        <f t="shared" si="0"/>
        <v>318533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40938</v>
      </c>
      <c r="L5" s="27">
        <f t="shared" si="0"/>
        <v>0</v>
      </c>
      <c r="M5" s="27">
        <f t="shared" si="0"/>
        <v>0</v>
      </c>
      <c r="N5" s="28">
        <f>SUM(D5:M5)</f>
        <v>1727482</v>
      </c>
      <c r="O5" s="33">
        <f t="shared" ref="O5:O48" si="1">(N5/O$50)</f>
        <v>349.12732417138238</v>
      </c>
      <c r="P5" s="6"/>
    </row>
    <row r="6" spans="1:133">
      <c r="A6" s="12"/>
      <c r="B6" s="25">
        <v>311</v>
      </c>
      <c r="C6" s="20" t="s">
        <v>1</v>
      </c>
      <c r="D6" s="46">
        <v>598355</v>
      </c>
      <c r="E6" s="46">
        <v>318533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916888</v>
      </c>
      <c r="O6" s="47">
        <f t="shared" si="1"/>
        <v>185.30476960388035</v>
      </c>
      <c r="P6" s="9"/>
    </row>
    <row r="7" spans="1:133">
      <c r="A7" s="12"/>
      <c r="B7" s="25">
        <v>312.41000000000003</v>
      </c>
      <c r="C7" s="20" t="s">
        <v>10</v>
      </c>
      <c r="D7" s="46">
        <v>82731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82731</v>
      </c>
      <c r="O7" s="47">
        <f t="shared" si="1"/>
        <v>16.720088924818107</v>
      </c>
      <c r="P7" s="9"/>
    </row>
    <row r="8" spans="1:133">
      <c r="A8" s="12"/>
      <c r="B8" s="25">
        <v>312.52</v>
      </c>
      <c r="C8" s="20" t="s">
        <v>63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40938</v>
      </c>
      <c r="L8" s="46">
        <v>0</v>
      </c>
      <c r="M8" s="46">
        <v>0</v>
      </c>
      <c r="N8" s="46">
        <f>SUM(D8:M8)</f>
        <v>40938</v>
      </c>
      <c r="O8" s="47">
        <f t="shared" si="1"/>
        <v>8.2736459175424422</v>
      </c>
      <c r="P8" s="9"/>
    </row>
    <row r="9" spans="1:133">
      <c r="A9" s="12"/>
      <c r="B9" s="25">
        <v>312.60000000000002</v>
      </c>
      <c r="C9" s="20" t="s">
        <v>11</v>
      </c>
      <c r="D9" s="46">
        <v>214696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214696</v>
      </c>
      <c r="O9" s="47">
        <f t="shared" si="1"/>
        <v>43.390460792239288</v>
      </c>
      <c r="P9" s="9"/>
    </row>
    <row r="10" spans="1:133">
      <c r="A10" s="12"/>
      <c r="B10" s="25">
        <v>314.10000000000002</v>
      </c>
      <c r="C10" s="20" t="s">
        <v>12</v>
      </c>
      <c r="D10" s="46">
        <v>303025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303025</v>
      </c>
      <c r="O10" s="47">
        <f t="shared" si="1"/>
        <v>61.241915925626515</v>
      </c>
      <c r="P10" s="9"/>
    </row>
    <row r="11" spans="1:133">
      <c r="A11" s="12"/>
      <c r="B11" s="25">
        <v>314.8</v>
      </c>
      <c r="C11" s="20" t="s">
        <v>13</v>
      </c>
      <c r="D11" s="46">
        <v>17291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17291</v>
      </c>
      <c r="O11" s="47">
        <f t="shared" si="1"/>
        <v>3.4945432497978981</v>
      </c>
      <c r="P11" s="9"/>
    </row>
    <row r="12" spans="1:133">
      <c r="A12" s="12"/>
      <c r="B12" s="25">
        <v>314.89999999999998</v>
      </c>
      <c r="C12" s="20" t="s">
        <v>66</v>
      </c>
      <c r="D12" s="46">
        <v>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</v>
      </c>
      <c r="O12" s="47">
        <f t="shared" si="1"/>
        <v>6.0630557801131767E-3</v>
      </c>
      <c r="P12" s="9"/>
    </row>
    <row r="13" spans="1:133">
      <c r="A13" s="12"/>
      <c r="B13" s="25">
        <v>315</v>
      </c>
      <c r="C13" s="20" t="s">
        <v>14</v>
      </c>
      <c r="D13" s="46">
        <v>137692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137692</v>
      </c>
      <c r="O13" s="47">
        <f t="shared" si="1"/>
        <v>27.827809215844784</v>
      </c>
      <c r="P13" s="9"/>
    </row>
    <row r="14" spans="1:133">
      <c r="A14" s="12"/>
      <c r="B14" s="25">
        <v>316</v>
      </c>
      <c r="C14" s="20" t="s">
        <v>15</v>
      </c>
      <c r="D14" s="46">
        <v>14191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14191</v>
      </c>
      <c r="O14" s="47">
        <f t="shared" si="1"/>
        <v>2.86802748585287</v>
      </c>
      <c r="P14" s="9"/>
    </row>
    <row r="15" spans="1:133" ht="15.75">
      <c r="A15" s="29" t="s">
        <v>71</v>
      </c>
      <c r="B15" s="30"/>
      <c r="C15" s="31"/>
      <c r="D15" s="32">
        <f t="shared" ref="D15:M15" si="3">SUM(D16:D16)</f>
        <v>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381075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381075</v>
      </c>
      <c r="O15" s="45">
        <f t="shared" si="1"/>
        <v>77.015966046887627</v>
      </c>
      <c r="P15" s="10"/>
    </row>
    <row r="16" spans="1:133">
      <c r="A16" s="12"/>
      <c r="B16" s="25">
        <v>324.20999999999998</v>
      </c>
      <c r="C16" s="20" t="s">
        <v>72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381075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381075</v>
      </c>
      <c r="O16" s="47">
        <f t="shared" si="1"/>
        <v>77.015966046887627</v>
      </c>
      <c r="P16" s="9"/>
    </row>
    <row r="17" spans="1:16" ht="15.75">
      <c r="A17" s="29" t="s">
        <v>17</v>
      </c>
      <c r="B17" s="30"/>
      <c r="C17" s="31"/>
      <c r="D17" s="32">
        <f t="shared" ref="D17:M17" si="5">SUM(D18:D27)</f>
        <v>396266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506681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902947</v>
      </c>
      <c r="O17" s="45">
        <f t="shared" si="1"/>
        <v>182.48726758286176</v>
      </c>
      <c r="P17" s="10"/>
    </row>
    <row r="18" spans="1:16">
      <c r="A18" s="12"/>
      <c r="B18" s="25">
        <v>331.2</v>
      </c>
      <c r="C18" s="20" t="s">
        <v>16</v>
      </c>
      <c r="D18" s="46">
        <v>147732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147732</v>
      </c>
      <c r="O18" s="47">
        <f t="shared" si="1"/>
        <v>29.85691188358933</v>
      </c>
      <c r="P18" s="9"/>
    </row>
    <row r="19" spans="1:16">
      <c r="A19" s="12"/>
      <c r="B19" s="25">
        <v>331.31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458937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458937</v>
      </c>
      <c r="O19" s="47">
        <f t="shared" si="1"/>
        <v>92.752021018593368</v>
      </c>
      <c r="P19" s="9"/>
    </row>
    <row r="20" spans="1:16">
      <c r="A20" s="12"/>
      <c r="B20" s="25">
        <v>331.41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8159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8159</v>
      </c>
      <c r="O20" s="47">
        <f t="shared" si="1"/>
        <v>1.6489490703314471</v>
      </c>
      <c r="P20" s="9"/>
    </row>
    <row r="21" spans="1:16">
      <c r="A21" s="12"/>
      <c r="B21" s="25">
        <v>331.9</v>
      </c>
      <c r="C21" s="20" t="s">
        <v>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4845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4845</v>
      </c>
      <c r="O21" s="47">
        <f t="shared" si="1"/>
        <v>0.97918350848827806</v>
      </c>
      <c r="P21" s="9"/>
    </row>
    <row r="22" spans="1:16">
      <c r="A22" s="12"/>
      <c r="B22" s="25">
        <v>334.41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34740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34740</v>
      </c>
      <c r="O22" s="47">
        <f t="shared" si="1"/>
        <v>7.0210185933710587</v>
      </c>
      <c r="P22" s="9"/>
    </row>
    <row r="23" spans="1:16">
      <c r="A23" s="12"/>
      <c r="B23" s="25">
        <v>335.12</v>
      </c>
      <c r="C23" s="20" t="s">
        <v>25</v>
      </c>
      <c r="D23" s="46">
        <v>134243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134243</v>
      </c>
      <c r="O23" s="47">
        <f t="shared" si="1"/>
        <v>27.130759902991109</v>
      </c>
      <c r="P23" s="9"/>
    </row>
    <row r="24" spans="1:16">
      <c r="A24" s="12"/>
      <c r="B24" s="25">
        <v>335.14</v>
      </c>
      <c r="C24" s="20" t="s">
        <v>26</v>
      </c>
      <c r="D24" s="46">
        <v>636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636</v>
      </c>
      <c r="O24" s="47">
        <f t="shared" si="1"/>
        <v>0.12853678253839934</v>
      </c>
      <c r="P24" s="9"/>
    </row>
    <row r="25" spans="1:16">
      <c r="A25" s="12"/>
      <c r="B25" s="25">
        <v>335.15</v>
      </c>
      <c r="C25" s="20" t="s">
        <v>27</v>
      </c>
      <c r="D25" s="46">
        <v>1875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1875</v>
      </c>
      <c r="O25" s="47">
        <f t="shared" si="1"/>
        <v>0.37894098625707356</v>
      </c>
      <c r="P25" s="9"/>
    </row>
    <row r="26" spans="1:16">
      <c r="A26" s="12"/>
      <c r="B26" s="25">
        <v>335.18</v>
      </c>
      <c r="C26" s="20" t="s">
        <v>28</v>
      </c>
      <c r="D26" s="46">
        <v>107852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107852</v>
      </c>
      <c r="O26" s="47">
        <f t="shared" si="1"/>
        <v>21.797089733225544</v>
      </c>
      <c r="P26" s="9"/>
    </row>
    <row r="27" spans="1:16">
      <c r="A27" s="12"/>
      <c r="B27" s="25">
        <v>335.19</v>
      </c>
      <c r="C27" s="20" t="s">
        <v>37</v>
      </c>
      <c r="D27" s="46">
        <v>3928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3928</v>
      </c>
      <c r="O27" s="47">
        <f t="shared" si="1"/>
        <v>0.79385610347615199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SUM(D29:D36)</f>
        <v>87111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11457966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11545077</v>
      </c>
      <c r="O28" s="45">
        <f t="shared" si="1"/>
        <v>2333.2815278900566</v>
      </c>
      <c r="P28" s="10"/>
    </row>
    <row r="29" spans="1:16">
      <c r="A29" s="12"/>
      <c r="B29" s="25">
        <v>343.1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7859666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8">SUM(D29:M29)</f>
        <v>7859666</v>
      </c>
      <c r="O29" s="47">
        <f t="shared" si="1"/>
        <v>1588.4531123686338</v>
      </c>
      <c r="P29" s="9"/>
    </row>
    <row r="30" spans="1:16">
      <c r="A30" s="12"/>
      <c r="B30" s="25">
        <v>343.3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804618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804618</v>
      </c>
      <c r="O30" s="47">
        <f t="shared" si="1"/>
        <v>162.61479385610349</v>
      </c>
      <c r="P30" s="9"/>
    </row>
    <row r="31" spans="1:16">
      <c r="A31" s="12"/>
      <c r="B31" s="25">
        <v>343.4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841186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841186</v>
      </c>
      <c r="O31" s="47">
        <f t="shared" si="1"/>
        <v>170.00525464834277</v>
      </c>
      <c r="P31" s="9"/>
    </row>
    <row r="32" spans="1:16">
      <c r="A32" s="12"/>
      <c r="B32" s="25">
        <v>343.5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1534034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1534034</v>
      </c>
      <c r="O32" s="47">
        <f t="shared" si="1"/>
        <v>310.03112368633793</v>
      </c>
      <c r="P32" s="9"/>
    </row>
    <row r="33" spans="1:119">
      <c r="A33" s="12"/>
      <c r="B33" s="25">
        <v>343.8</v>
      </c>
      <c r="C33" s="20" t="s">
        <v>42</v>
      </c>
      <c r="D33" s="46">
        <v>19827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19827</v>
      </c>
      <c r="O33" s="47">
        <f t="shared" si="1"/>
        <v>4.0070735650767988</v>
      </c>
      <c r="P33" s="9"/>
    </row>
    <row r="34" spans="1:119">
      <c r="A34" s="12"/>
      <c r="B34" s="25">
        <v>344.1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418462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418462</v>
      </c>
      <c r="O34" s="47">
        <f t="shared" si="1"/>
        <v>84.571948261924007</v>
      </c>
      <c r="P34" s="9"/>
    </row>
    <row r="35" spans="1:119">
      <c r="A35" s="12"/>
      <c r="B35" s="25">
        <v>344.9</v>
      </c>
      <c r="C35" s="20" t="s">
        <v>44</v>
      </c>
      <c r="D35" s="46">
        <v>66824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66824</v>
      </c>
      <c r="O35" s="47">
        <f t="shared" si="1"/>
        <v>13.505254648342765</v>
      </c>
      <c r="P35" s="9"/>
    </row>
    <row r="36" spans="1:119">
      <c r="A36" s="12"/>
      <c r="B36" s="25">
        <v>346.4</v>
      </c>
      <c r="C36" s="20" t="s">
        <v>45</v>
      </c>
      <c r="D36" s="46">
        <v>460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460</v>
      </c>
      <c r="O36" s="47">
        <f t="shared" si="1"/>
        <v>9.296685529506872E-2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SUM(D38:D38)</f>
        <v>42412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8" si="10">SUM(D37:M37)</f>
        <v>42412</v>
      </c>
      <c r="O37" s="45">
        <f t="shared" si="1"/>
        <v>8.571544058205335</v>
      </c>
      <c r="P37" s="10"/>
    </row>
    <row r="38" spans="1:119">
      <c r="A38" s="13"/>
      <c r="B38" s="39">
        <v>359</v>
      </c>
      <c r="C38" s="21" t="s">
        <v>48</v>
      </c>
      <c r="D38" s="46">
        <v>42412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42412</v>
      </c>
      <c r="O38" s="47">
        <f t="shared" si="1"/>
        <v>8.571544058205335</v>
      </c>
      <c r="P38" s="9"/>
    </row>
    <row r="39" spans="1:119" ht="15.75">
      <c r="A39" s="29" t="s">
        <v>2</v>
      </c>
      <c r="B39" s="30"/>
      <c r="C39" s="31"/>
      <c r="D39" s="32">
        <f t="shared" ref="D39:M39" si="11">SUM(D40:D43)</f>
        <v>45583</v>
      </c>
      <c r="E39" s="32">
        <f t="shared" si="11"/>
        <v>12267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766672</v>
      </c>
      <c r="L39" s="32">
        <f t="shared" si="11"/>
        <v>0</v>
      </c>
      <c r="M39" s="32">
        <f t="shared" si="11"/>
        <v>0</v>
      </c>
      <c r="N39" s="32">
        <f t="shared" si="10"/>
        <v>824522</v>
      </c>
      <c r="O39" s="45">
        <f t="shared" si="1"/>
        <v>166.63742926434924</v>
      </c>
      <c r="P39" s="10"/>
    </row>
    <row r="40" spans="1:119">
      <c r="A40" s="12"/>
      <c r="B40" s="25">
        <v>361.1</v>
      </c>
      <c r="C40" s="20" t="s">
        <v>49</v>
      </c>
      <c r="D40" s="46">
        <v>820</v>
      </c>
      <c r="E40" s="46">
        <v>870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1690</v>
      </c>
      <c r="O40" s="47">
        <f t="shared" si="1"/>
        <v>0.34155214227970898</v>
      </c>
      <c r="P40" s="9"/>
    </row>
    <row r="41" spans="1:119">
      <c r="A41" s="12"/>
      <c r="B41" s="25">
        <v>361.3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167692</v>
      </c>
      <c r="L41" s="46">
        <v>0</v>
      </c>
      <c r="M41" s="46">
        <v>0</v>
      </c>
      <c r="N41" s="46">
        <f t="shared" si="10"/>
        <v>167692</v>
      </c>
      <c r="O41" s="47">
        <f t="shared" si="1"/>
        <v>33.890864995957962</v>
      </c>
      <c r="P41" s="9"/>
    </row>
    <row r="42" spans="1:119">
      <c r="A42" s="12"/>
      <c r="B42" s="25">
        <v>368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598980</v>
      </c>
      <c r="L42" s="46">
        <v>0</v>
      </c>
      <c r="M42" s="46">
        <v>0</v>
      </c>
      <c r="N42" s="46">
        <f t="shared" si="10"/>
        <v>598980</v>
      </c>
      <c r="O42" s="47">
        <f t="shared" si="1"/>
        <v>121.05497170573969</v>
      </c>
      <c r="P42" s="9"/>
    </row>
    <row r="43" spans="1:119">
      <c r="A43" s="12"/>
      <c r="B43" s="25">
        <v>369.9</v>
      </c>
      <c r="C43" s="20" t="s">
        <v>52</v>
      </c>
      <c r="D43" s="46">
        <v>44763</v>
      </c>
      <c r="E43" s="46">
        <v>11397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56160</v>
      </c>
      <c r="O43" s="47">
        <f t="shared" si="1"/>
        <v>11.350040420371867</v>
      </c>
      <c r="P43" s="9"/>
    </row>
    <row r="44" spans="1:119" ht="15.75">
      <c r="A44" s="29" t="s">
        <v>36</v>
      </c>
      <c r="B44" s="30"/>
      <c r="C44" s="31"/>
      <c r="D44" s="32">
        <f t="shared" ref="D44:M44" si="12">SUM(D45:D47)</f>
        <v>1855856</v>
      </c>
      <c r="E44" s="32">
        <f t="shared" si="12"/>
        <v>205655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219607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2281118</v>
      </c>
      <c r="O44" s="45">
        <f t="shared" si="1"/>
        <v>461.01818916734032</v>
      </c>
      <c r="P44" s="9"/>
    </row>
    <row r="45" spans="1:119">
      <c r="A45" s="12"/>
      <c r="B45" s="25">
        <v>381</v>
      </c>
      <c r="C45" s="20" t="s">
        <v>53</v>
      </c>
      <c r="D45" s="46">
        <v>1820856</v>
      </c>
      <c r="E45" s="46">
        <v>205655</v>
      </c>
      <c r="F45" s="46">
        <v>0</v>
      </c>
      <c r="G45" s="46">
        <v>0</v>
      </c>
      <c r="H45" s="46">
        <v>0</v>
      </c>
      <c r="I45" s="46">
        <v>177932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2204443</v>
      </c>
      <c r="O45" s="47">
        <f t="shared" si="1"/>
        <v>445.52202910266777</v>
      </c>
      <c r="P45" s="9"/>
    </row>
    <row r="46" spans="1:119">
      <c r="A46" s="12"/>
      <c r="B46" s="25">
        <v>384</v>
      </c>
      <c r="C46" s="20" t="s">
        <v>54</v>
      </c>
      <c r="D46" s="46">
        <v>35000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35000</v>
      </c>
      <c r="O46" s="47">
        <f t="shared" si="1"/>
        <v>7.0735650767987064</v>
      </c>
      <c r="P46" s="9"/>
    </row>
    <row r="47" spans="1:119" ht="15.75" thickBot="1">
      <c r="A47" s="12"/>
      <c r="B47" s="25">
        <v>389.1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41675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41675</v>
      </c>
      <c r="O47" s="47">
        <f t="shared" si="1"/>
        <v>8.4225949878738877</v>
      </c>
      <c r="P47" s="9"/>
    </row>
    <row r="48" spans="1:119" ht="16.5" thickBot="1">
      <c r="A48" s="14" t="s">
        <v>46</v>
      </c>
      <c r="B48" s="23"/>
      <c r="C48" s="22"/>
      <c r="D48" s="15">
        <f t="shared" ref="D48:M48" si="13">SUM(D5,D15,D17,D28,D37,D39,D44)</f>
        <v>3795239</v>
      </c>
      <c r="E48" s="15">
        <f t="shared" si="13"/>
        <v>536455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12565329</v>
      </c>
      <c r="J48" s="15">
        <f t="shared" si="13"/>
        <v>0</v>
      </c>
      <c r="K48" s="15">
        <f t="shared" si="13"/>
        <v>807610</v>
      </c>
      <c r="L48" s="15">
        <f t="shared" si="13"/>
        <v>0</v>
      </c>
      <c r="M48" s="15">
        <f t="shared" si="13"/>
        <v>0</v>
      </c>
      <c r="N48" s="15">
        <f t="shared" si="10"/>
        <v>17704633</v>
      </c>
      <c r="O48" s="38">
        <f t="shared" si="1"/>
        <v>3578.1392481810831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73</v>
      </c>
      <c r="M50" s="118"/>
      <c r="N50" s="118"/>
      <c r="O50" s="43">
        <v>4948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69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1446873</v>
      </c>
      <c r="E5" s="27">
        <f t="shared" si="0"/>
        <v>390003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38023</v>
      </c>
      <c r="L5" s="27">
        <f t="shared" si="0"/>
        <v>0</v>
      </c>
      <c r="M5" s="27">
        <f t="shared" si="0"/>
        <v>0</v>
      </c>
      <c r="N5" s="28">
        <f>SUM(D5:M5)</f>
        <v>1874899</v>
      </c>
      <c r="O5" s="33">
        <f t="shared" ref="O5:O46" si="1">(N5/O$48)</f>
        <v>374.90481903619275</v>
      </c>
      <c r="P5" s="6"/>
    </row>
    <row r="6" spans="1:133">
      <c r="A6" s="12"/>
      <c r="B6" s="25">
        <v>311</v>
      </c>
      <c r="C6" s="20" t="s">
        <v>1</v>
      </c>
      <c r="D6" s="46">
        <v>660623</v>
      </c>
      <c r="E6" s="46">
        <v>390003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1050626</v>
      </c>
      <c r="O6" s="47">
        <f t="shared" si="1"/>
        <v>210.08318336332732</v>
      </c>
      <c r="P6" s="9"/>
    </row>
    <row r="7" spans="1:133">
      <c r="A7" s="12"/>
      <c r="B7" s="25">
        <v>312.41000000000003</v>
      </c>
      <c r="C7" s="20" t="s">
        <v>10</v>
      </c>
      <c r="D7" s="46">
        <v>86194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86194</v>
      </c>
      <c r="O7" s="47">
        <f t="shared" si="1"/>
        <v>17.235352929414116</v>
      </c>
      <c r="P7" s="9"/>
    </row>
    <row r="8" spans="1:133">
      <c r="A8" s="12"/>
      <c r="B8" s="25">
        <v>312.52</v>
      </c>
      <c r="C8" s="20" t="s">
        <v>63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38023</v>
      </c>
      <c r="L8" s="46">
        <v>0</v>
      </c>
      <c r="M8" s="46">
        <v>0</v>
      </c>
      <c r="N8" s="46">
        <f>SUM(D8:M8)</f>
        <v>38023</v>
      </c>
      <c r="O8" s="47">
        <f t="shared" si="1"/>
        <v>7.6030793841231752</v>
      </c>
      <c r="P8" s="9"/>
    </row>
    <row r="9" spans="1:133">
      <c r="A9" s="12"/>
      <c r="B9" s="25">
        <v>312.60000000000002</v>
      </c>
      <c r="C9" s="20" t="s">
        <v>11</v>
      </c>
      <c r="D9" s="46">
        <v>206993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206993</v>
      </c>
      <c r="O9" s="47">
        <f t="shared" si="1"/>
        <v>41.390321935612874</v>
      </c>
      <c r="P9" s="9"/>
    </row>
    <row r="10" spans="1:133">
      <c r="A10" s="12"/>
      <c r="B10" s="25">
        <v>314.10000000000002</v>
      </c>
      <c r="C10" s="20" t="s">
        <v>12</v>
      </c>
      <c r="D10" s="46">
        <v>283360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283360</v>
      </c>
      <c r="O10" s="47">
        <f t="shared" si="1"/>
        <v>56.660667866426714</v>
      </c>
      <c r="P10" s="9"/>
    </row>
    <row r="11" spans="1:133">
      <c r="A11" s="12"/>
      <c r="B11" s="25">
        <v>314.8</v>
      </c>
      <c r="C11" s="20" t="s">
        <v>13</v>
      </c>
      <c r="D11" s="46">
        <v>19299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19299</v>
      </c>
      <c r="O11" s="47">
        <f t="shared" si="1"/>
        <v>3.859028194361128</v>
      </c>
      <c r="P11" s="9"/>
    </row>
    <row r="12" spans="1:133">
      <c r="A12" s="12"/>
      <c r="B12" s="25">
        <v>314.89999999999998</v>
      </c>
      <c r="C12" s="20" t="s">
        <v>66</v>
      </c>
      <c r="D12" s="46">
        <v>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</v>
      </c>
      <c r="O12" s="47">
        <f t="shared" si="1"/>
        <v>8.9982003599280141E-3</v>
      </c>
      <c r="P12" s="9"/>
    </row>
    <row r="13" spans="1:133">
      <c r="A13" s="12"/>
      <c r="B13" s="25">
        <v>315</v>
      </c>
      <c r="C13" s="20" t="s">
        <v>14</v>
      </c>
      <c r="D13" s="46">
        <v>174274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174274</v>
      </c>
      <c r="O13" s="47">
        <f t="shared" si="1"/>
        <v>34.847830433913217</v>
      </c>
      <c r="P13" s="9"/>
    </row>
    <row r="14" spans="1:133">
      <c r="A14" s="12"/>
      <c r="B14" s="25">
        <v>316</v>
      </c>
      <c r="C14" s="20" t="s">
        <v>15</v>
      </c>
      <c r="D14" s="46">
        <v>16085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16085</v>
      </c>
      <c r="O14" s="47">
        <f t="shared" si="1"/>
        <v>3.2163567286542691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SUM(D16:D26)</f>
        <v>691111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3702597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4393708</v>
      </c>
      <c r="O15" s="45">
        <f t="shared" si="1"/>
        <v>878.56588682263543</v>
      </c>
      <c r="P15" s="10"/>
    </row>
    <row r="16" spans="1:133">
      <c r="A16" s="12"/>
      <c r="B16" s="25">
        <v>331.2</v>
      </c>
      <c r="C16" s="20" t="s">
        <v>16</v>
      </c>
      <c r="D16" s="46">
        <v>434747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434747</v>
      </c>
      <c r="O16" s="47">
        <f t="shared" si="1"/>
        <v>86.932013597280545</v>
      </c>
      <c r="P16" s="9"/>
    </row>
    <row r="17" spans="1:16">
      <c r="A17" s="12"/>
      <c r="B17" s="25">
        <v>331.31</v>
      </c>
      <c r="C17" s="20" t="s">
        <v>67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2091063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2091063</v>
      </c>
      <c r="O17" s="47">
        <f t="shared" si="1"/>
        <v>418.12897420515895</v>
      </c>
      <c r="P17" s="9"/>
    </row>
    <row r="18" spans="1:16">
      <c r="A18" s="12"/>
      <c r="B18" s="25">
        <v>331.32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898010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898010</v>
      </c>
      <c r="O18" s="47">
        <f t="shared" si="1"/>
        <v>179.56608678264348</v>
      </c>
      <c r="P18" s="9"/>
    </row>
    <row r="19" spans="1:16">
      <c r="A19" s="12"/>
      <c r="B19" s="25">
        <v>331.41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88415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88415</v>
      </c>
      <c r="O19" s="47">
        <f t="shared" si="1"/>
        <v>17.679464107178564</v>
      </c>
      <c r="P19" s="9"/>
    </row>
    <row r="20" spans="1:16">
      <c r="A20" s="12"/>
      <c r="B20" s="25">
        <v>334.41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103755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103755</v>
      </c>
      <c r="O20" s="47">
        <f t="shared" si="1"/>
        <v>20.746850629874025</v>
      </c>
      <c r="P20" s="9"/>
    </row>
    <row r="21" spans="1:16">
      <c r="A21" s="12"/>
      <c r="B21" s="25">
        <v>335.12</v>
      </c>
      <c r="C21" s="20" t="s">
        <v>25</v>
      </c>
      <c r="D21" s="46">
        <v>138031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138031</v>
      </c>
      <c r="O21" s="47">
        <f t="shared" si="1"/>
        <v>27.600679864027196</v>
      </c>
      <c r="P21" s="9"/>
    </row>
    <row r="22" spans="1:16">
      <c r="A22" s="12"/>
      <c r="B22" s="25">
        <v>335.14</v>
      </c>
      <c r="C22" s="20" t="s">
        <v>26</v>
      </c>
      <c r="D22" s="46">
        <v>579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579</v>
      </c>
      <c r="O22" s="47">
        <f t="shared" si="1"/>
        <v>0.11577684463107378</v>
      </c>
      <c r="P22" s="9"/>
    </row>
    <row r="23" spans="1:16">
      <c r="A23" s="12"/>
      <c r="B23" s="25">
        <v>335.15</v>
      </c>
      <c r="C23" s="20" t="s">
        <v>27</v>
      </c>
      <c r="D23" s="46">
        <v>1735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1735</v>
      </c>
      <c r="O23" s="47">
        <f t="shared" si="1"/>
        <v>0.34693061387722457</v>
      </c>
      <c r="P23" s="9"/>
    </row>
    <row r="24" spans="1:16">
      <c r="A24" s="12"/>
      <c r="B24" s="25">
        <v>335.18</v>
      </c>
      <c r="C24" s="20" t="s">
        <v>28</v>
      </c>
      <c r="D24" s="46">
        <v>110267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110267</v>
      </c>
      <c r="O24" s="47">
        <f t="shared" si="1"/>
        <v>22.048990201959608</v>
      </c>
      <c r="P24" s="9"/>
    </row>
    <row r="25" spans="1:16">
      <c r="A25" s="12"/>
      <c r="B25" s="25">
        <v>335.19</v>
      </c>
      <c r="C25" s="20" t="s">
        <v>37</v>
      </c>
      <c r="D25" s="46">
        <v>5752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5752</v>
      </c>
      <c r="O25" s="47">
        <f t="shared" si="1"/>
        <v>1.1501699660067985</v>
      </c>
      <c r="P25" s="9"/>
    </row>
    <row r="26" spans="1:16">
      <c r="A26" s="12"/>
      <c r="B26" s="25">
        <v>337.9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521354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521354</v>
      </c>
      <c r="O26" s="47">
        <f t="shared" si="1"/>
        <v>104.249950009998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SUM(D28:D35)</f>
        <v>114170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11055420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>SUM(D27:M27)</f>
        <v>11169590</v>
      </c>
      <c r="O27" s="45">
        <f t="shared" si="1"/>
        <v>2233.4713057388522</v>
      </c>
      <c r="P27" s="10"/>
    </row>
    <row r="28" spans="1:16">
      <c r="A28" s="12"/>
      <c r="B28" s="25">
        <v>343.1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7620314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7620314</v>
      </c>
      <c r="O28" s="47">
        <f t="shared" si="1"/>
        <v>1523.7580483903218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774181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774181</v>
      </c>
      <c r="O29" s="47">
        <f t="shared" si="1"/>
        <v>154.80523895220955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813930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813930</v>
      </c>
      <c r="O30" s="47">
        <f t="shared" si="1"/>
        <v>162.75344931013797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1424404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1424404</v>
      </c>
      <c r="O31" s="47">
        <f t="shared" si="1"/>
        <v>284.8238352329534</v>
      </c>
      <c r="P31" s="9"/>
    </row>
    <row r="32" spans="1:16">
      <c r="A32" s="12"/>
      <c r="B32" s="25">
        <v>343.8</v>
      </c>
      <c r="C32" s="20" t="s">
        <v>42</v>
      </c>
      <c r="D32" s="46">
        <v>28488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28488</v>
      </c>
      <c r="O32" s="47">
        <f t="shared" si="1"/>
        <v>5.696460707858428</v>
      </c>
      <c r="P32" s="9"/>
    </row>
    <row r="33" spans="1:119">
      <c r="A33" s="12"/>
      <c r="B33" s="25">
        <v>344.1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422591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422591</v>
      </c>
      <c r="O33" s="47">
        <f t="shared" si="1"/>
        <v>84.501299740051991</v>
      </c>
      <c r="P33" s="9"/>
    </row>
    <row r="34" spans="1:119">
      <c r="A34" s="12"/>
      <c r="B34" s="25">
        <v>344.9</v>
      </c>
      <c r="C34" s="20" t="s">
        <v>44</v>
      </c>
      <c r="D34" s="46">
        <v>83188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83188</v>
      </c>
      <c r="O34" s="47">
        <f t="shared" si="1"/>
        <v>16.634273145370926</v>
      </c>
      <c r="P34" s="9"/>
    </row>
    <row r="35" spans="1:119">
      <c r="A35" s="12"/>
      <c r="B35" s="25">
        <v>346.4</v>
      </c>
      <c r="C35" s="20" t="s">
        <v>45</v>
      </c>
      <c r="D35" s="46">
        <v>2494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2494</v>
      </c>
      <c r="O35" s="47">
        <f t="shared" si="1"/>
        <v>0.49870025994801037</v>
      </c>
      <c r="P35" s="9"/>
    </row>
    <row r="36" spans="1:119" ht="15.75">
      <c r="A36" s="29" t="s">
        <v>35</v>
      </c>
      <c r="B36" s="30"/>
      <c r="C36" s="31"/>
      <c r="D36" s="32">
        <f t="shared" ref="D36:M36" si="7">SUM(D37:D37)</f>
        <v>66375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ref="N36:N46" si="8">SUM(D36:M36)</f>
        <v>66375</v>
      </c>
      <c r="O36" s="45">
        <f t="shared" si="1"/>
        <v>13.272345530893821</v>
      </c>
      <c r="P36" s="10"/>
    </row>
    <row r="37" spans="1:119">
      <c r="A37" s="13"/>
      <c r="B37" s="39">
        <v>359</v>
      </c>
      <c r="C37" s="21" t="s">
        <v>48</v>
      </c>
      <c r="D37" s="46">
        <v>66375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66375</v>
      </c>
      <c r="O37" s="47">
        <f t="shared" si="1"/>
        <v>13.272345530893821</v>
      </c>
      <c r="P37" s="9"/>
    </row>
    <row r="38" spans="1:119" ht="15.75">
      <c r="A38" s="29" t="s">
        <v>2</v>
      </c>
      <c r="B38" s="30"/>
      <c r="C38" s="31"/>
      <c r="D38" s="32">
        <f t="shared" ref="D38:M38" si="9">SUM(D39:D42)</f>
        <v>68212</v>
      </c>
      <c r="E38" s="32">
        <f t="shared" si="9"/>
        <v>19479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119670</v>
      </c>
      <c r="J38" s="32">
        <f t="shared" si="9"/>
        <v>0</v>
      </c>
      <c r="K38" s="32">
        <f t="shared" si="9"/>
        <v>1820697</v>
      </c>
      <c r="L38" s="32">
        <f t="shared" si="9"/>
        <v>0</v>
      </c>
      <c r="M38" s="32">
        <f t="shared" si="9"/>
        <v>0</v>
      </c>
      <c r="N38" s="32">
        <f t="shared" si="8"/>
        <v>2028058</v>
      </c>
      <c r="O38" s="45">
        <f t="shared" si="1"/>
        <v>405.53049390121976</v>
      </c>
      <c r="P38" s="10"/>
    </row>
    <row r="39" spans="1:119">
      <c r="A39" s="12"/>
      <c r="B39" s="25">
        <v>361.1</v>
      </c>
      <c r="C39" s="20" t="s">
        <v>49</v>
      </c>
      <c r="D39" s="46">
        <v>811</v>
      </c>
      <c r="E39" s="46">
        <v>2987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3798</v>
      </c>
      <c r="O39" s="47">
        <f t="shared" si="1"/>
        <v>0.75944811037792437</v>
      </c>
      <c r="P39" s="9"/>
    </row>
    <row r="40" spans="1:119">
      <c r="A40" s="12"/>
      <c r="B40" s="25">
        <v>361.3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1132604</v>
      </c>
      <c r="L40" s="46">
        <v>0</v>
      </c>
      <c r="M40" s="46">
        <v>0</v>
      </c>
      <c r="N40" s="46">
        <f t="shared" si="8"/>
        <v>1132604</v>
      </c>
      <c r="O40" s="47">
        <f t="shared" si="1"/>
        <v>226.47550489902019</v>
      </c>
      <c r="P40" s="9"/>
    </row>
    <row r="41" spans="1:119">
      <c r="A41" s="12"/>
      <c r="B41" s="25">
        <v>368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688093</v>
      </c>
      <c r="L41" s="46">
        <v>0</v>
      </c>
      <c r="M41" s="46">
        <v>0</v>
      </c>
      <c r="N41" s="46">
        <f t="shared" si="8"/>
        <v>688093</v>
      </c>
      <c r="O41" s="47">
        <f t="shared" si="1"/>
        <v>137.59108178364326</v>
      </c>
      <c r="P41" s="9"/>
    </row>
    <row r="42" spans="1:119">
      <c r="A42" s="12"/>
      <c r="B42" s="25">
        <v>369.9</v>
      </c>
      <c r="C42" s="20" t="s">
        <v>52</v>
      </c>
      <c r="D42" s="46">
        <v>67401</v>
      </c>
      <c r="E42" s="46">
        <v>16492</v>
      </c>
      <c r="F42" s="46">
        <v>0</v>
      </c>
      <c r="G42" s="46">
        <v>0</v>
      </c>
      <c r="H42" s="46">
        <v>0</v>
      </c>
      <c r="I42" s="46">
        <v>119670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203563</v>
      </c>
      <c r="O42" s="47">
        <f t="shared" si="1"/>
        <v>40.704459108178362</v>
      </c>
      <c r="P42" s="9"/>
    </row>
    <row r="43" spans="1:119" ht="15.75">
      <c r="A43" s="29" t="s">
        <v>36</v>
      </c>
      <c r="B43" s="30"/>
      <c r="C43" s="31"/>
      <c r="D43" s="32">
        <f t="shared" ref="D43:M43" si="10">SUM(D44:D45)</f>
        <v>1745727</v>
      </c>
      <c r="E43" s="32">
        <f t="shared" si="10"/>
        <v>248117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127412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2121256</v>
      </c>
      <c r="O43" s="45">
        <f t="shared" si="1"/>
        <v>424.16636672665464</v>
      </c>
      <c r="P43" s="9"/>
    </row>
    <row r="44" spans="1:119">
      <c r="A44" s="12"/>
      <c r="B44" s="25">
        <v>381</v>
      </c>
      <c r="C44" s="20" t="s">
        <v>53</v>
      </c>
      <c r="D44" s="46">
        <v>1745727</v>
      </c>
      <c r="E44" s="46">
        <v>248117</v>
      </c>
      <c r="F44" s="46">
        <v>0</v>
      </c>
      <c r="G44" s="46">
        <v>0</v>
      </c>
      <c r="H44" s="46">
        <v>0</v>
      </c>
      <c r="I44" s="46">
        <v>39722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2033566</v>
      </c>
      <c r="O44" s="47">
        <f t="shared" si="1"/>
        <v>406.63187362527492</v>
      </c>
      <c r="P44" s="9"/>
    </row>
    <row r="45" spans="1:119" ht="15.75" thickBot="1">
      <c r="A45" s="12"/>
      <c r="B45" s="25">
        <v>389.1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87690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87690</v>
      </c>
      <c r="O45" s="47">
        <f t="shared" si="1"/>
        <v>17.534493101379724</v>
      </c>
      <c r="P45" s="9"/>
    </row>
    <row r="46" spans="1:119" ht="16.5" thickBot="1">
      <c r="A46" s="14" t="s">
        <v>46</v>
      </c>
      <c r="B46" s="23"/>
      <c r="C46" s="22"/>
      <c r="D46" s="15">
        <f>SUM(D5,D15,D27,D36,D38,D43)</f>
        <v>4132468</v>
      </c>
      <c r="E46" s="15">
        <f t="shared" ref="E46:M46" si="11">SUM(E5,E15,E27,E36,E38,E43)</f>
        <v>657599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15005099</v>
      </c>
      <c r="J46" s="15">
        <f t="shared" si="11"/>
        <v>0</v>
      </c>
      <c r="K46" s="15">
        <f t="shared" si="11"/>
        <v>1858720</v>
      </c>
      <c r="L46" s="15">
        <f t="shared" si="11"/>
        <v>0</v>
      </c>
      <c r="M46" s="15">
        <f t="shared" si="11"/>
        <v>0</v>
      </c>
      <c r="N46" s="15">
        <f t="shared" si="8"/>
        <v>21653886</v>
      </c>
      <c r="O46" s="38">
        <f t="shared" si="1"/>
        <v>4329.9112177564484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68</v>
      </c>
      <c r="M48" s="118"/>
      <c r="N48" s="118"/>
      <c r="O48" s="43">
        <v>5001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69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1496037</v>
      </c>
      <c r="E5" s="27">
        <f t="shared" si="0"/>
        <v>395356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42762</v>
      </c>
      <c r="L5" s="27">
        <f t="shared" si="0"/>
        <v>0</v>
      </c>
      <c r="M5" s="27">
        <f t="shared" si="0"/>
        <v>0</v>
      </c>
      <c r="N5" s="28">
        <f>SUM(D5:M5)</f>
        <v>1934155</v>
      </c>
      <c r="O5" s="33">
        <f t="shared" ref="O5:O50" si="1">(N5/O$52)</f>
        <v>424.15679824561403</v>
      </c>
      <c r="P5" s="6"/>
    </row>
    <row r="6" spans="1:133">
      <c r="A6" s="12"/>
      <c r="B6" s="25">
        <v>311</v>
      </c>
      <c r="C6" s="20" t="s">
        <v>1</v>
      </c>
      <c r="D6" s="46">
        <v>654928</v>
      </c>
      <c r="E6" s="46">
        <v>395356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1050284</v>
      </c>
      <c r="O6" s="47">
        <f t="shared" si="1"/>
        <v>230.32543859649124</v>
      </c>
      <c r="P6" s="9"/>
    </row>
    <row r="7" spans="1:133">
      <c r="A7" s="12"/>
      <c r="B7" s="25">
        <v>312.41000000000003</v>
      </c>
      <c r="C7" s="20" t="s">
        <v>10</v>
      </c>
      <c r="D7" s="46">
        <v>70571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70571</v>
      </c>
      <c r="O7" s="47">
        <f t="shared" si="1"/>
        <v>15.47609649122807</v>
      </c>
      <c r="P7" s="9"/>
    </row>
    <row r="8" spans="1:133">
      <c r="A8" s="12"/>
      <c r="B8" s="25">
        <v>312.42</v>
      </c>
      <c r="C8" s="20" t="s">
        <v>9</v>
      </c>
      <c r="D8" s="46">
        <v>32326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32326</v>
      </c>
      <c r="O8" s="47">
        <f t="shared" si="1"/>
        <v>7.0890350877192985</v>
      </c>
      <c r="P8" s="9"/>
    </row>
    <row r="9" spans="1:133">
      <c r="A9" s="12"/>
      <c r="B9" s="25">
        <v>312.52</v>
      </c>
      <c r="C9" s="20" t="s">
        <v>63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42762</v>
      </c>
      <c r="L9" s="46">
        <v>0</v>
      </c>
      <c r="M9" s="46">
        <v>0</v>
      </c>
      <c r="N9" s="46">
        <f>SUM(D9:M9)</f>
        <v>42762</v>
      </c>
      <c r="O9" s="47">
        <f t="shared" si="1"/>
        <v>9.3776315789473692</v>
      </c>
      <c r="P9" s="9"/>
    </row>
    <row r="10" spans="1:133">
      <c r="A10" s="12"/>
      <c r="B10" s="25">
        <v>312.60000000000002</v>
      </c>
      <c r="C10" s="20" t="s">
        <v>11</v>
      </c>
      <c r="D10" s="46">
        <v>228712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228712</v>
      </c>
      <c r="O10" s="47">
        <f t="shared" si="1"/>
        <v>50.156140350877195</v>
      </c>
      <c r="P10" s="9"/>
    </row>
    <row r="11" spans="1:133">
      <c r="A11" s="12"/>
      <c r="B11" s="25">
        <v>314.10000000000002</v>
      </c>
      <c r="C11" s="20" t="s">
        <v>12</v>
      </c>
      <c r="D11" s="46">
        <v>280593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280593</v>
      </c>
      <c r="O11" s="47">
        <f t="shared" si="1"/>
        <v>61.533552631578949</v>
      </c>
      <c r="P11" s="9"/>
    </row>
    <row r="12" spans="1:133">
      <c r="A12" s="12"/>
      <c r="B12" s="25">
        <v>314.8</v>
      </c>
      <c r="C12" s="20" t="s">
        <v>13</v>
      </c>
      <c r="D12" s="46">
        <v>22533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22533</v>
      </c>
      <c r="O12" s="47">
        <f t="shared" si="1"/>
        <v>4.9414473684210529</v>
      </c>
      <c r="P12" s="9"/>
    </row>
    <row r="13" spans="1:133">
      <c r="A13" s="12"/>
      <c r="B13" s="25">
        <v>315</v>
      </c>
      <c r="C13" s="20" t="s">
        <v>14</v>
      </c>
      <c r="D13" s="46">
        <v>195674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195674</v>
      </c>
      <c r="O13" s="47">
        <f t="shared" si="1"/>
        <v>42.910964912280704</v>
      </c>
      <c r="P13" s="9"/>
    </row>
    <row r="14" spans="1:133">
      <c r="A14" s="12"/>
      <c r="B14" s="25">
        <v>316</v>
      </c>
      <c r="C14" s="20" t="s">
        <v>15</v>
      </c>
      <c r="D14" s="46">
        <v>10700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10700</v>
      </c>
      <c r="O14" s="47">
        <f t="shared" si="1"/>
        <v>2.3464912280701755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SUM(D16:D29)</f>
        <v>360382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1474282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1834664</v>
      </c>
      <c r="O15" s="45">
        <f t="shared" si="1"/>
        <v>402.33859649122809</v>
      </c>
      <c r="P15" s="10"/>
    </row>
    <row r="16" spans="1:133">
      <c r="A16" s="12"/>
      <c r="B16" s="25">
        <v>331.2</v>
      </c>
      <c r="C16" s="20" t="s">
        <v>16</v>
      </c>
      <c r="D16" s="46">
        <v>63502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8" si="4">SUM(D16:M16)</f>
        <v>63502</v>
      </c>
      <c r="O16" s="47">
        <f t="shared" si="1"/>
        <v>13.925877192982457</v>
      </c>
      <c r="P16" s="9"/>
    </row>
    <row r="17" spans="1:16">
      <c r="A17" s="12"/>
      <c r="B17" s="25">
        <v>331.32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124561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124561</v>
      </c>
      <c r="O17" s="47">
        <f t="shared" si="1"/>
        <v>27.316008771929823</v>
      </c>
      <c r="P17" s="9"/>
    </row>
    <row r="18" spans="1:16">
      <c r="A18" s="12"/>
      <c r="B18" s="25">
        <v>331.41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157579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157579</v>
      </c>
      <c r="O18" s="47">
        <f t="shared" si="1"/>
        <v>34.556798245614033</v>
      </c>
      <c r="P18" s="9"/>
    </row>
    <row r="19" spans="1:16">
      <c r="A19" s="12"/>
      <c r="B19" s="25">
        <v>331.9</v>
      </c>
      <c r="C19" s="20" t="s">
        <v>18</v>
      </c>
      <c r="D19" s="46">
        <v>33592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33592</v>
      </c>
      <c r="O19" s="47">
        <f t="shared" si="1"/>
        <v>7.3666666666666663</v>
      </c>
      <c r="P19" s="9"/>
    </row>
    <row r="20" spans="1:16">
      <c r="A20" s="12"/>
      <c r="B20" s="25">
        <v>334.1</v>
      </c>
      <c r="C20" s="20" t="s">
        <v>19</v>
      </c>
      <c r="D20" s="46">
        <v>8175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8175</v>
      </c>
      <c r="O20" s="47">
        <f t="shared" si="1"/>
        <v>1.7927631578947369</v>
      </c>
      <c r="P20" s="9"/>
    </row>
    <row r="21" spans="1:16">
      <c r="A21" s="12"/>
      <c r="B21" s="25">
        <v>334.32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4401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4401</v>
      </c>
      <c r="O21" s="47">
        <f t="shared" si="1"/>
        <v>0.96513157894736845</v>
      </c>
      <c r="P21" s="9"/>
    </row>
    <row r="22" spans="1:16">
      <c r="A22" s="12"/>
      <c r="B22" s="25">
        <v>334.35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141851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141851</v>
      </c>
      <c r="O22" s="47">
        <f t="shared" si="1"/>
        <v>31.107675438596491</v>
      </c>
      <c r="P22" s="9"/>
    </row>
    <row r="23" spans="1:16">
      <c r="A23" s="12"/>
      <c r="B23" s="25">
        <v>334.41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78487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78487</v>
      </c>
      <c r="O23" s="47">
        <f t="shared" si="1"/>
        <v>17.212061403508773</v>
      </c>
      <c r="P23" s="9"/>
    </row>
    <row r="24" spans="1:16">
      <c r="A24" s="12"/>
      <c r="B24" s="25">
        <v>335.12</v>
      </c>
      <c r="C24" s="20" t="s">
        <v>25</v>
      </c>
      <c r="D24" s="46">
        <v>128655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128655</v>
      </c>
      <c r="O24" s="47">
        <f t="shared" si="1"/>
        <v>28.213815789473685</v>
      </c>
      <c r="P24" s="9"/>
    </row>
    <row r="25" spans="1:16">
      <c r="A25" s="12"/>
      <c r="B25" s="25">
        <v>335.14</v>
      </c>
      <c r="C25" s="20" t="s">
        <v>26</v>
      </c>
      <c r="D25" s="46">
        <v>826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826</v>
      </c>
      <c r="O25" s="47">
        <f t="shared" si="1"/>
        <v>0.18114035087719299</v>
      </c>
      <c r="P25" s="9"/>
    </row>
    <row r="26" spans="1:16">
      <c r="A26" s="12"/>
      <c r="B26" s="25">
        <v>335.15</v>
      </c>
      <c r="C26" s="20" t="s">
        <v>27</v>
      </c>
      <c r="D26" s="46">
        <v>1757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1757</v>
      </c>
      <c r="O26" s="47">
        <f t="shared" si="1"/>
        <v>0.38530701754385965</v>
      </c>
      <c r="P26" s="9"/>
    </row>
    <row r="27" spans="1:16">
      <c r="A27" s="12"/>
      <c r="B27" s="25">
        <v>335.18</v>
      </c>
      <c r="C27" s="20" t="s">
        <v>28</v>
      </c>
      <c r="D27" s="46">
        <v>116055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116055</v>
      </c>
      <c r="O27" s="47">
        <f t="shared" si="1"/>
        <v>25.450657894736842</v>
      </c>
      <c r="P27" s="9"/>
    </row>
    <row r="28" spans="1:16">
      <c r="A28" s="12"/>
      <c r="B28" s="25">
        <v>335.19</v>
      </c>
      <c r="C28" s="20" t="s">
        <v>37</v>
      </c>
      <c r="D28" s="46">
        <v>7820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7820</v>
      </c>
      <c r="O28" s="47">
        <f t="shared" si="1"/>
        <v>1.7149122807017543</v>
      </c>
      <c r="P28" s="9"/>
    </row>
    <row r="29" spans="1:16">
      <c r="A29" s="12"/>
      <c r="B29" s="25">
        <v>337.9</v>
      </c>
      <c r="C29" s="20" t="s">
        <v>29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967403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967403</v>
      </c>
      <c r="O29" s="47">
        <f t="shared" si="1"/>
        <v>212.14978070175439</v>
      </c>
      <c r="P29" s="9"/>
    </row>
    <row r="30" spans="1:16" ht="15.75">
      <c r="A30" s="29" t="s">
        <v>34</v>
      </c>
      <c r="B30" s="30"/>
      <c r="C30" s="31"/>
      <c r="D30" s="32">
        <f t="shared" ref="D30:M30" si="5">SUM(D31:D38)</f>
        <v>113060</v>
      </c>
      <c r="E30" s="32">
        <f t="shared" si="5"/>
        <v>0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11697395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>SUM(D30:M30)</f>
        <v>11810455</v>
      </c>
      <c r="O30" s="45">
        <f t="shared" si="1"/>
        <v>2590.0120614035086</v>
      </c>
      <c r="P30" s="10"/>
    </row>
    <row r="31" spans="1:16">
      <c r="A31" s="12"/>
      <c r="B31" s="25">
        <v>343.1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8248738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6">SUM(D31:M31)</f>
        <v>8248738</v>
      </c>
      <c r="O31" s="47">
        <f t="shared" si="1"/>
        <v>1808.9337719298246</v>
      </c>
      <c r="P31" s="9"/>
    </row>
    <row r="32" spans="1:16">
      <c r="A32" s="12"/>
      <c r="B32" s="25">
        <v>343.3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758456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758456</v>
      </c>
      <c r="O32" s="47">
        <f t="shared" si="1"/>
        <v>166.3280701754386</v>
      </c>
      <c r="P32" s="9"/>
    </row>
    <row r="33" spans="1:16">
      <c r="A33" s="12"/>
      <c r="B33" s="25">
        <v>343.4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778007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778007</v>
      </c>
      <c r="O33" s="47">
        <f t="shared" si="1"/>
        <v>170.61557017543859</v>
      </c>
      <c r="P33" s="9"/>
    </row>
    <row r="34" spans="1:16">
      <c r="A34" s="12"/>
      <c r="B34" s="25">
        <v>343.5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1471535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1471535</v>
      </c>
      <c r="O34" s="47">
        <f t="shared" si="1"/>
        <v>322.70504385964909</v>
      </c>
      <c r="P34" s="9"/>
    </row>
    <row r="35" spans="1:16">
      <c r="A35" s="12"/>
      <c r="B35" s="25">
        <v>343.8</v>
      </c>
      <c r="C35" s="20" t="s">
        <v>42</v>
      </c>
      <c r="D35" s="46">
        <v>23806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23806</v>
      </c>
      <c r="O35" s="47">
        <f t="shared" si="1"/>
        <v>5.2206140350877197</v>
      </c>
      <c r="P35" s="9"/>
    </row>
    <row r="36" spans="1:16">
      <c r="A36" s="12"/>
      <c r="B36" s="25">
        <v>344.1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440659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440659</v>
      </c>
      <c r="O36" s="47">
        <f t="shared" si="1"/>
        <v>96.635745614035088</v>
      </c>
      <c r="P36" s="9"/>
    </row>
    <row r="37" spans="1:16">
      <c r="A37" s="12"/>
      <c r="B37" s="25">
        <v>344.9</v>
      </c>
      <c r="C37" s="20" t="s">
        <v>44</v>
      </c>
      <c r="D37" s="46">
        <v>88299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88299</v>
      </c>
      <c r="O37" s="47">
        <f t="shared" si="1"/>
        <v>19.363815789473684</v>
      </c>
      <c r="P37" s="9"/>
    </row>
    <row r="38" spans="1:16">
      <c r="A38" s="12"/>
      <c r="B38" s="25">
        <v>346.4</v>
      </c>
      <c r="C38" s="20" t="s">
        <v>45</v>
      </c>
      <c r="D38" s="46">
        <v>955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955</v>
      </c>
      <c r="O38" s="47">
        <f t="shared" si="1"/>
        <v>0.20942982456140352</v>
      </c>
      <c r="P38" s="9"/>
    </row>
    <row r="39" spans="1:16" ht="15.75">
      <c r="A39" s="29" t="s">
        <v>35</v>
      </c>
      <c r="B39" s="30"/>
      <c r="C39" s="31"/>
      <c r="D39" s="32">
        <f t="shared" ref="D39:M39" si="7">SUM(D40:D40)</f>
        <v>77349</v>
      </c>
      <c r="E39" s="32">
        <f t="shared" si="7"/>
        <v>0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0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 t="shared" ref="N39:N50" si="8">SUM(D39:M39)</f>
        <v>77349</v>
      </c>
      <c r="O39" s="45">
        <f t="shared" si="1"/>
        <v>16.962499999999999</v>
      </c>
      <c r="P39" s="10"/>
    </row>
    <row r="40" spans="1:16">
      <c r="A40" s="13"/>
      <c r="B40" s="39">
        <v>359</v>
      </c>
      <c r="C40" s="21" t="s">
        <v>48</v>
      </c>
      <c r="D40" s="46">
        <v>77349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77349</v>
      </c>
      <c r="O40" s="47">
        <f t="shared" si="1"/>
        <v>16.962499999999999</v>
      </c>
      <c r="P40" s="9"/>
    </row>
    <row r="41" spans="1:16" ht="15.75">
      <c r="A41" s="29" t="s">
        <v>2</v>
      </c>
      <c r="B41" s="30"/>
      <c r="C41" s="31"/>
      <c r="D41" s="32">
        <f t="shared" ref="D41:M41" si="9">SUM(D42:D45)</f>
        <v>43932</v>
      </c>
      <c r="E41" s="32">
        <f t="shared" si="9"/>
        <v>9314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24044</v>
      </c>
      <c r="J41" s="32">
        <f t="shared" si="9"/>
        <v>0</v>
      </c>
      <c r="K41" s="32">
        <f t="shared" si="9"/>
        <v>828031</v>
      </c>
      <c r="L41" s="32">
        <f t="shared" si="9"/>
        <v>0</v>
      </c>
      <c r="M41" s="32">
        <f t="shared" si="9"/>
        <v>0</v>
      </c>
      <c r="N41" s="32">
        <f t="shared" si="8"/>
        <v>905321</v>
      </c>
      <c r="O41" s="45">
        <f t="shared" si="1"/>
        <v>198.53530701754386</v>
      </c>
      <c r="P41" s="10"/>
    </row>
    <row r="42" spans="1:16">
      <c r="A42" s="12"/>
      <c r="B42" s="25">
        <v>361.1</v>
      </c>
      <c r="C42" s="20" t="s">
        <v>49</v>
      </c>
      <c r="D42" s="46">
        <v>1882</v>
      </c>
      <c r="E42" s="46">
        <v>2225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4107</v>
      </c>
      <c r="O42" s="47">
        <f t="shared" si="1"/>
        <v>0.9006578947368421</v>
      </c>
      <c r="P42" s="9"/>
    </row>
    <row r="43" spans="1:16">
      <c r="A43" s="12"/>
      <c r="B43" s="25">
        <v>361.3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256147</v>
      </c>
      <c r="L43" s="46">
        <v>0</v>
      </c>
      <c r="M43" s="46">
        <v>0</v>
      </c>
      <c r="N43" s="46">
        <f t="shared" si="8"/>
        <v>256147</v>
      </c>
      <c r="O43" s="47">
        <f t="shared" si="1"/>
        <v>56.172587719298242</v>
      </c>
      <c r="P43" s="9"/>
    </row>
    <row r="44" spans="1:16">
      <c r="A44" s="12"/>
      <c r="B44" s="25">
        <v>368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571884</v>
      </c>
      <c r="L44" s="46">
        <v>0</v>
      </c>
      <c r="M44" s="46">
        <v>0</v>
      </c>
      <c r="N44" s="46">
        <f t="shared" si="8"/>
        <v>571884</v>
      </c>
      <c r="O44" s="47">
        <f t="shared" si="1"/>
        <v>125.41315789473684</v>
      </c>
      <c r="P44" s="9"/>
    </row>
    <row r="45" spans="1:16">
      <c r="A45" s="12"/>
      <c r="B45" s="25">
        <v>369.9</v>
      </c>
      <c r="C45" s="20" t="s">
        <v>52</v>
      </c>
      <c r="D45" s="46">
        <v>42050</v>
      </c>
      <c r="E45" s="46">
        <v>7089</v>
      </c>
      <c r="F45" s="46">
        <v>0</v>
      </c>
      <c r="G45" s="46">
        <v>0</v>
      </c>
      <c r="H45" s="46">
        <v>0</v>
      </c>
      <c r="I45" s="46">
        <v>24044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73183</v>
      </c>
      <c r="O45" s="47">
        <f t="shared" si="1"/>
        <v>16.048903508771929</v>
      </c>
      <c r="P45" s="9"/>
    </row>
    <row r="46" spans="1:16" ht="15.75">
      <c r="A46" s="29" t="s">
        <v>36</v>
      </c>
      <c r="B46" s="30"/>
      <c r="C46" s="31"/>
      <c r="D46" s="32">
        <f t="shared" ref="D46:M46" si="10">SUM(D47:D49)</f>
        <v>1775750</v>
      </c>
      <c r="E46" s="32">
        <f t="shared" si="10"/>
        <v>245969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200141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8"/>
        <v>2221860</v>
      </c>
      <c r="O46" s="45">
        <f t="shared" si="1"/>
        <v>487.25</v>
      </c>
      <c r="P46" s="9"/>
    </row>
    <row r="47" spans="1:16">
      <c r="A47" s="12"/>
      <c r="B47" s="25">
        <v>381</v>
      </c>
      <c r="C47" s="20" t="s">
        <v>53</v>
      </c>
      <c r="D47" s="46">
        <v>1684527</v>
      </c>
      <c r="E47" s="46">
        <v>232019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1916546</v>
      </c>
      <c r="O47" s="47">
        <f t="shared" si="1"/>
        <v>420.29517543859652</v>
      </c>
      <c r="P47" s="9"/>
    </row>
    <row r="48" spans="1:16">
      <c r="A48" s="12"/>
      <c r="B48" s="25">
        <v>384</v>
      </c>
      <c r="C48" s="20" t="s">
        <v>54</v>
      </c>
      <c r="D48" s="46">
        <v>91223</v>
      </c>
      <c r="E48" s="46">
        <v>13950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105173</v>
      </c>
      <c r="O48" s="47">
        <f t="shared" si="1"/>
        <v>23.064254385964912</v>
      </c>
      <c r="P48" s="9"/>
    </row>
    <row r="49" spans="1:119" ht="15.75" thickBot="1">
      <c r="A49" s="12"/>
      <c r="B49" s="25">
        <v>389.1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200141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200141</v>
      </c>
      <c r="O49" s="47">
        <f t="shared" si="1"/>
        <v>43.890570175438597</v>
      </c>
      <c r="P49" s="9"/>
    </row>
    <row r="50" spans="1:119" ht="16.5" thickBot="1">
      <c r="A50" s="14" t="s">
        <v>46</v>
      </c>
      <c r="B50" s="23"/>
      <c r="C50" s="22"/>
      <c r="D50" s="15">
        <f>SUM(D5,D15,D30,D39,D41,D46)</f>
        <v>3866510</v>
      </c>
      <c r="E50" s="15">
        <f t="shared" ref="E50:M50" si="11">SUM(E5,E15,E30,E39,E41,E46)</f>
        <v>650639</v>
      </c>
      <c r="F50" s="15">
        <f t="shared" si="11"/>
        <v>0</v>
      </c>
      <c r="G50" s="15">
        <f t="shared" si="11"/>
        <v>0</v>
      </c>
      <c r="H50" s="15">
        <f t="shared" si="11"/>
        <v>0</v>
      </c>
      <c r="I50" s="15">
        <f t="shared" si="11"/>
        <v>13395862</v>
      </c>
      <c r="J50" s="15">
        <f t="shared" si="11"/>
        <v>0</v>
      </c>
      <c r="K50" s="15">
        <f t="shared" si="11"/>
        <v>870793</v>
      </c>
      <c r="L50" s="15">
        <f t="shared" si="11"/>
        <v>0</v>
      </c>
      <c r="M50" s="15">
        <f t="shared" si="11"/>
        <v>0</v>
      </c>
      <c r="N50" s="15">
        <f t="shared" si="8"/>
        <v>18783804</v>
      </c>
      <c r="O50" s="38">
        <f t="shared" si="1"/>
        <v>4119.2552631578947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62</v>
      </c>
      <c r="M52" s="118"/>
      <c r="N52" s="118"/>
      <c r="O52" s="43">
        <v>4560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thickBot="1">
      <c r="A54" s="120" t="s">
        <v>69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A54:O54"/>
    <mergeCell ref="A53:O53"/>
    <mergeCell ref="L52:N5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1469548</v>
      </c>
      <c r="E5" s="27">
        <f t="shared" si="0"/>
        <v>358611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43261</v>
      </c>
      <c r="L5" s="27">
        <f t="shared" si="0"/>
        <v>0</v>
      </c>
      <c r="M5" s="27">
        <f t="shared" si="0"/>
        <v>0</v>
      </c>
      <c r="N5" s="28">
        <f>SUM(D5:M5)</f>
        <v>1871420</v>
      </c>
      <c r="O5" s="33">
        <f t="shared" ref="O5:O44" si="1">(N5/O$46)</f>
        <v>412.3887174966946</v>
      </c>
      <c r="P5" s="6"/>
    </row>
    <row r="6" spans="1:133">
      <c r="A6" s="12"/>
      <c r="B6" s="25">
        <v>311</v>
      </c>
      <c r="C6" s="20" t="s">
        <v>1</v>
      </c>
      <c r="D6" s="46">
        <v>593532</v>
      </c>
      <c r="E6" s="46">
        <v>358611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952143</v>
      </c>
      <c r="O6" s="47">
        <f t="shared" si="1"/>
        <v>209.8155575143235</v>
      </c>
      <c r="P6" s="9"/>
    </row>
    <row r="7" spans="1:133">
      <c r="A7" s="12"/>
      <c r="B7" s="25">
        <v>312.41000000000003</v>
      </c>
      <c r="C7" s="20" t="s">
        <v>10</v>
      </c>
      <c r="D7" s="46">
        <v>110006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110006</v>
      </c>
      <c r="O7" s="47">
        <f t="shared" si="1"/>
        <v>24.241075363596298</v>
      </c>
      <c r="P7" s="9"/>
    </row>
    <row r="8" spans="1:133">
      <c r="A8" s="12"/>
      <c r="B8" s="25">
        <v>312.52</v>
      </c>
      <c r="C8" s="20" t="s">
        <v>63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43261</v>
      </c>
      <c r="L8" s="46">
        <v>0</v>
      </c>
      <c r="M8" s="46">
        <v>0</v>
      </c>
      <c r="N8" s="46">
        <f>SUM(D8:M8)</f>
        <v>43261</v>
      </c>
      <c r="O8" s="47">
        <f t="shared" si="1"/>
        <v>9.5330542089026</v>
      </c>
      <c r="P8" s="9"/>
    </row>
    <row r="9" spans="1:133">
      <c r="A9" s="12"/>
      <c r="B9" s="25">
        <v>312.60000000000002</v>
      </c>
      <c r="C9" s="20" t="s">
        <v>11</v>
      </c>
      <c r="D9" s="46">
        <v>260856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260856</v>
      </c>
      <c r="O9" s="47">
        <f t="shared" si="1"/>
        <v>57.482591449977967</v>
      </c>
      <c r="P9" s="9"/>
    </row>
    <row r="10" spans="1:133">
      <c r="A10" s="12"/>
      <c r="B10" s="25">
        <v>314.10000000000002</v>
      </c>
      <c r="C10" s="20" t="s">
        <v>12</v>
      </c>
      <c r="D10" s="46">
        <v>274006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274006</v>
      </c>
      <c r="O10" s="47">
        <f t="shared" si="1"/>
        <v>60.380343763772586</v>
      </c>
      <c r="P10" s="9"/>
    </row>
    <row r="11" spans="1:133">
      <c r="A11" s="12"/>
      <c r="B11" s="25">
        <v>314.8</v>
      </c>
      <c r="C11" s="20" t="s">
        <v>13</v>
      </c>
      <c r="D11" s="46">
        <v>15417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15417</v>
      </c>
      <c r="O11" s="47">
        <f t="shared" si="1"/>
        <v>3.3973115910092551</v>
      </c>
      <c r="P11" s="9"/>
    </row>
    <row r="12" spans="1:133">
      <c r="A12" s="12"/>
      <c r="B12" s="25">
        <v>315</v>
      </c>
      <c r="C12" s="20" t="s">
        <v>14</v>
      </c>
      <c r="D12" s="46">
        <v>208097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208097</v>
      </c>
      <c r="O12" s="47">
        <f t="shared" si="1"/>
        <v>45.856544733362718</v>
      </c>
      <c r="P12" s="9"/>
    </row>
    <row r="13" spans="1:133">
      <c r="A13" s="12"/>
      <c r="B13" s="25">
        <v>316</v>
      </c>
      <c r="C13" s="20" t="s">
        <v>15</v>
      </c>
      <c r="D13" s="46">
        <v>7634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7634</v>
      </c>
      <c r="O13" s="47">
        <f t="shared" si="1"/>
        <v>1.6822388717496695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SUM(D15:D23)</f>
        <v>1824559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1846143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3670702</v>
      </c>
      <c r="O14" s="45">
        <f t="shared" si="1"/>
        <v>808.88100484795063</v>
      </c>
      <c r="P14" s="10"/>
    </row>
    <row r="15" spans="1:133">
      <c r="A15" s="12"/>
      <c r="B15" s="25">
        <v>331.2</v>
      </c>
      <c r="C15" s="20" t="s">
        <v>16</v>
      </c>
      <c r="D15" s="46">
        <v>174444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3" si="4">SUM(D15:M15)</f>
        <v>174444</v>
      </c>
      <c r="O15" s="47">
        <f t="shared" si="1"/>
        <v>38.440722785368003</v>
      </c>
      <c r="P15" s="9"/>
    </row>
    <row r="16" spans="1:133">
      <c r="A16" s="12"/>
      <c r="B16" s="25">
        <v>331.35</v>
      </c>
      <c r="C16" s="20" t="s">
        <v>77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1770623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1770623</v>
      </c>
      <c r="O16" s="47">
        <f t="shared" si="1"/>
        <v>390.17695019832524</v>
      </c>
      <c r="P16" s="9"/>
    </row>
    <row r="17" spans="1:16">
      <c r="A17" s="12"/>
      <c r="B17" s="25">
        <v>331.41</v>
      </c>
      <c r="C17" s="20" t="s">
        <v>21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75520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75520</v>
      </c>
      <c r="O17" s="47">
        <f t="shared" si="1"/>
        <v>16.641692375495815</v>
      </c>
      <c r="P17" s="9"/>
    </row>
    <row r="18" spans="1:16">
      <c r="A18" s="12"/>
      <c r="B18" s="25">
        <v>331.9</v>
      </c>
      <c r="C18" s="20" t="s">
        <v>18</v>
      </c>
      <c r="D18" s="46">
        <v>1379224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1379224</v>
      </c>
      <c r="O18" s="47">
        <f t="shared" si="1"/>
        <v>303.92772146319965</v>
      </c>
      <c r="P18" s="9"/>
    </row>
    <row r="19" spans="1:16">
      <c r="A19" s="12"/>
      <c r="B19" s="25">
        <v>335.12</v>
      </c>
      <c r="C19" s="20" t="s">
        <v>25</v>
      </c>
      <c r="D19" s="46">
        <v>143991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143991</v>
      </c>
      <c r="O19" s="47">
        <f t="shared" si="1"/>
        <v>31.730057293962098</v>
      </c>
      <c r="P19" s="9"/>
    </row>
    <row r="20" spans="1:16">
      <c r="A20" s="12"/>
      <c r="B20" s="25">
        <v>335.14</v>
      </c>
      <c r="C20" s="20" t="s">
        <v>26</v>
      </c>
      <c r="D20" s="46">
        <v>684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684</v>
      </c>
      <c r="O20" s="47">
        <f t="shared" si="1"/>
        <v>0.15072719259585721</v>
      </c>
      <c r="P20" s="9"/>
    </row>
    <row r="21" spans="1:16">
      <c r="A21" s="12"/>
      <c r="B21" s="25">
        <v>335.15</v>
      </c>
      <c r="C21" s="20" t="s">
        <v>27</v>
      </c>
      <c r="D21" s="46">
        <v>1624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1624</v>
      </c>
      <c r="O21" s="47">
        <f t="shared" si="1"/>
        <v>0.35786690171881885</v>
      </c>
      <c r="P21" s="9"/>
    </row>
    <row r="22" spans="1:16">
      <c r="A22" s="12"/>
      <c r="B22" s="25">
        <v>335.18</v>
      </c>
      <c r="C22" s="20" t="s">
        <v>28</v>
      </c>
      <c r="D22" s="46">
        <v>117013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117013</v>
      </c>
      <c r="O22" s="47">
        <f t="shared" si="1"/>
        <v>25.785147642133097</v>
      </c>
      <c r="P22" s="9"/>
    </row>
    <row r="23" spans="1:16">
      <c r="A23" s="12"/>
      <c r="B23" s="25">
        <v>335.19</v>
      </c>
      <c r="C23" s="20" t="s">
        <v>37</v>
      </c>
      <c r="D23" s="46">
        <v>7579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7579</v>
      </c>
      <c r="O23" s="47">
        <f t="shared" si="1"/>
        <v>1.6701189951520494</v>
      </c>
      <c r="P23" s="9"/>
    </row>
    <row r="24" spans="1:16" ht="15.75">
      <c r="A24" s="29" t="s">
        <v>34</v>
      </c>
      <c r="B24" s="30"/>
      <c r="C24" s="31"/>
      <c r="D24" s="32">
        <f t="shared" ref="D24:M24" si="5">SUM(D25:D32)</f>
        <v>121738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11636096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>SUM(D24:M24)</f>
        <v>11757834</v>
      </c>
      <c r="O24" s="45">
        <f t="shared" si="1"/>
        <v>2590.9726751873072</v>
      </c>
      <c r="P24" s="10"/>
    </row>
    <row r="25" spans="1:16">
      <c r="A25" s="12"/>
      <c r="B25" s="25">
        <v>343.1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8057982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8057982</v>
      </c>
      <c r="O25" s="47">
        <f t="shared" si="1"/>
        <v>1775.668135742618</v>
      </c>
      <c r="P25" s="9"/>
    </row>
    <row r="26" spans="1:16">
      <c r="A26" s="12"/>
      <c r="B26" s="25">
        <v>343.3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790852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790852</v>
      </c>
      <c r="O26" s="47">
        <f t="shared" si="1"/>
        <v>174.27324812692817</v>
      </c>
      <c r="P26" s="9"/>
    </row>
    <row r="27" spans="1:16">
      <c r="A27" s="12"/>
      <c r="B27" s="25">
        <v>343.4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740600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740600</v>
      </c>
      <c r="O27" s="47">
        <f t="shared" si="1"/>
        <v>163.19964742177172</v>
      </c>
      <c r="P27" s="9"/>
    </row>
    <row r="28" spans="1:16">
      <c r="A28" s="12"/>
      <c r="B28" s="25">
        <v>343.5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1524558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1524558</v>
      </c>
      <c r="O28" s="47">
        <f t="shared" si="1"/>
        <v>335.95372410753635</v>
      </c>
      <c r="P28" s="9"/>
    </row>
    <row r="29" spans="1:16">
      <c r="A29" s="12"/>
      <c r="B29" s="25">
        <v>343.8</v>
      </c>
      <c r="C29" s="20" t="s">
        <v>42</v>
      </c>
      <c r="D29" s="46">
        <v>27773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27773</v>
      </c>
      <c r="O29" s="47">
        <f t="shared" si="1"/>
        <v>6.1200969590127814</v>
      </c>
      <c r="P29" s="9"/>
    </row>
    <row r="30" spans="1:16">
      <c r="A30" s="12"/>
      <c r="B30" s="25">
        <v>344.1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522104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522104</v>
      </c>
      <c r="O30" s="47">
        <f t="shared" si="1"/>
        <v>115.05156456588806</v>
      </c>
      <c r="P30" s="9"/>
    </row>
    <row r="31" spans="1:16">
      <c r="A31" s="12"/>
      <c r="B31" s="25">
        <v>344.9</v>
      </c>
      <c r="C31" s="20" t="s">
        <v>44</v>
      </c>
      <c r="D31" s="46">
        <v>92795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92795</v>
      </c>
      <c r="O31" s="47">
        <f t="shared" si="1"/>
        <v>20.448435434111943</v>
      </c>
      <c r="P31" s="9"/>
    </row>
    <row r="32" spans="1:16">
      <c r="A32" s="12"/>
      <c r="B32" s="25">
        <v>346.4</v>
      </c>
      <c r="C32" s="20" t="s">
        <v>45</v>
      </c>
      <c r="D32" s="46">
        <v>1170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1170</v>
      </c>
      <c r="O32" s="47">
        <f t="shared" si="1"/>
        <v>0.25782282944028206</v>
      </c>
      <c r="P32" s="9"/>
    </row>
    <row r="33" spans="1:119" ht="15.75">
      <c r="A33" s="29" t="s">
        <v>35</v>
      </c>
      <c r="B33" s="30"/>
      <c r="C33" s="31"/>
      <c r="D33" s="32">
        <f t="shared" ref="D33:M33" si="7">SUM(D34:D34)</f>
        <v>89927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6"/>
        <v>89927</v>
      </c>
      <c r="O33" s="45">
        <f t="shared" si="1"/>
        <v>19.816438959894228</v>
      </c>
      <c r="P33" s="10"/>
    </row>
    <row r="34" spans="1:119">
      <c r="A34" s="13"/>
      <c r="B34" s="39">
        <v>359</v>
      </c>
      <c r="C34" s="21" t="s">
        <v>48</v>
      </c>
      <c r="D34" s="46">
        <v>89927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8">SUM(D34:M34)</f>
        <v>89927</v>
      </c>
      <c r="O34" s="47">
        <f t="shared" si="1"/>
        <v>19.816438959894228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SUM(D36:D39)</f>
        <v>38670</v>
      </c>
      <c r="E35" s="32">
        <f t="shared" si="9"/>
        <v>18984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119666</v>
      </c>
      <c r="J35" s="32">
        <f t="shared" si="9"/>
        <v>0</v>
      </c>
      <c r="K35" s="32">
        <f t="shared" si="9"/>
        <v>-1121242</v>
      </c>
      <c r="L35" s="32">
        <f t="shared" si="9"/>
        <v>0</v>
      </c>
      <c r="M35" s="32">
        <f t="shared" si="9"/>
        <v>0</v>
      </c>
      <c r="N35" s="32">
        <f t="shared" si="8"/>
        <v>-943922</v>
      </c>
      <c r="O35" s="45">
        <f t="shared" si="1"/>
        <v>-208.00396650506832</v>
      </c>
      <c r="P35" s="10"/>
    </row>
    <row r="36" spans="1:119">
      <c r="A36" s="12"/>
      <c r="B36" s="25">
        <v>361.1</v>
      </c>
      <c r="C36" s="20" t="s">
        <v>49</v>
      </c>
      <c r="D36" s="46">
        <v>4813</v>
      </c>
      <c r="E36" s="46">
        <v>14006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18819</v>
      </c>
      <c r="O36" s="47">
        <f t="shared" si="1"/>
        <v>4.146981048920229</v>
      </c>
      <c r="P36" s="9"/>
    </row>
    <row r="37" spans="1:119">
      <c r="A37" s="12"/>
      <c r="B37" s="25">
        <v>361.3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-1684346</v>
      </c>
      <c r="L37" s="46">
        <v>0</v>
      </c>
      <c r="M37" s="46">
        <v>0</v>
      </c>
      <c r="N37" s="46">
        <f t="shared" si="8"/>
        <v>-1684346</v>
      </c>
      <c r="O37" s="47">
        <f t="shared" si="1"/>
        <v>-371.16483032172761</v>
      </c>
      <c r="P37" s="9"/>
    </row>
    <row r="38" spans="1:119">
      <c r="A38" s="12"/>
      <c r="B38" s="25">
        <v>368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563104</v>
      </c>
      <c r="L38" s="46">
        <v>0</v>
      </c>
      <c r="M38" s="46">
        <v>0</v>
      </c>
      <c r="N38" s="46">
        <f t="shared" si="8"/>
        <v>563104</v>
      </c>
      <c r="O38" s="47">
        <f t="shared" si="1"/>
        <v>124.08638166593212</v>
      </c>
      <c r="P38" s="9"/>
    </row>
    <row r="39" spans="1:119">
      <c r="A39" s="12"/>
      <c r="B39" s="25">
        <v>369.9</v>
      </c>
      <c r="C39" s="20" t="s">
        <v>52</v>
      </c>
      <c r="D39" s="46">
        <v>33857</v>
      </c>
      <c r="E39" s="46">
        <v>4978</v>
      </c>
      <c r="F39" s="46">
        <v>0</v>
      </c>
      <c r="G39" s="46">
        <v>0</v>
      </c>
      <c r="H39" s="46">
        <v>0</v>
      </c>
      <c r="I39" s="46">
        <v>119666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158501</v>
      </c>
      <c r="O39" s="47">
        <f t="shared" si="1"/>
        <v>34.927501101806961</v>
      </c>
      <c r="P39" s="9"/>
    </row>
    <row r="40" spans="1:119" ht="15.75">
      <c r="A40" s="29" t="s">
        <v>36</v>
      </c>
      <c r="B40" s="30"/>
      <c r="C40" s="31"/>
      <c r="D40" s="32">
        <f t="shared" ref="D40:M40" si="10">SUM(D41:D43)</f>
        <v>1193720</v>
      </c>
      <c r="E40" s="32">
        <f t="shared" si="10"/>
        <v>231018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162313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1587051</v>
      </c>
      <c r="O40" s="45">
        <f t="shared" si="1"/>
        <v>349.7247686205377</v>
      </c>
      <c r="P40" s="9"/>
    </row>
    <row r="41" spans="1:119">
      <c r="A41" s="12"/>
      <c r="B41" s="25">
        <v>381</v>
      </c>
      <c r="C41" s="20" t="s">
        <v>53</v>
      </c>
      <c r="D41" s="46">
        <v>1178050</v>
      </c>
      <c r="E41" s="46">
        <v>231018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1409068</v>
      </c>
      <c r="O41" s="47">
        <f t="shared" si="1"/>
        <v>310.504186866461</v>
      </c>
      <c r="P41" s="9"/>
    </row>
    <row r="42" spans="1:119">
      <c r="A42" s="12"/>
      <c r="B42" s="25">
        <v>384</v>
      </c>
      <c r="C42" s="20" t="s">
        <v>54</v>
      </c>
      <c r="D42" s="46">
        <v>15670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15670</v>
      </c>
      <c r="O42" s="47">
        <f t="shared" si="1"/>
        <v>3.4530630233583075</v>
      </c>
      <c r="P42" s="9"/>
    </row>
    <row r="43" spans="1:119" ht="15.75" thickBot="1">
      <c r="A43" s="12"/>
      <c r="B43" s="25">
        <v>389.1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162313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162313</v>
      </c>
      <c r="O43" s="47">
        <f t="shared" si="1"/>
        <v>35.767518730718379</v>
      </c>
      <c r="P43" s="9"/>
    </row>
    <row r="44" spans="1:119" ht="16.5" thickBot="1">
      <c r="A44" s="14" t="s">
        <v>46</v>
      </c>
      <c r="B44" s="23"/>
      <c r="C44" s="22"/>
      <c r="D44" s="15">
        <f>SUM(D5,D14,D24,D33,D35,D40)</f>
        <v>4738162</v>
      </c>
      <c r="E44" s="15">
        <f t="shared" ref="E44:M44" si="11">SUM(E5,E14,E24,E33,E35,E40)</f>
        <v>608613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13764218</v>
      </c>
      <c r="J44" s="15">
        <f t="shared" si="11"/>
        <v>0</v>
      </c>
      <c r="K44" s="15">
        <f t="shared" si="11"/>
        <v>-1077981</v>
      </c>
      <c r="L44" s="15">
        <f t="shared" si="11"/>
        <v>0</v>
      </c>
      <c r="M44" s="15">
        <f t="shared" si="11"/>
        <v>0</v>
      </c>
      <c r="N44" s="15">
        <f t="shared" si="8"/>
        <v>18033012</v>
      </c>
      <c r="O44" s="38">
        <f t="shared" si="1"/>
        <v>3973.779638607316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78</v>
      </c>
      <c r="M46" s="118"/>
      <c r="N46" s="118"/>
      <c r="O46" s="43">
        <v>4538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69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9"/>
  <sheetViews>
    <sheetView topLeftCell="A14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29"/>
      <c r="M3" s="130"/>
      <c r="N3" s="36"/>
      <c r="O3" s="37"/>
      <c r="P3" s="131" t="s">
        <v>114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115</v>
      </c>
      <c r="N4" s="35" t="s">
        <v>8</v>
      </c>
      <c r="O4" s="35" t="s">
        <v>116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117</v>
      </c>
      <c r="B5" s="26"/>
      <c r="C5" s="26"/>
      <c r="D5" s="27">
        <f t="shared" ref="D5:N5" si="0">SUM(D6:D13)</f>
        <v>1983429</v>
      </c>
      <c r="E5" s="27">
        <f t="shared" si="0"/>
        <v>543172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49115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2575716</v>
      </c>
      <c r="P5" s="33">
        <f t="shared" ref="P5:P45" si="1">(O5/P$47)</f>
        <v>531.9529120198265</v>
      </c>
      <c r="Q5" s="6"/>
    </row>
    <row r="6" spans="1:134">
      <c r="A6" s="12"/>
      <c r="B6" s="25">
        <v>311</v>
      </c>
      <c r="C6" s="20" t="s">
        <v>1</v>
      </c>
      <c r="D6" s="46">
        <v>767605</v>
      </c>
      <c r="E6" s="46">
        <v>543172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1310777</v>
      </c>
      <c r="P6" s="47">
        <f t="shared" si="1"/>
        <v>270.70983064849236</v>
      </c>
      <c r="Q6" s="9"/>
    </row>
    <row r="7" spans="1:134">
      <c r="A7" s="12"/>
      <c r="B7" s="25">
        <v>312.41000000000003</v>
      </c>
      <c r="C7" s="20" t="s">
        <v>118</v>
      </c>
      <c r="D7" s="46">
        <v>117747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117747</v>
      </c>
      <c r="P7" s="47">
        <f t="shared" si="1"/>
        <v>24.317843866171003</v>
      </c>
      <c r="Q7" s="9"/>
    </row>
    <row r="8" spans="1:134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49115</v>
      </c>
      <c r="L8" s="46">
        <v>0</v>
      </c>
      <c r="M8" s="46">
        <v>0</v>
      </c>
      <c r="N8" s="46">
        <v>0</v>
      </c>
      <c r="O8" s="46">
        <f t="shared" si="2"/>
        <v>49115</v>
      </c>
      <c r="P8" s="47">
        <f t="shared" si="1"/>
        <v>10.143535729037588</v>
      </c>
      <c r="Q8" s="9"/>
    </row>
    <row r="9" spans="1:134">
      <c r="A9" s="12"/>
      <c r="B9" s="25">
        <v>314.10000000000002</v>
      </c>
      <c r="C9" s="20" t="s">
        <v>12</v>
      </c>
      <c r="D9" s="46">
        <v>385544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385544</v>
      </c>
      <c r="P9" s="47">
        <f t="shared" si="1"/>
        <v>79.624948368442787</v>
      </c>
      <c r="Q9" s="9"/>
    </row>
    <row r="10" spans="1:134">
      <c r="A10" s="12"/>
      <c r="B10" s="25">
        <v>314.89999999999998</v>
      </c>
      <c r="C10" s="20" t="s">
        <v>66</v>
      </c>
      <c r="D10" s="46">
        <v>14803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14803</v>
      </c>
      <c r="P10" s="47">
        <f t="shared" si="1"/>
        <v>3.0572077653862042</v>
      </c>
      <c r="Q10" s="9"/>
    </row>
    <row r="11" spans="1:134">
      <c r="A11" s="12"/>
      <c r="B11" s="25">
        <v>315.2</v>
      </c>
      <c r="C11" s="20" t="s">
        <v>119</v>
      </c>
      <c r="D11" s="46">
        <v>153123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153123</v>
      </c>
      <c r="P11" s="47">
        <f t="shared" si="1"/>
        <v>31.623915737298638</v>
      </c>
      <c r="Q11" s="9"/>
    </row>
    <row r="12" spans="1:134">
      <c r="A12" s="12"/>
      <c r="B12" s="25">
        <v>316</v>
      </c>
      <c r="C12" s="20" t="s">
        <v>82</v>
      </c>
      <c r="D12" s="46">
        <v>10891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10891</v>
      </c>
      <c r="P12" s="47">
        <f t="shared" si="1"/>
        <v>2.2492771581990914</v>
      </c>
      <c r="Q12" s="9"/>
    </row>
    <row r="13" spans="1:134">
      <c r="A13" s="12"/>
      <c r="B13" s="25">
        <v>319.89999999999998</v>
      </c>
      <c r="C13" s="20" t="s">
        <v>120</v>
      </c>
      <c r="D13" s="46">
        <v>533716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533716</v>
      </c>
      <c r="P13" s="47">
        <f t="shared" si="1"/>
        <v>110.22635274679884</v>
      </c>
      <c r="Q13" s="9"/>
    </row>
    <row r="14" spans="1:134" ht="15.75">
      <c r="A14" s="29" t="s">
        <v>121</v>
      </c>
      <c r="B14" s="30"/>
      <c r="C14" s="31"/>
      <c r="D14" s="32">
        <f t="shared" ref="D14:N14" si="3">SUM(D15:D24)</f>
        <v>2358544</v>
      </c>
      <c r="E14" s="32">
        <f t="shared" si="3"/>
        <v>942384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323059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3623987</v>
      </c>
      <c r="P14" s="45">
        <f t="shared" si="1"/>
        <v>748.44836844279223</v>
      </c>
      <c r="Q14" s="10"/>
    </row>
    <row r="15" spans="1:134">
      <c r="A15" s="12"/>
      <c r="B15" s="25">
        <v>331.2</v>
      </c>
      <c r="C15" s="20" t="s">
        <v>16</v>
      </c>
      <c r="D15" s="46">
        <v>69249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69249</v>
      </c>
      <c r="P15" s="47">
        <f t="shared" si="1"/>
        <v>14.301734820322181</v>
      </c>
      <c r="Q15" s="9"/>
    </row>
    <row r="16" spans="1:134">
      <c r="A16" s="12"/>
      <c r="B16" s="25">
        <v>331.39</v>
      </c>
      <c r="C16" s="20" t="s">
        <v>96</v>
      </c>
      <c r="D16" s="46">
        <v>0</v>
      </c>
      <c r="E16" s="46">
        <v>942384</v>
      </c>
      <c r="F16" s="46">
        <v>0</v>
      </c>
      <c r="G16" s="46">
        <v>0</v>
      </c>
      <c r="H16" s="46">
        <v>0</v>
      </c>
      <c r="I16" s="46">
        <v>234206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1176590</v>
      </c>
      <c r="P16" s="47">
        <f t="shared" si="1"/>
        <v>242.9966955803387</v>
      </c>
      <c r="Q16" s="9"/>
    </row>
    <row r="17" spans="1:17">
      <c r="A17" s="12"/>
      <c r="B17" s="25">
        <v>331.41</v>
      </c>
      <c r="C17" s="20" t="s">
        <v>21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88853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88853</v>
      </c>
      <c r="P17" s="47">
        <f t="shared" si="1"/>
        <v>18.35047501032631</v>
      </c>
      <c r="Q17" s="9"/>
    </row>
    <row r="18" spans="1:17">
      <c r="A18" s="12"/>
      <c r="B18" s="25">
        <v>331.51</v>
      </c>
      <c r="C18" s="20" t="s">
        <v>126</v>
      </c>
      <c r="D18" s="46">
        <v>424184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424184</v>
      </c>
      <c r="P18" s="47">
        <f t="shared" si="1"/>
        <v>87.605121850475015</v>
      </c>
      <c r="Q18" s="9"/>
    </row>
    <row r="19" spans="1:17">
      <c r="A19" s="12"/>
      <c r="B19" s="25">
        <v>334.39</v>
      </c>
      <c r="C19" s="20" t="s">
        <v>97</v>
      </c>
      <c r="D19" s="46">
        <v>16357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16357</v>
      </c>
      <c r="P19" s="47">
        <f t="shared" si="1"/>
        <v>3.3781495249896736</v>
      </c>
      <c r="Q19" s="9"/>
    </row>
    <row r="20" spans="1:17">
      <c r="A20" s="12"/>
      <c r="B20" s="25">
        <v>334.9</v>
      </c>
      <c r="C20" s="20" t="s">
        <v>104</v>
      </c>
      <c r="D20" s="46">
        <v>1309489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1309489</v>
      </c>
      <c r="P20" s="47">
        <f t="shared" si="1"/>
        <v>270.44382486575796</v>
      </c>
      <c r="Q20" s="9"/>
    </row>
    <row r="21" spans="1:17">
      <c r="A21" s="12"/>
      <c r="B21" s="25">
        <v>335.125</v>
      </c>
      <c r="C21" s="20" t="s">
        <v>122</v>
      </c>
      <c r="D21" s="46">
        <v>311155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311155</v>
      </c>
      <c r="P21" s="47">
        <f t="shared" si="1"/>
        <v>64.26166873192895</v>
      </c>
      <c r="Q21" s="9"/>
    </row>
    <row r="22" spans="1:17">
      <c r="A22" s="12"/>
      <c r="B22" s="25">
        <v>335.14</v>
      </c>
      <c r="C22" s="20" t="s">
        <v>84</v>
      </c>
      <c r="D22" s="46">
        <v>1339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1339</v>
      </c>
      <c r="P22" s="47">
        <f t="shared" si="1"/>
        <v>0.27653862040479144</v>
      </c>
      <c r="Q22" s="9"/>
    </row>
    <row r="23" spans="1:17">
      <c r="A23" s="12"/>
      <c r="B23" s="25">
        <v>335.15</v>
      </c>
      <c r="C23" s="20" t="s">
        <v>85</v>
      </c>
      <c r="D23" s="46">
        <v>2274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2274</v>
      </c>
      <c r="P23" s="47">
        <f t="shared" si="1"/>
        <v>0.46964064436183395</v>
      </c>
      <c r="Q23" s="9"/>
    </row>
    <row r="24" spans="1:17">
      <c r="A24" s="12"/>
      <c r="B24" s="25">
        <v>335.18</v>
      </c>
      <c r="C24" s="20" t="s">
        <v>123</v>
      </c>
      <c r="D24" s="46">
        <v>224497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224497</v>
      </c>
      <c r="P24" s="47">
        <f t="shared" si="1"/>
        <v>46.364518793886823</v>
      </c>
      <c r="Q24" s="9"/>
    </row>
    <row r="25" spans="1:17" ht="15.75">
      <c r="A25" s="29" t="s">
        <v>34</v>
      </c>
      <c r="B25" s="30"/>
      <c r="C25" s="31"/>
      <c r="D25" s="32">
        <f t="shared" ref="D25:N25" si="5">SUM(D26:D33)</f>
        <v>217001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13595173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32">
        <f>SUM(D25:N25)</f>
        <v>13812174</v>
      </c>
      <c r="P25" s="45">
        <f t="shared" si="1"/>
        <v>2852.5762081784387</v>
      </c>
      <c r="Q25" s="10"/>
    </row>
    <row r="26" spans="1:17">
      <c r="A26" s="12"/>
      <c r="B26" s="25">
        <v>342.9</v>
      </c>
      <c r="C26" s="20" t="s">
        <v>109</v>
      </c>
      <c r="D26" s="46">
        <v>25192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3" si="6">SUM(D26:N26)</f>
        <v>25192</v>
      </c>
      <c r="P26" s="47">
        <f t="shared" si="1"/>
        <v>5.2028087567121029</v>
      </c>
      <c r="Q26" s="9"/>
    </row>
    <row r="27" spans="1:17">
      <c r="A27" s="12"/>
      <c r="B27" s="25">
        <v>343.1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8373634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8373634</v>
      </c>
      <c r="P27" s="47">
        <f t="shared" si="1"/>
        <v>1729.3750516315572</v>
      </c>
      <c r="Q27" s="9"/>
    </row>
    <row r="28" spans="1:17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1164445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1164445</v>
      </c>
      <c r="P28" s="47">
        <f t="shared" si="1"/>
        <v>240.48843453118545</v>
      </c>
      <c r="Q28" s="9"/>
    </row>
    <row r="29" spans="1:17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1324072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1324072</v>
      </c>
      <c r="P29" s="47">
        <f t="shared" si="1"/>
        <v>273.45559686080134</v>
      </c>
      <c r="Q29" s="9"/>
    </row>
    <row r="30" spans="1:17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2366437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2366437</v>
      </c>
      <c r="P30" s="47">
        <f t="shared" si="1"/>
        <v>488.73130937629077</v>
      </c>
      <c r="Q30" s="9"/>
    </row>
    <row r="31" spans="1:17">
      <c r="A31" s="12"/>
      <c r="B31" s="25">
        <v>343.8</v>
      </c>
      <c r="C31" s="20" t="s">
        <v>42</v>
      </c>
      <c r="D31" s="46">
        <v>43869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43869</v>
      </c>
      <c r="P31" s="47">
        <f t="shared" si="1"/>
        <v>9.0600991325898388</v>
      </c>
      <c r="Q31" s="9"/>
    </row>
    <row r="32" spans="1:17">
      <c r="A32" s="12"/>
      <c r="B32" s="25">
        <v>344.1</v>
      </c>
      <c r="C32" s="20" t="s">
        <v>88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366585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366585</v>
      </c>
      <c r="P32" s="47">
        <f t="shared" si="1"/>
        <v>75.709417596034697</v>
      </c>
      <c r="Q32" s="9"/>
    </row>
    <row r="33" spans="1:120">
      <c r="A33" s="12"/>
      <c r="B33" s="25">
        <v>344.9</v>
      </c>
      <c r="C33" s="20" t="s">
        <v>89</v>
      </c>
      <c r="D33" s="46">
        <v>147940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147940</v>
      </c>
      <c r="P33" s="47">
        <f t="shared" si="1"/>
        <v>30.553490293267245</v>
      </c>
      <c r="Q33" s="9"/>
    </row>
    <row r="34" spans="1:120" ht="15.75">
      <c r="A34" s="29" t="s">
        <v>35</v>
      </c>
      <c r="B34" s="30"/>
      <c r="C34" s="31"/>
      <c r="D34" s="32">
        <f t="shared" ref="D34:N34" si="7">SUM(D35:D35)</f>
        <v>26106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>SUM(D34:N34)</f>
        <v>26106</v>
      </c>
      <c r="P34" s="45">
        <f t="shared" si="1"/>
        <v>5.3915737298636923</v>
      </c>
      <c r="Q34" s="10"/>
    </row>
    <row r="35" spans="1:120">
      <c r="A35" s="13"/>
      <c r="B35" s="39">
        <v>359</v>
      </c>
      <c r="C35" s="21" t="s">
        <v>48</v>
      </c>
      <c r="D35" s="46">
        <v>26106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8">SUM(D35:N35)</f>
        <v>26106</v>
      </c>
      <c r="P35" s="47">
        <f t="shared" si="1"/>
        <v>5.3915737298636923</v>
      </c>
      <c r="Q35" s="9"/>
    </row>
    <row r="36" spans="1:120" ht="15.75">
      <c r="A36" s="29" t="s">
        <v>2</v>
      </c>
      <c r="B36" s="30"/>
      <c r="C36" s="31"/>
      <c r="D36" s="32">
        <f t="shared" ref="D36:N36" si="9">SUM(D37:D41)</f>
        <v>97684</v>
      </c>
      <c r="E36" s="32">
        <f t="shared" si="9"/>
        <v>230838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-164483</v>
      </c>
      <c r="J36" s="32">
        <f t="shared" si="9"/>
        <v>0</v>
      </c>
      <c r="K36" s="32">
        <f t="shared" si="9"/>
        <v>-2917903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>SUM(D36:N36)</f>
        <v>-2753864</v>
      </c>
      <c r="P36" s="45">
        <f t="shared" si="1"/>
        <v>-568.74514663362243</v>
      </c>
      <c r="Q36" s="10"/>
    </row>
    <row r="37" spans="1:120">
      <c r="A37" s="12"/>
      <c r="B37" s="25">
        <v>361.1</v>
      </c>
      <c r="C37" s="20" t="s">
        <v>49</v>
      </c>
      <c r="D37" s="46">
        <v>3415</v>
      </c>
      <c r="E37" s="46">
        <v>3838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7253</v>
      </c>
      <c r="P37" s="47">
        <f t="shared" si="1"/>
        <v>1.4979347377116894</v>
      </c>
      <c r="Q37" s="9"/>
    </row>
    <row r="38" spans="1:120">
      <c r="A38" s="12"/>
      <c r="B38" s="25">
        <v>361.3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-3643111</v>
      </c>
      <c r="L38" s="46">
        <v>0</v>
      </c>
      <c r="M38" s="46">
        <v>0</v>
      </c>
      <c r="N38" s="46">
        <v>0</v>
      </c>
      <c r="O38" s="46">
        <f t="shared" ref="O38:O44" si="10">SUM(D38:N38)</f>
        <v>-3643111</v>
      </c>
      <c r="P38" s="47">
        <f t="shared" si="1"/>
        <v>-752.39797604295745</v>
      </c>
      <c r="Q38" s="9"/>
    </row>
    <row r="39" spans="1:120">
      <c r="A39" s="12"/>
      <c r="B39" s="25">
        <v>364</v>
      </c>
      <c r="C39" s="20" t="s">
        <v>99</v>
      </c>
      <c r="D39" s="46">
        <v>76048</v>
      </c>
      <c r="E39" s="46">
        <v>165000</v>
      </c>
      <c r="F39" s="46">
        <v>0</v>
      </c>
      <c r="G39" s="46">
        <v>0</v>
      </c>
      <c r="H39" s="46">
        <v>0</v>
      </c>
      <c r="I39" s="46">
        <v>-249640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-8592</v>
      </c>
      <c r="P39" s="47">
        <f t="shared" si="1"/>
        <v>-1.7744733581164809</v>
      </c>
      <c r="Q39" s="9"/>
    </row>
    <row r="40" spans="1:120">
      <c r="A40" s="12"/>
      <c r="B40" s="25">
        <v>368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725208</v>
      </c>
      <c r="L40" s="46">
        <v>0</v>
      </c>
      <c r="M40" s="46">
        <v>0</v>
      </c>
      <c r="N40" s="46">
        <v>0</v>
      </c>
      <c r="O40" s="46">
        <f t="shared" si="10"/>
        <v>725208</v>
      </c>
      <c r="P40" s="47">
        <f t="shared" si="1"/>
        <v>149.77447335811647</v>
      </c>
      <c r="Q40" s="9"/>
    </row>
    <row r="41" spans="1:120">
      <c r="A41" s="12"/>
      <c r="B41" s="25">
        <v>369.9</v>
      </c>
      <c r="C41" s="20" t="s">
        <v>52</v>
      </c>
      <c r="D41" s="46">
        <v>18221</v>
      </c>
      <c r="E41" s="46">
        <v>62000</v>
      </c>
      <c r="F41" s="46">
        <v>0</v>
      </c>
      <c r="G41" s="46">
        <v>0</v>
      </c>
      <c r="H41" s="46">
        <v>0</v>
      </c>
      <c r="I41" s="46">
        <v>85157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165378</v>
      </c>
      <c r="P41" s="47">
        <f t="shared" si="1"/>
        <v>34.154894671623296</v>
      </c>
      <c r="Q41" s="9"/>
    </row>
    <row r="42" spans="1:120" ht="15.75">
      <c r="A42" s="29" t="s">
        <v>36</v>
      </c>
      <c r="B42" s="30"/>
      <c r="C42" s="31"/>
      <c r="D42" s="32">
        <f t="shared" ref="D42:N42" si="11">SUM(D43:D44)</f>
        <v>1732297</v>
      </c>
      <c r="E42" s="32">
        <f t="shared" si="11"/>
        <v>342766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14286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1"/>
        <v>0</v>
      </c>
      <c r="O42" s="32">
        <f t="shared" si="10"/>
        <v>2089349</v>
      </c>
      <c r="P42" s="45">
        <f t="shared" si="1"/>
        <v>431.50536968194962</v>
      </c>
      <c r="Q42" s="9"/>
    </row>
    <row r="43" spans="1:120">
      <c r="A43" s="12"/>
      <c r="B43" s="25">
        <v>381</v>
      </c>
      <c r="C43" s="20" t="s">
        <v>53</v>
      </c>
      <c r="D43" s="46">
        <v>1732297</v>
      </c>
      <c r="E43" s="46">
        <v>342766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2075063</v>
      </c>
      <c r="P43" s="47">
        <f t="shared" si="1"/>
        <v>428.55493597686905</v>
      </c>
      <c r="Q43" s="9"/>
    </row>
    <row r="44" spans="1:120" ht="15.75" thickBot="1">
      <c r="A44" s="12"/>
      <c r="B44" s="25">
        <v>389.1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14286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14286</v>
      </c>
      <c r="P44" s="47">
        <f t="shared" si="1"/>
        <v>2.9504337050805454</v>
      </c>
      <c r="Q44" s="9"/>
    </row>
    <row r="45" spans="1:120" ht="16.5" thickBot="1">
      <c r="A45" s="14" t="s">
        <v>46</v>
      </c>
      <c r="B45" s="23"/>
      <c r="C45" s="22"/>
      <c r="D45" s="15">
        <f>SUM(D5,D14,D25,D34,D36,D42)</f>
        <v>6415061</v>
      </c>
      <c r="E45" s="15">
        <f t="shared" ref="E45:N45" si="12">SUM(E5,E14,E25,E34,E36,E42)</f>
        <v>2059160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13768035</v>
      </c>
      <c r="J45" s="15">
        <f t="shared" si="12"/>
        <v>0</v>
      </c>
      <c r="K45" s="15">
        <f t="shared" si="12"/>
        <v>-2868788</v>
      </c>
      <c r="L45" s="15">
        <f t="shared" si="12"/>
        <v>0</v>
      </c>
      <c r="M45" s="15">
        <f t="shared" si="12"/>
        <v>0</v>
      </c>
      <c r="N45" s="15">
        <f t="shared" si="12"/>
        <v>0</v>
      </c>
      <c r="O45" s="15">
        <f>SUM(D45:N45)</f>
        <v>19373468</v>
      </c>
      <c r="P45" s="38">
        <f t="shared" si="1"/>
        <v>4001.1292854192484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118" t="s">
        <v>127</v>
      </c>
      <c r="N47" s="118"/>
      <c r="O47" s="118"/>
      <c r="P47" s="43">
        <v>4842</v>
      </c>
    </row>
    <row r="48" spans="1:120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</row>
    <row r="49" spans="1:16" ht="15.75" customHeight="1" thickBot="1">
      <c r="A49" s="120" t="s">
        <v>69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29"/>
      <c r="M3" s="130"/>
      <c r="N3" s="36"/>
      <c r="O3" s="37"/>
      <c r="P3" s="131" t="s">
        <v>114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115</v>
      </c>
      <c r="N4" s="35" t="s">
        <v>8</v>
      </c>
      <c r="O4" s="35" t="s">
        <v>116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117</v>
      </c>
      <c r="B5" s="26"/>
      <c r="C5" s="26"/>
      <c r="D5" s="27">
        <f t="shared" ref="D5:N5" si="0">SUM(D6:D13)</f>
        <v>1819709</v>
      </c>
      <c r="E5" s="27">
        <f t="shared" si="0"/>
        <v>493532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48829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2362070</v>
      </c>
      <c r="P5" s="33">
        <f t="shared" ref="P5:P46" si="1">(O5/P$48)</f>
        <v>484.82553366174056</v>
      </c>
      <c r="Q5" s="6"/>
    </row>
    <row r="6" spans="1:134">
      <c r="A6" s="12"/>
      <c r="B6" s="25">
        <v>311</v>
      </c>
      <c r="C6" s="20" t="s">
        <v>1</v>
      </c>
      <c r="D6" s="46">
        <v>720500</v>
      </c>
      <c r="E6" s="46">
        <v>493532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1214032</v>
      </c>
      <c r="P6" s="47">
        <f t="shared" si="1"/>
        <v>249.1855500821018</v>
      </c>
      <c r="Q6" s="9"/>
    </row>
    <row r="7" spans="1:134">
      <c r="A7" s="12"/>
      <c r="B7" s="25">
        <v>312.41000000000003</v>
      </c>
      <c r="C7" s="20" t="s">
        <v>118</v>
      </c>
      <c r="D7" s="46">
        <v>116563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116563</v>
      </c>
      <c r="P7" s="47">
        <f t="shared" si="1"/>
        <v>23.92508210180624</v>
      </c>
      <c r="Q7" s="9"/>
    </row>
    <row r="8" spans="1:134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48829</v>
      </c>
      <c r="L8" s="46">
        <v>0</v>
      </c>
      <c r="M8" s="46">
        <v>0</v>
      </c>
      <c r="N8" s="46">
        <v>0</v>
      </c>
      <c r="O8" s="46">
        <f t="shared" si="2"/>
        <v>48829</v>
      </c>
      <c r="P8" s="47">
        <f t="shared" si="1"/>
        <v>10.022372742200329</v>
      </c>
      <c r="Q8" s="9"/>
    </row>
    <row r="9" spans="1:134">
      <c r="A9" s="12"/>
      <c r="B9" s="25">
        <v>314.10000000000002</v>
      </c>
      <c r="C9" s="20" t="s">
        <v>12</v>
      </c>
      <c r="D9" s="46">
        <v>385503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385503</v>
      </c>
      <c r="P9" s="47">
        <f t="shared" si="1"/>
        <v>79.126231527093594</v>
      </c>
      <c r="Q9" s="9"/>
    </row>
    <row r="10" spans="1:134">
      <c r="A10" s="12"/>
      <c r="B10" s="25">
        <v>314.89999999999998</v>
      </c>
      <c r="C10" s="20" t="s">
        <v>66</v>
      </c>
      <c r="D10" s="46">
        <v>14388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14388</v>
      </c>
      <c r="P10" s="47">
        <f t="shared" si="1"/>
        <v>2.9532019704433496</v>
      </c>
      <c r="Q10" s="9"/>
    </row>
    <row r="11" spans="1:134">
      <c r="A11" s="12"/>
      <c r="B11" s="25">
        <v>315.2</v>
      </c>
      <c r="C11" s="20" t="s">
        <v>119</v>
      </c>
      <c r="D11" s="46">
        <v>149107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149107</v>
      </c>
      <c r="P11" s="47">
        <f t="shared" si="1"/>
        <v>30.604885057471265</v>
      </c>
      <c r="Q11" s="9"/>
    </row>
    <row r="12" spans="1:134">
      <c r="A12" s="12"/>
      <c r="B12" s="25">
        <v>316</v>
      </c>
      <c r="C12" s="20" t="s">
        <v>82</v>
      </c>
      <c r="D12" s="46">
        <v>10968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10968</v>
      </c>
      <c r="P12" s="47">
        <f t="shared" si="1"/>
        <v>2.2512315270935961</v>
      </c>
      <c r="Q12" s="9"/>
    </row>
    <row r="13" spans="1:134">
      <c r="A13" s="12"/>
      <c r="B13" s="25">
        <v>319.89999999999998</v>
      </c>
      <c r="C13" s="20" t="s">
        <v>120</v>
      </c>
      <c r="D13" s="46">
        <v>422680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422680</v>
      </c>
      <c r="P13" s="47">
        <f t="shared" si="1"/>
        <v>86.756978653530382</v>
      </c>
      <c r="Q13" s="9"/>
    </row>
    <row r="14" spans="1:134" ht="15.75">
      <c r="A14" s="29" t="s">
        <v>121</v>
      </c>
      <c r="B14" s="30"/>
      <c r="C14" s="31"/>
      <c r="D14" s="32">
        <f t="shared" ref="D14:N14" si="3">SUM(D15:D24)</f>
        <v>595192</v>
      </c>
      <c r="E14" s="32">
        <f t="shared" si="3"/>
        <v>403774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473415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1472381</v>
      </c>
      <c r="P14" s="45">
        <f t="shared" si="1"/>
        <v>302.21284893267654</v>
      </c>
      <c r="Q14" s="10"/>
    </row>
    <row r="15" spans="1:134">
      <c r="A15" s="12"/>
      <c r="B15" s="25">
        <v>331.2</v>
      </c>
      <c r="C15" s="20" t="s">
        <v>16</v>
      </c>
      <c r="D15" s="46">
        <v>58243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58243</v>
      </c>
      <c r="P15" s="47">
        <f t="shared" si="1"/>
        <v>11.954638752052546</v>
      </c>
      <c r="Q15" s="9"/>
    </row>
    <row r="16" spans="1:134">
      <c r="A16" s="12"/>
      <c r="B16" s="25">
        <v>331.39</v>
      </c>
      <c r="C16" s="20" t="s">
        <v>96</v>
      </c>
      <c r="D16" s="46">
        <v>0</v>
      </c>
      <c r="E16" s="46">
        <v>403774</v>
      </c>
      <c r="F16" s="46">
        <v>0</v>
      </c>
      <c r="G16" s="46">
        <v>0</v>
      </c>
      <c r="H16" s="46">
        <v>0</v>
      </c>
      <c r="I16" s="46">
        <v>20212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3" si="4">SUM(D16:N16)</f>
        <v>423986</v>
      </c>
      <c r="P16" s="47">
        <f t="shared" si="1"/>
        <v>87.025041050903127</v>
      </c>
      <c r="Q16" s="9"/>
    </row>
    <row r="17" spans="1:17">
      <c r="A17" s="12"/>
      <c r="B17" s="25">
        <v>331.41</v>
      </c>
      <c r="C17" s="20" t="s">
        <v>21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260979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260979</v>
      </c>
      <c r="P17" s="47">
        <f t="shared" si="1"/>
        <v>53.567118226600982</v>
      </c>
      <c r="Q17" s="9"/>
    </row>
    <row r="18" spans="1:17">
      <c r="A18" s="12"/>
      <c r="B18" s="25">
        <v>331.9</v>
      </c>
      <c r="C18" s="20" t="s">
        <v>18</v>
      </c>
      <c r="D18" s="46">
        <v>31967</v>
      </c>
      <c r="E18" s="46">
        <v>0</v>
      </c>
      <c r="F18" s="46">
        <v>0</v>
      </c>
      <c r="G18" s="46">
        <v>0</v>
      </c>
      <c r="H18" s="46">
        <v>0</v>
      </c>
      <c r="I18" s="46">
        <v>43000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74967</v>
      </c>
      <c r="P18" s="47">
        <f t="shared" si="1"/>
        <v>15.387315270935961</v>
      </c>
      <c r="Q18" s="9"/>
    </row>
    <row r="19" spans="1:17">
      <c r="A19" s="12"/>
      <c r="B19" s="25">
        <v>334.39</v>
      </c>
      <c r="C19" s="20" t="s">
        <v>97</v>
      </c>
      <c r="D19" s="46">
        <v>34464</v>
      </c>
      <c r="E19" s="46">
        <v>0</v>
      </c>
      <c r="F19" s="46">
        <v>0</v>
      </c>
      <c r="G19" s="46">
        <v>0</v>
      </c>
      <c r="H19" s="46">
        <v>0</v>
      </c>
      <c r="I19" s="46">
        <v>77294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111758</v>
      </c>
      <c r="P19" s="47">
        <f t="shared" si="1"/>
        <v>22.938834154351397</v>
      </c>
      <c r="Q19" s="9"/>
    </row>
    <row r="20" spans="1:17">
      <c r="A20" s="12"/>
      <c r="B20" s="25">
        <v>335.125</v>
      </c>
      <c r="C20" s="20" t="s">
        <v>122</v>
      </c>
      <c r="D20" s="46">
        <v>259448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259448</v>
      </c>
      <c r="P20" s="47">
        <f t="shared" si="1"/>
        <v>53.252873563218394</v>
      </c>
      <c r="Q20" s="9"/>
    </row>
    <row r="21" spans="1:17">
      <c r="A21" s="12"/>
      <c r="B21" s="25">
        <v>335.14</v>
      </c>
      <c r="C21" s="20" t="s">
        <v>84</v>
      </c>
      <c r="D21" s="46">
        <v>1112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1112</v>
      </c>
      <c r="P21" s="47">
        <f t="shared" si="1"/>
        <v>0.22824302134646962</v>
      </c>
      <c r="Q21" s="9"/>
    </row>
    <row r="22" spans="1:17">
      <c r="A22" s="12"/>
      <c r="B22" s="25">
        <v>335.15</v>
      </c>
      <c r="C22" s="20" t="s">
        <v>85</v>
      </c>
      <c r="D22" s="46">
        <v>2002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2002</v>
      </c>
      <c r="P22" s="47">
        <f t="shared" si="1"/>
        <v>0.41091954022988508</v>
      </c>
      <c r="Q22" s="9"/>
    </row>
    <row r="23" spans="1:17">
      <c r="A23" s="12"/>
      <c r="B23" s="25">
        <v>335.18</v>
      </c>
      <c r="C23" s="20" t="s">
        <v>123</v>
      </c>
      <c r="D23" s="46">
        <v>187956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187956</v>
      </c>
      <c r="P23" s="47">
        <f t="shared" si="1"/>
        <v>38.578817733990149</v>
      </c>
      <c r="Q23" s="9"/>
    </row>
    <row r="24" spans="1:17">
      <c r="A24" s="12"/>
      <c r="B24" s="25">
        <v>337.9</v>
      </c>
      <c r="C24" s="20" t="s">
        <v>29</v>
      </c>
      <c r="D24" s="46">
        <v>20000</v>
      </c>
      <c r="E24" s="46">
        <v>0</v>
      </c>
      <c r="F24" s="46">
        <v>0</v>
      </c>
      <c r="G24" s="46">
        <v>0</v>
      </c>
      <c r="H24" s="46">
        <v>0</v>
      </c>
      <c r="I24" s="46">
        <v>71930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91930</v>
      </c>
      <c r="P24" s="47">
        <f t="shared" si="1"/>
        <v>18.86904761904762</v>
      </c>
      <c r="Q24" s="9"/>
    </row>
    <row r="25" spans="1:17" ht="15.75">
      <c r="A25" s="29" t="s">
        <v>34</v>
      </c>
      <c r="B25" s="30"/>
      <c r="C25" s="31"/>
      <c r="D25" s="32">
        <f t="shared" ref="D25:N25" si="5">SUM(D26:D33)</f>
        <v>199683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11968511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32">
        <f>SUM(D25:N25)</f>
        <v>12168194</v>
      </c>
      <c r="P25" s="45">
        <f t="shared" si="1"/>
        <v>2497.5767651888341</v>
      </c>
      <c r="Q25" s="10"/>
    </row>
    <row r="26" spans="1:17">
      <c r="A26" s="12"/>
      <c r="B26" s="25">
        <v>342.9</v>
      </c>
      <c r="C26" s="20" t="s">
        <v>109</v>
      </c>
      <c r="D26" s="46">
        <v>25192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3" si="6">SUM(D26:N26)</f>
        <v>25192</v>
      </c>
      <c r="P26" s="47">
        <f t="shared" si="1"/>
        <v>5.1707717569786533</v>
      </c>
      <c r="Q26" s="9"/>
    </row>
    <row r="27" spans="1:17">
      <c r="A27" s="12"/>
      <c r="B27" s="25">
        <v>343.1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7034646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7034646</v>
      </c>
      <c r="P27" s="47">
        <f t="shared" si="1"/>
        <v>1443.8928571428571</v>
      </c>
      <c r="Q27" s="9"/>
    </row>
    <row r="28" spans="1:17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1098712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1098712</v>
      </c>
      <c r="P28" s="47">
        <f t="shared" si="1"/>
        <v>225.51559934318556</v>
      </c>
      <c r="Q28" s="9"/>
    </row>
    <row r="29" spans="1:17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1273104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1273104</v>
      </c>
      <c r="P29" s="47">
        <f t="shared" si="1"/>
        <v>261.31034482758622</v>
      </c>
      <c r="Q29" s="9"/>
    </row>
    <row r="30" spans="1:17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2269469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2269469</v>
      </c>
      <c r="P30" s="47">
        <f t="shared" si="1"/>
        <v>465.81876026272579</v>
      </c>
      <c r="Q30" s="9"/>
    </row>
    <row r="31" spans="1:17">
      <c r="A31" s="12"/>
      <c r="B31" s="25">
        <v>343.8</v>
      </c>
      <c r="C31" s="20" t="s">
        <v>42</v>
      </c>
      <c r="D31" s="46">
        <v>48731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48731</v>
      </c>
      <c r="P31" s="47">
        <f t="shared" si="1"/>
        <v>10.002257799671593</v>
      </c>
      <c r="Q31" s="9"/>
    </row>
    <row r="32" spans="1:17">
      <c r="A32" s="12"/>
      <c r="B32" s="25">
        <v>344.1</v>
      </c>
      <c r="C32" s="20" t="s">
        <v>88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292580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292580</v>
      </c>
      <c r="P32" s="47">
        <f t="shared" si="1"/>
        <v>60.053366174055832</v>
      </c>
      <c r="Q32" s="9"/>
    </row>
    <row r="33" spans="1:120">
      <c r="A33" s="12"/>
      <c r="B33" s="25">
        <v>344.9</v>
      </c>
      <c r="C33" s="20" t="s">
        <v>89</v>
      </c>
      <c r="D33" s="46">
        <v>125760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125760</v>
      </c>
      <c r="P33" s="47">
        <f t="shared" si="1"/>
        <v>25.812807881773399</v>
      </c>
      <c r="Q33" s="9"/>
    </row>
    <row r="34" spans="1:120" ht="15.75">
      <c r="A34" s="29" t="s">
        <v>35</v>
      </c>
      <c r="B34" s="30"/>
      <c r="C34" s="31"/>
      <c r="D34" s="32">
        <f t="shared" ref="D34:N34" si="7">SUM(D35:D35)</f>
        <v>30559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 t="shared" ref="O34:O46" si="8">SUM(D34:N34)</f>
        <v>30559</v>
      </c>
      <c r="P34" s="45">
        <f t="shared" si="1"/>
        <v>6.2723727422003286</v>
      </c>
      <c r="Q34" s="10"/>
    </row>
    <row r="35" spans="1:120">
      <c r="A35" s="13"/>
      <c r="B35" s="39">
        <v>359</v>
      </c>
      <c r="C35" s="21" t="s">
        <v>48</v>
      </c>
      <c r="D35" s="46">
        <v>30559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30559</v>
      </c>
      <c r="P35" s="47">
        <f t="shared" si="1"/>
        <v>6.2723727422003286</v>
      </c>
      <c r="Q35" s="9"/>
    </row>
    <row r="36" spans="1:120" ht="15.75">
      <c r="A36" s="29" t="s">
        <v>2</v>
      </c>
      <c r="B36" s="30"/>
      <c r="C36" s="31"/>
      <c r="D36" s="32">
        <f t="shared" ref="D36:N36" si="9">SUM(D37:D41)</f>
        <v>53454</v>
      </c>
      <c r="E36" s="32">
        <f t="shared" si="9"/>
        <v>187258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56425</v>
      </c>
      <c r="J36" s="32">
        <f t="shared" si="9"/>
        <v>0</v>
      </c>
      <c r="K36" s="32">
        <f t="shared" si="9"/>
        <v>5254105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 t="shared" si="8"/>
        <v>5551242</v>
      </c>
      <c r="P36" s="45">
        <f t="shared" si="1"/>
        <v>1139.4174876847292</v>
      </c>
      <c r="Q36" s="10"/>
    </row>
    <row r="37" spans="1:120">
      <c r="A37" s="12"/>
      <c r="B37" s="25">
        <v>361.1</v>
      </c>
      <c r="C37" s="20" t="s">
        <v>49</v>
      </c>
      <c r="D37" s="46">
        <v>2049</v>
      </c>
      <c r="E37" s="46">
        <v>1059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3108</v>
      </c>
      <c r="P37" s="47">
        <f t="shared" si="1"/>
        <v>0.63793103448275867</v>
      </c>
      <c r="Q37" s="9"/>
    </row>
    <row r="38" spans="1:120">
      <c r="A38" s="12"/>
      <c r="B38" s="25">
        <v>361.3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4638721</v>
      </c>
      <c r="L38" s="46">
        <v>0</v>
      </c>
      <c r="M38" s="46">
        <v>0</v>
      </c>
      <c r="N38" s="46">
        <v>0</v>
      </c>
      <c r="O38" s="46">
        <f t="shared" si="8"/>
        <v>4638721</v>
      </c>
      <c r="P38" s="47">
        <f t="shared" si="1"/>
        <v>952.11843185550083</v>
      </c>
      <c r="Q38" s="9"/>
    </row>
    <row r="39" spans="1:120">
      <c r="A39" s="12"/>
      <c r="B39" s="25">
        <v>364</v>
      </c>
      <c r="C39" s="20" t="s">
        <v>99</v>
      </c>
      <c r="D39" s="46">
        <v>26086</v>
      </c>
      <c r="E39" s="46">
        <v>142295</v>
      </c>
      <c r="F39" s="46">
        <v>0</v>
      </c>
      <c r="G39" s="46">
        <v>0</v>
      </c>
      <c r="H39" s="46">
        <v>0</v>
      </c>
      <c r="I39" s="46">
        <v>25435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193816</v>
      </c>
      <c r="P39" s="47">
        <f t="shared" si="1"/>
        <v>39.781609195402297</v>
      </c>
      <c r="Q39" s="9"/>
    </row>
    <row r="40" spans="1:120">
      <c r="A40" s="12"/>
      <c r="B40" s="25">
        <v>368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615384</v>
      </c>
      <c r="L40" s="46">
        <v>0</v>
      </c>
      <c r="M40" s="46">
        <v>0</v>
      </c>
      <c r="N40" s="46">
        <v>0</v>
      </c>
      <c r="O40" s="46">
        <f t="shared" si="8"/>
        <v>615384</v>
      </c>
      <c r="P40" s="47">
        <f t="shared" si="1"/>
        <v>126.31034482758621</v>
      </c>
      <c r="Q40" s="9"/>
    </row>
    <row r="41" spans="1:120">
      <c r="A41" s="12"/>
      <c r="B41" s="25">
        <v>369.9</v>
      </c>
      <c r="C41" s="20" t="s">
        <v>52</v>
      </c>
      <c r="D41" s="46">
        <v>25319</v>
      </c>
      <c r="E41" s="46">
        <v>43904</v>
      </c>
      <c r="F41" s="46">
        <v>0</v>
      </c>
      <c r="G41" s="46">
        <v>0</v>
      </c>
      <c r="H41" s="46">
        <v>0</v>
      </c>
      <c r="I41" s="46">
        <v>30990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100213</v>
      </c>
      <c r="P41" s="47">
        <f t="shared" si="1"/>
        <v>20.56917077175698</v>
      </c>
      <c r="Q41" s="9"/>
    </row>
    <row r="42" spans="1:120" ht="15.75">
      <c r="A42" s="29" t="s">
        <v>36</v>
      </c>
      <c r="B42" s="30"/>
      <c r="C42" s="31"/>
      <c r="D42" s="32">
        <f t="shared" ref="D42:N42" si="10">SUM(D43:D45)</f>
        <v>1801938</v>
      </c>
      <c r="E42" s="32">
        <f t="shared" si="10"/>
        <v>310361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9493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 t="shared" si="8"/>
        <v>2121792</v>
      </c>
      <c r="P42" s="45">
        <f t="shared" si="1"/>
        <v>435.50738916256159</v>
      </c>
      <c r="Q42" s="9"/>
    </row>
    <row r="43" spans="1:120">
      <c r="A43" s="12"/>
      <c r="B43" s="25">
        <v>381</v>
      </c>
      <c r="C43" s="20" t="s">
        <v>53</v>
      </c>
      <c r="D43" s="46">
        <v>1701422</v>
      </c>
      <c r="E43" s="46">
        <v>310361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2011783</v>
      </c>
      <c r="P43" s="47">
        <f t="shared" si="1"/>
        <v>412.92754515599341</v>
      </c>
      <c r="Q43" s="9"/>
    </row>
    <row r="44" spans="1:120">
      <c r="A44" s="12"/>
      <c r="B44" s="25">
        <v>384</v>
      </c>
      <c r="C44" s="20" t="s">
        <v>54</v>
      </c>
      <c r="D44" s="46">
        <v>100516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100516</v>
      </c>
      <c r="P44" s="47">
        <f t="shared" si="1"/>
        <v>20.631362889983581</v>
      </c>
      <c r="Q44" s="9"/>
    </row>
    <row r="45" spans="1:120" ht="15.75" thickBot="1">
      <c r="A45" s="12"/>
      <c r="B45" s="25">
        <v>389.1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9493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9493</v>
      </c>
      <c r="P45" s="47">
        <f t="shared" si="1"/>
        <v>1.9484811165845648</v>
      </c>
      <c r="Q45" s="9"/>
    </row>
    <row r="46" spans="1:120" ht="16.5" thickBot="1">
      <c r="A46" s="14" t="s">
        <v>46</v>
      </c>
      <c r="B46" s="23"/>
      <c r="C46" s="22"/>
      <c r="D46" s="15">
        <f>SUM(D5,D14,D25,D34,D36,D42)</f>
        <v>4500535</v>
      </c>
      <c r="E46" s="15">
        <f t="shared" ref="E46:N46" si="11">SUM(E5,E14,E25,E34,E36,E42)</f>
        <v>1394925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12507844</v>
      </c>
      <c r="J46" s="15">
        <f t="shared" si="11"/>
        <v>0</v>
      </c>
      <c r="K46" s="15">
        <f t="shared" si="11"/>
        <v>5302934</v>
      </c>
      <c r="L46" s="15">
        <f t="shared" si="11"/>
        <v>0</v>
      </c>
      <c r="M46" s="15">
        <f t="shared" si="11"/>
        <v>0</v>
      </c>
      <c r="N46" s="15">
        <f t="shared" si="11"/>
        <v>0</v>
      </c>
      <c r="O46" s="15">
        <f t="shared" si="8"/>
        <v>23706238</v>
      </c>
      <c r="P46" s="38">
        <f t="shared" si="1"/>
        <v>4865.8123973727425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118" t="s">
        <v>124</v>
      </c>
      <c r="N48" s="118"/>
      <c r="O48" s="118"/>
      <c r="P48" s="43">
        <v>4872</v>
      </c>
    </row>
    <row r="49" spans="1:16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7"/>
    </row>
    <row r="50" spans="1:16" ht="15.75" customHeight="1" thickBot="1">
      <c r="A50" s="120" t="s">
        <v>69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1693061</v>
      </c>
      <c r="E5" s="27">
        <f t="shared" si="0"/>
        <v>500042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44911</v>
      </c>
      <c r="L5" s="27">
        <f t="shared" si="0"/>
        <v>0</v>
      </c>
      <c r="M5" s="27">
        <f t="shared" si="0"/>
        <v>0</v>
      </c>
      <c r="N5" s="28">
        <f>SUM(D5:M5)</f>
        <v>2238014</v>
      </c>
      <c r="O5" s="33">
        <f t="shared" ref="O5:O48" si="1">(N5/O$50)</f>
        <v>427.10190839694656</v>
      </c>
      <c r="P5" s="6"/>
    </row>
    <row r="6" spans="1:133">
      <c r="A6" s="12"/>
      <c r="B6" s="25">
        <v>311</v>
      </c>
      <c r="C6" s="20" t="s">
        <v>1</v>
      </c>
      <c r="D6" s="46">
        <v>687644</v>
      </c>
      <c r="E6" s="46">
        <v>500042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1187686</v>
      </c>
      <c r="O6" s="47">
        <f t="shared" si="1"/>
        <v>226.65763358778625</v>
      </c>
      <c r="P6" s="9"/>
    </row>
    <row r="7" spans="1:133">
      <c r="A7" s="12"/>
      <c r="B7" s="25">
        <v>312.41000000000003</v>
      </c>
      <c r="C7" s="20" t="s">
        <v>10</v>
      </c>
      <c r="D7" s="46">
        <v>109556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109556</v>
      </c>
      <c r="O7" s="47">
        <f t="shared" si="1"/>
        <v>20.907633587786261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44911</v>
      </c>
      <c r="L8" s="46">
        <v>0</v>
      </c>
      <c r="M8" s="46">
        <v>0</v>
      </c>
      <c r="N8" s="46">
        <f>SUM(D8:M8)</f>
        <v>44911</v>
      </c>
      <c r="O8" s="47">
        <f t="shared" si="1"/>
        <v>8.5708015267175579</v>
      </c>
      <c r="P8" s="9"/>
    </row>
    <row r="9" spans="1:133">
      <c r="A9" s="12"/>
      <c r="B9" s="25">
        <v>312.60000000000002</v>
      </c>
      <c r="C9" s="20" t="s">
        <v>11</v>
      </c>
      <c r="D9" s="46">
        <v>367061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367061</v>
      </c>
      <c r="O9" s="47">
        <f t="shared" si="1"/>
        <v>70.049809160305344</v>
      </c>
      <c r="P9" s="9"/>
    </row>
    <row r="10" spans="1:133">
      <c r="A10" s="12"/>
      <c r="B10" s="25">
        <v>314.10000000000002</v>
      </c>
      <c r="C10" s="20" t="s">
        <v>12</v>
      </c>
      <c r="D10" s="46">
        <v>365062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365062</v>
      </c>
      <c r="O10" s="47">
        <f t="shared" si="1"/>
        <v>69.668320610687019</v>
      </c>
      <c r="P10" s="9"/>
    </row>
    <row r="11" spans="1:133">
      <c r="A11" s="12"/>
      <c r="B11" s="25">
        <v>314.89999999999998</v>
      </c>
      <c r="C11" s="20" t="s">
        <v>66</v>
      </c>
      <c r="D11" s="46">
        <v>12069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12069</v>
      </c>
      <c r="O11" s="47">
        <f t="shared" si="1"/>
        <v>2.3032442748091602</v>
      </c>
      <c r="P11" s="9"/>
    </row>
    <row r="12" spans="1:133">
      <c r="A12" s="12"/>
      <c r="B12" s="25">
        <v>315</v>
      </c>
      <c r="C12" s="20" t="s">
        <v>81</v>
      </c>
      <c r="D12" s="46">
        <v>139503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139503</v>
      </c>
      <c r="O12" s="47">
        <f t="shared" si="1"/>
        <v>26.622709923664122</v>
      </c>
      <c r="P12" s="9"/>
    </row>
    <row r="13" spans="1:133">
      <c r="A13" s="12"/>
      <c r="B13" s="25">
        <v>316</v>
      </c>
      <c r="C13" s="20" t="s">
        <v>82</v>
      </c>
      <c r="D13" s="46">
        <v>12166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12166</v>
      </c>
      <c r="O13" s="47">
        <f t="shared" si="1"/>
        <v>2.3217557251908398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SUM(D15:D25)</f>
        <v>793247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306981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1100228</v>
      </c>
      <c r="O14" s="45">
        <f t="shared" si="1"/>
        <v>209.9671755725191</v>
      </c>
      <c r="P14" s="10"/>
    </row>
    <row r="15" spans="1:133">
      <c r="A15" s="12"/>
      <c r="B15" s="25">
        <v>331.2</v>
      </c>
      <c r="C15" s="20" t="s">
        <v>16</v>
      </c>
      <c r="D15" s="46">
        <v>67914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67914</v>
      </c>
      <c r="O15" s="47">
        <f t="shared" si="1"/>
        <v>12.960687022900764</v>
      </c>
      <c r="P15" s="9"/>
    </row>
    <row r="16" spans="1:133">
      <c r="A16" s="12"/>
      <c r="B16" s="25">
        <v>331.39</v>
      </c>
      <c r="C16" s="20" t="s">
        <v>96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36209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36209</v>
      </c>
      <c r="O16" s="47">
        <f t="shared" si="1"/>
        <v>6.9101145038167937</v>
      </c>
      <c r="P16" s="9"/>
    </row>
    <row r="17" spans="1:16">
      <c r="A17" s="12"/>
      <c r="B17" s="25">
        <v>331.41</v>
      </c>
      <c r="C17" s="20" t="s">
        <v>21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11258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11258</v>
      </c>
      <c r="O17" s="47">
        <f t="shared" si="1"/>
        <v>2.1484732824427479</v>
      </c>
      <c r="P17" s="9"/>
    </row>
    <row r="18" spans="1:16">
      <c r="A18" s="12"/>
      <c r="B18" s="25">
        <v>334.39</v>
      </c>
      <c r="C18" s="20" t="s">
        <v>97</v>
      </c>
      <c r="D18" s="46">
        <v>322115</v>
      </c>
      <c r="E18" s="46">
        <v>0</v>
      </c>
      <c r="F18" s="46">
        <v>0</v>
      </c>
      <c r="G18" s="46">
        <v>0</v>
      </c>
      <c r="H18" s="46">
        <v>0</v>
      </c>
      <c r="I18" s="46">
        <v>175166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497281</v>
      </c>
      <c r="O18" s="47">
        <f t="shared" si="1"/>
        <v>94.900954198473286</v>
      </c>
      <c r="P18" s="9"/>
    </row>
    <row r="19" spans="1:16">
      <c r="A19" s="12"/>
      <c r="B19" s="25">
        <v>334.41</v>
      </c>
      <c r="C19" s="20" t="s">
        <v>24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10300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10300</v>
      </c>
      <c r="O19" s="47">
        <f t="shared" si="1"/>
        <v>1.9656488549618321</v>
      </c>
      <c r="P19" s="9"/>
    </row>
    <row r="20" spans="1:16">
      <c r="A20" s="12"/>
      <c r="B20" s="25">
        <v>334.9</v>
      </c>
      <c r="C20" s="20" t="s">
        <v>104</v>
      </c>
      <c r="D20" s="46">
        <v>32074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32074</v>
      </c>
      <c r="O20" s="47">
        <f t="shared" si="1"/>
        <v>6.1209923664122137</v>
      </c>
      <c r="P20" s="9"/>
    </row>
    <row r="21" spans="1:16">
      <c r="A21" s="12"/>
      <c r="B21" s="25">
        <v>335.12</v>
      </c>
      <c r="C21" s="20" t="s">
        <v>83</v>
      </c>
      <c r="D21" s="46">
        <v>207424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207424</v>
      </c>
      <c r="O21" s="47">
        <f t="shared" si="1"/>
        <v>39.584732824427483</v>
      </c>
      <c r="P21" s="9"/>
    </row>
    <row r="22" spans="1:16">
      <c r="A22" s="12"/>
      <c r="B22" s="25">
        <v>335.14</v>
      </c>
      <c r="C22" s="20" t="s">
        <v>84</v>
      </c>
      <c r="D22" s="46">
        <v>793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793</v>
      </c>
      <c r="O22" s="47">
        <f t="shared" si="1"/>
        <v>0.15133587786259542</v>
      </c>
      <c r="P22" s="9"/>
    </row>
    <row r="23" spans="1:16">
      <c r="A23" s="12"/>
      <c r="B23" s="25">
        <v>335.15</v>
      </c>
      <c r="C23" s="20" t="s">
        <v>85</v>
      </c>
      <c r="D23" s="46">
        <v>1510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1510</v>
      </c>
      <c r="O23" s="47">
        <f t="shared" si="1"/>
        <v>0.28816793893129772</v>
      </c>
      <c r="P23" s="9"/>
    </row>
    <row r="24" spans="1:16">
      <c r="A24" s="12"/>
      <c r="B24" s="25">
        <v>335.18</v>
      </c>
      <c r="C24" s="20" t="s">
        <v>86</v>
      </c>
      <c r="D24" s="46">
        <v>161417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161417</v>
      </c>
      <c r="O24" s="47">
        <f t="shared" si="1"/>
        <v>30.804770992366411</v>
      </c>
      <c r="P24" s="9"/>
    </row>
    <row r="25" spans="1:16">
      <c r="A25" s="12"/>
      <c r="B25" s="25">
        <v>337.9</v>
      </c>
      <c r="C25" s="20" t="s">
        <v>29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74048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74048</v>
      </c>
      <c r="O25" s="47">
        <f t="shared" si="1"/>
        <v>14.131297709923665</v>
      </c>
      <c r="P25" s="9"/>
    </row>
    <row r="26" spans="1:16" ht="15.75">
      <c r="A26" s="29" t="s">
        <v>34</v>
      </c>
      <c r="B26" s="30"/>
      <c r="C26" s="31"/>
      <c r="D26" s="32">
        <f t="shared" ref="D26:M26" si="5">SUM(D27:D35)</f>
        <v>166390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11249984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>SUM(D26:M26)</f>
        <v>11416374</v>
      </c>
      <c r="O26" s="45">
        <f t="shared" si="1"/>
        <v>2178.697328244275</v>
      </c>
      <c r="P26" s="10"/>
    </row>
    <row r="27" spans="1:16">
      <c r="A27" s="12"/>
      <c r="B27" s="25">
        <v>342.9</v>
      </c>
      <c r="C27" s="20" t="s">
        <v>109</v>
      </c>
      <c r="D27" s="46">
        <v>25192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25192</v>
      </c>
      <c r="O27" s="47">
        <f t="shared" si="1"/>
        <v>4.8076335877862597</v>
      </c>
      <c r="P27" s="9"/>
    </row>
    <row r="28" spans="1:16">
      <c r="A28" s="12"/>
      <c r="B28" s="25">
        <v>343.1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6601885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6601885</v>
      </c>
      <c r="O28" s="47">
        <f t="shared" si="1"/>
        <v>1259.9017175572519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1041830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1041830</v>
      </c>
      <c r="O29" s="47">
        <f t="shared" si="1"/>
        <v>198.82251908396947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1222366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1222366</v>
      </c>
      <c r="O30" s="47">
        <f t="shared" si="1"/>
        <v>233.27595419847327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2128345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2128345</v>
      </c>
      <c r="O31" s="47">
        <f t="shared" si="1"/>
        <v>406.17270992366412</v>
      </c>
      <c r="P31" s="9"/>
    </row>
    <row r="32" spans="1:16">
      <c r="A32" s="12"/>
      <c r="B32" s="25">
        <v>343.8</v>
      </c>
      <c r="C32" s="20" t="s">
        <v>42</v>
      </c>
      <c r="D32" s="46">
        <v>36253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36253</v>
      </c>
      <c r="O32" s="47">
        <f t="shared" si="1"/>
        <v>6.9185114503816791</v>
      </c>
      <c r="P32" s="9"/>
    </row>
    <row r="33" spans="1:119">
      <c r="A33" s="12"/>
      <c r="B33" s="25">
        <v>344.1</v>
      </c>
      <c r="C33" s="20" t="s">
        <v>88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255558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255558</v>
      </c>
      <c r="O33" s="47">
        <f t="shared" si="1"/>
        <v>48.770610687022902</v>
      </c>
      <c r="P33" s="9"/>
    </row>
    <row r="34" spans="1:119">
      <c r="A34" s="12"/>
      <c r="B34" s="25">
        <v>344.9</v>
      </c>
      <c r="C34" s="20" t="s">
        <v>89</v>
      </c>
      <c r="D34" s="46">
        <v>104915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104915</v>
      </c>
      <c r="O34" s="47">
        <f t="shared" si="1"/>
        <v>20.021946564885496</v>
      </c>
      <c r="P34" s="9"/>
    </row>
    <row r="35" spans="1:119">
      <c r="A35" s="12"/>
      <c r="B35" s="25">
        <v>346.4</v>
      </c>
      <c r="C35" s="20" t="s">
        <v>45</v>
      </c>
      <c r="D35" s="46">
        <v>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30</v>
      </c>
      <c r="O35" s="47">
        <f t="shared" si="1"/>
        <v>5.7251908396946565E-3</v>
      </c>
      <c r="P35" s="9"/>
    </row>
    <row r="36" spans="1:119" ht="15.75">
      <c r="A36" s="29" t="s">
        <v>35</v>
      </c>
      <c r="B36" s="30"/>
      <c r="C36" s="31"/>
      <c r="D36" s="32">
        <f t="shared" ref="D36:M36" si="7">SUM(D37:D37)</f>
        <v>32505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ref="N36:N48" si="8">SUM(D36:M36)</f>
        <v>32505</v>
      </c>
      <c r="O36" s="45">
        <f t="shared" si="1"/>
        <v>6.2032442748091601</v>
      </c>
      <c r="P36" s="10"/>
    </row>
    <row r="37" spans="1:119">
      <c r="A37" s="13"/>
      <c r="B37" s="39">
        <v>359</v>
      </c>
      <c r="C37" s="21" t="s">
        <v>48</v>
      </c>
      <c r="D37" s="46">
        <v>32505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32505</v>
      </c>
      <c r="O37" s="47">
        <f t="shared" si="1"/>
        <v>6.2032442748091601</v>
      </c>
      <c r="P37" s="9"/>
    </row>
    <row r="38" spans="1:119" ht="15.75">
      <c r="A38" s="29" t="s">
        <v>2</v>
      </c>
      <c r="B38" s="30"/>
      <c r="C38" s="31"/>
      <c r="D38" s="32">
        <f t="shared" ref="D38:M38" si="9">SUM(D39:D43)</f>
        <v>91100</v>
      </c>
      <c r="E38" s="32">
        <f t="shared" si="9"/>
        <v>15390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116077</v>
      </c>
      <c r="J38" s="32">
        <f t="shared" si="9"/>
        <v>0</v>
      </c>
      <c r="K38" s="32">
        <f t="shared" si="9"/>
        <v>2012408</v>
      </c>
      <c r="L38" s="32">
        <f t="shared" si="9"/>
        <v>0</v>
      </c>
      <c r="M38" s="32">
        <f t="shared" si="9"/>
        <v>0</v>
      </c>
      <c r="N38" s="32">
        <f t="shared" si="8"/>
        <v>2234975</v>
      </c>
      <c r="O38" s="45">
        <f t="shared" si="1"/>
        <v>426.52194656488547</v>
      </c>
      <c r="P38" s="10"/>
    </row>
    <row r="39" spans="1:119">
      <c r="A39" s="12"/>
      <c r="B39" s="25">
        <v>361.1</v>
      </c>
      <c r="C39" s="20" t="s">
        <v>49</v>
      </c>
      <c r="D39" s="46">
        <v>1675</v>
      </c>
      <c r="E39" s="46">
        <v>990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2665</v>
      </c>
      <c r="O39" s="47">
        <f t="shared" si="1"/>
        <v>0.50858778625954193</v>
      </c>
      <c r="P39" s="9"/>
    </row>
    <row r="40" spans="1:119">
      <c r="A40" s="12"/>
      <c r="B40" s="25">
        <v>361.3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1495195</v>
      </c>
      <c r="L40" s="46">
        <v>0</v>
      </c>
      <c r="M40" s="46">
        <v>0</v>
      </c>
      <c r="N40" s="46">
        <f t="shared" si="8"/>
        <v>1495195</v>
      </c>
      <c r="O40" s="47">
        <f t="shared" si="1"/>
        <v>285.34255725190837</v>
      </c>
      <c r="P40" s="9"/>
    </row>
    <row r="41" spans="1:119">
      <c r="A41" s="12"/>
      <c r="B41" s="25">
        <v>364</v>
      </c>
      <c r="C41" s="20" t="s">
        <v>99</v>
      </c>
      <c r="D41" s="46">
        <v>54185</v>
      </c>
      <c r="E41" s="46">
        <v>0</v>
      </c>
      <c r="F41" s="46">
        <v>0</v>
      </c>
      <c r="G41" s="46">
        <v>0</v>
      </c>
      <c r="H41" s="46">
        <v>0</v>
      </c>
      <c r="I41" s="46">
        <v>85087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139272</v>
      </c>
      <c r="O41" s="47">
        <f t="shared" si="1"/>
        <v>26.578625954198472</v>
      </c>
      <c r="P41" s="9"/>
    </row>
    <row r="42" spans="1:119">
      <c r="A42" s="12"/>
      <c r="B42" s="25">
        <v>368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517213</v>
      </c>
      <c r="L42" s="46">
        <v>0</v>
      </c>
      <c r="M42" s="46">
        <v>0</v>
      </c>
      <c r="N42" s="46">
        <f t="shared" si="8"/>
        <v>517213</v>
      </c>
      <c r="O42" s="47">
        <f t="shared" si="1"/>
        <v>98.704770992366406</v>
      </c>
      <c r="P42" s="9"/>
    </row>
    <row r="43" spans="1:119">
      <c r="A43" s="12"/>
      <c r="B43" s="25">
        <v>369.9</v>
      </c>
      <c r="C43" s="20" t="s">
        <v>52</v>
      </c>
      <c r="D43" s="46">
        <v>35240</v>
      </c>
      <c r="E43" s="46">
        <v>14400</v>
      </c>
      <c r="F43" s="46">
        <v>0</v>
      </c>
      <c r="G43" s="46">
        <v>0</v>
      </c>
      <c r="H43" s="46">
        <v>0</v>
      </c>
      <c r="I43" s="46">
        <v>30990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80630</v>
      </c>
      <c r="O43" s="47">
        <f t="shared" si="1"/>
        <v>15.387404580152671</v>
      </c>
      <c r="P43" s="9"/>
    </row>
    <row r="44" spans="1:119" ht="15.75">
      <c r="A44" s="29" t="s">
        <v>36</v>
      </c>
      <c r="B44" s="30"/>
      <c r="C44" s="31"/>
      <c r="D44" s="32">
        <f t="shared" ref="D44:M44" si="10">SUM(D45:D47)</f>
        <v>1692423</v>
      </c>
      <c r="E44" s="32">
        <f t="shared" si="10"/>
        <v>281169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15370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8"/>
        <v>1988962</v>
      </c>
      <c r="O44" s="45">
        <f t="shared" si="1"/>
        <v>379.5729007633588</v>
      </c>
      <c r="P44" s="9"/>
    </row>
    <row r="45" spans="1:119">
      <c r="A45" s="12"/>
      <c r="B45" s="25">
        <v>381</v>
      </c>
      <c r="C45" s="20" t="s">
        <v>53</v>
      </c>
      <c r="D45" s="46">
        <v>1542423</v>
      </c>
      <c r="E45" s="46">
        <v>281169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1823592</v>
      </c>
      <c r="O45" s="47">
        <f t="shared" si="1"/>
        <v>348.01374045801526</v>
      </c>
      <c r="P45" s="9"/>
    </row>
    <row r="46" spans="1:119">
      <c r="A46" s="12"/>
      <c r="B46" s="25">
        <v>384</v>
      </c>
      <c r="C46" s="20" t="s">
        <v>54</v>
      </c>
      <c r="D46" s="46">
        <v>150000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150000</v>
      </c>
      <c r="O46" s="47">
        <f t="shared" si="1"/>
        <v>28.625954198473284</v>
      </c>
      <c r="P46" s="9"/>
    </row>
    <row r="47" spans="1:119" ht="15.75" thickBot="1">
      <c r="A47" s="12"/>
      <c r="B47" s="25">
        <v>389.1</v>
      </c>
      <c r="C47" s="20" t="s">
        <v>91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15370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15370</v>
      </c>
      <c r="O47" s="47">
        <f t="shared" si="1"/>
        <v>2.9332061068702289</v>
      </c>
      <c r="P47" s="9"/>
    </row>
    <row r="48" spans="1:119" ht="16.5" thickBot="1">
      <c r="A48" s="14" t="s">
        <v>46</v>
      </c>
      <c r="B48" s="23"/>
      <c r="C48" s="22"/>
      <c r="D48" s="15">
        <f>SUM(D5,D14,D26,D36,D38,D44)</f>
        <v>4468726</v>
      </c>
      <c r="E48" s="15">
        <f t="shared" ref="E48:M48" si="11">SUM(E5,E14,E26,E36,E38,E44)</f>
        <v>796601</v>
      </c>
      <c r="F48" s="15">
        <f t="shared" si="11"/>
        <v>0</v>
      </c>
      <c r="G48" s="15">
        <f t="shared" si="11"/>
        <v>0</v>
      </c>
      <c r="H48" s="15">
        <f t="shared" si="11"/>
        <v>0</v>
      </c>
      <c r="I48" s="15">
        <f t="shared" si="11"/>
        <v>11688412</v>
      </c>
      <c r="J48" s="15">
        <f t="shared" si="11"/>
        <v>0</v>
      </c>
      <c r="K48" s="15">
        <f t="shared" si="11"/>
        <v>2057319</v>
      </c>
      <c r="L48" s="15">
        <f t="shared" si="11"/>
        <v>0</v>
      </c>
      <c r="M48" s="15">
        <f t="shared" si="11"/>
        <v>0</v>
      </c>
      <c r="N48" s="15">
        <f t="shared" si="8"/>
        <v>19011058</v>
      </c>
      <c r="O48" s="38">
        <f t="shared" si="1"/>
        <v>3628.0645038167941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112</v>
      </c>
      <c r="M50" s="118"/>
      <c r="N50" s="118"/>
      <c r="O50" s="43">
        <v>5240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69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1621244</v>
      </c>
      <c r="E5" s="27">
        <f t="shared" si="0"/>
        <v>399444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42589</v>
      </c>
      <c r="L5" s="27">
        <f t="shared" si="0"/>
        <v>0</v>
      </c>
      <c r="M5" s="27">
        <f t="shared" si="0"/>
        <v>0</v>
      </c>
      <c r="N5" s="28">
        <f>SUM(D5:M5)</f>
        <v>2063277</v>
      </c>
      <c r="O5" s="33">
        <f t="shared" ref="O5:O47" si="1">(N5/O$49)</f>
        <v>394.58347676419965</v>
      </c>
      <c r="P5" s="6"/>
    </row>
    <row r="6" spans="1:133">
      <c r="A6" s="12"/>
      <c r="B6" s="25">
        <v>311</v>
      </c>
      <c r="C6" s="20" t="s">
        <v>1</v>
      </c>
      <c r="D6" s="46">
        <v>656587</v>
      </c>
      <c r="E6" s="46">
        <v>399444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1056031</v>
      </c>
      <c r="O6" s="47">
        <f t="shared" si="1"/>
        <v>201.95658825779307</v>
      </c>
      <c r="P6" s="9"/>
    </row>
    <row r="7" spans="1:133">
      <c r="A7" s="12"/>
      <c r="B7" s="25">
        <v>312.41000000000003</v>
      </c>
      <c r="C7" s="20" t="s">
        <v>10</v>
      </c>
      <c r="D7" s="46">
        <v>110204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110204</v>
      </c>
      <c r="O7" s="47">
        <f t="shared" si="1"/>
        <v>21.07554025626315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42589</v>
      </c>
      <c r="L8" s="46">
        <v>0</v>
      </c>
      <c r="M8" s="46">
        <v>0</v>
      </c>
      <c r="N8" s="46">
        <f>SUM(D8:M8)</f>
        <v>42589</v>
      </c>
      <c r="O8" s="47">
        <f t="shared" si="1"/>
        <v>8.1447695544081089</v>
      </c>
      <c r="P8" s="9"/>
    </row>
    <row r="9" spans="1:133">
      <c r="A9" s="12"/>
      <c r="B9" s="25">
        <v>312.60000000000002</v>
      </c>
      <c r="C9" s="20" t="s">
        <v>11</v>
      </c>
      <c r="D9" s="46">
        <v>355209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355209</v>
      </c>
      <c r="O9" s="47">
        <f t="shared" si="1"/>
        <v>67.930579460699946</v>
      </c>
      <c r="P9" s="9"/>
    </row>
    <row r="10" spans="1:133">
      <c r="A10" s="12"/>
      <c r="B10" s="25">
        <v>314.10000000000002</v>
      </c>
      <c r="C10" s="20" t="s">
        <v>12</v>
      </c>
      <c r="D10" s="46">
        <v>344457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344457</v>
      </c>
      <c r="O10" s="47">
        <f t="shared" si="1"/>
        <v>65.874354561101555</v>
      </c>
      <c r="P10" s="9"/>
    </row>
    <row r="11" spans="1:133">
      <c r="A11" s="12"/>
      <c r="B11" s="25">
        <v>314.89999999999998</v>
      </c>
      <c r="C11" s="20" t="s">
        <v>66</v>
      </c>
      <c r="D11" s="46">
        <v>12741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12741</v>
      </c>
      <c r="O11" s="47">
        <f t="shared" si="1"/>
        <v>2.4366035570854847</v>
      </c>
      <c r="P11" s="9"/>
    </row>
    <row r="12" spans="1:133">
      <c r="A12" s="12"/>
      <c r="B12" s="25">
        <v>315</v>
      </c>
      <c r="C12" s="20" t="s">
        <v>81</v>
      </c>
      <c r="D12" s="46">
        <v>128371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128371</v>
      </c>
      <c r="O12" s="47">
        <f t="shared" si="1"/>
        <v>24.549818320902659</v>
      </c>
      <c r="P12" s="9"/>
    </row>
    <row r="13" spans="1:133">
      <c r="A13" s="12"/>
      <c r="B13" s="25">
        <v>316</v>
      </c>
      <c r="C13" s="20" t="s">
        <v>82</v>
      </c>
      <c r="D13" s="46">
        <v>13675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13675</v>
      </c>
      <c r="O13" s="47">
        <f t="shared" si="1"/>
        <v>2.6152227959456873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SUM(D15:D24)</f>
        <v>1786027</v>
      </c>
      <c r="E14" s="32">
        <f t="shared" si="3"/>
        <v>105000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2076609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3967636</v>
      </c>
      <c r="O14" s="45">
        <f t="shared" si="1"/>
        <v>758.77529164276154</v>
      </c>
      <c r="P14" s="10"/>
    </row>
    <row r="15" spans="1:133">
      <c r="A15" s="12"/>
      <c r="B15" s="25">
        <v>331.2</v>
      </c>
      <c r="C15" s="20" t="s">
        <v>16</v>
      </c>
      <c r="D15" s="46">
        <v>69502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69502</v>
      </c>
      <c r="O15" s="47">
        <f t="shared" si="1"/>
        <v>13.291642761522279</v>
      </c>
      <c r="P15" s="9"/>
    </row>
    <row r="16" spans="1:133">
      <c r="A16" s="12"/>
      <c r="B16" s="25">
        <v>331.39</v>
      </c>
      <c r="C16" s="20" t="s">
        <v>96</v>
      </c>
      <c r="D16" s="46">
        <v>0</v>
      </c>
      <c r="E16" s="46">
        <v>105000</v>
      </c>
      <c r="F16" s="46">
        <v>0</v>
      </c>
      <c r="G16" s="46">
        <v>0</v>
      </c>
      <c r="H16" s="46">
        <v>0</v>
      </c>
      <c r="I16" s="46">
        <v>74024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179024</v>
      </c>
      <c r="O16" s="47">
        <f t="shared" si="1"/>
        <v>34.236756550009559</v>
      </c>
      <c r="P16" s="9"/>
    </row>
    <row r="17" spans="1:16">
      <c r="A17" s="12"/>
      <c r="B17" s="25">
        <v>331.41</v>
      </c>
      <c r="C17" s="20" t="s">
        <v>21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1166580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1166580</v>
      </c>
      <c r="O17" s="47">
        <f t="shared" si="1"/>
        <v>223.09810671256454</v>
      </c>
      <c r="P17" s="9"/>
    </row>
    <row r="18" spans="1:16">
      <c r="A18" s="12"/>
      <c r="B18" s="25">
        <v>334.39</v>
      </c>
      <c r="C18" s="20" t="s">
        <v>97</v>
      </c>
      <c r="D18" s="46">
        <v>1211524</v>
      </c>
      <c r="E18" s="46">
        <v>0</v>
      </c>
      <c r="F18" s="46">
        <v>0</v>
      </c>
      <c r="G18" s="46">
        <v>0</v>
      </c>
      <c r="H18" s="46">
        <v>0</v>
      </c>
      <c r="I18" s="46">
        <v>698685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1910209</v>
      </c>
      <c r="O18" s="47">
        <f t="shared" si="1"/>
        <v>365.31057563587683</v>
      </c>
      <c r="P18" s="9"/>
    </row>
    <row r="19" spans="1:16">
      <c r="A19" s="12"/>
      <c r="B19" s="25">
        <v>334.41</v>
      </c>
      <c r="C19" s="20" t="s">
        <v>24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137320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137320</v>
      </c>
      <c r="O19" s="47">
        <f t="shared" si="1"/>
        <v>26.261235417861926</v>
      </c>
      <c r="P19" s="9"/>
    </row>
    <row r="20" spans="1:16">
      <c r="A20" s="12"/>
      <c r="B20" s="25">
        <v>334.9</v>
      </c>
      <c r="C20" s="20" t="s">
        <v>104</v>
      </c>
      <c r="D20" s="46">
        <v>106034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106034</v>
      </c>
      <c r="O20" s="47">
        <f t="shared" si="1"/>
        <v>20.278064639510422</v>
      </c>
      <c r="P20" s="9"/>
    </row>
    <row r="21" spans="1:16">
      <c r="A21" s="12"/>
      <c r="B21" s="25">
        <v>335.12</v>
      </c>
      <c r="C21" s="20" t="s">
        <v>83</v>
      </c>
      <c r="D21" s="46">
        <v>229890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229890</v>
      </c>
      <c r="O21" s="47">
        <f t="shared" si="1"/>
        <v>43.964429145152039</v>
      </c>
      <c r="P21" s="9"/>
    </row>
    <row r="22" spans="1:16">
      <c r="A22" s="12"/>
      <c r="B22" s="25">
        <v>335.14</v>
      </c>
      <c r="C22" s="20" t="s">
        <v>84</v>
      </c>
      <c r="D22" s="46">
        <v>784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784</v>
      </c>
      <c r="O22" s="47">
        <f t="shared" si="1"/>
        <v>0.1499330655957162</v>
      </c>
      <c r="P22" s="9"/>
    </row>
    <row r="23" spans="1:16">
      <c r="A23" s="12"/>
      <c r="B23" s="25">
        <v>335.15</v>
      </c>
      <c r="C23" s="20" t="s">
        <v>85</v>
      </c>
      <c r="D23" s="46">
        <v>1866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1866</v>
      </c>
      <c r="O23" s="47">
        <f t="shared" si="1"/>
        <v>0.35685599541021229</v>
      </c>
      <c r="P23" s="9"/>
    </row>
    <row r="24" spans="1:16">
      <c r="A24" s="12"/>
      <c r="B24" s="25">
        <v>335.18</v>
      </c>
      <c r="C24" s="20" t="s">
        <v>86</v>
      </c>
      <c r="D24" s="46">
        <v>166427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166427</v>
      </c>
      <c r="O24" s="47">
        <f t="shared" si="1"/>
        <v>31.827691719257984</v>
      </c>
      <c r="P24" s="9"/>
    </row>
    <row r="25" spans="1:16" ht="15.75">
      <c r="A25" s="29" t="s">
        <v>34</v>
      </c>
      <c r="B25" s="30"/>
      <c r="C25" s="31"/>
      <c r="D25" s="32">
        <f t="shared" ref="D25:M25" si="5">SUM(D26:D34)</f>
        <v>159527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10970637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>SUM(D25:M25)</f>
        <v>11130164</v>
      </c>
      <c r="O25" s="45">
        <f t="shared" si="1"/>
        <v>2128.5454197743356</v>
      </c>
      <c r="P25" s="10"/>
    </row>
    <row r="26" spans="1:16">
      <c r="A26" s="12"/>
      <c r="B26" s="25">
        <v>342.9</v>
      </c>
      <c r="C26" s="20" t="s">
        <v>109</v>
      </c>
      <c r="D26" s="46">
        <v>24577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24577</v>
      </c>
      <c r="O26" s="47">
        <f t="shared" si="1"/>
        <v>4.7001338688085674</v>
      </c>
      <c r="P26" s="9"/>
    </row>
    <row r="27" spans="1:16">
      <c r="A27" s="12"/>
      <c r="B27" s="25">
        <v>343.1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6477183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6477183</v>
      </c>
      <c r="O27" s="47">
        <f t="shared" si="1"/>
        <v>1238.7039586919104</v>
      </c>
      <c r="P27" s="9"/>
    </row>
    <row r="28" spans="1:16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1016473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1016473</v>
      </c>
      <c r="O28" s="47">
        <f t="shared" si="1"/>
        <v>194.39147064448269</v>
      </c>
      <c r="P28" s="9"/>
    </row>
    <row r="29" spans="1:16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1133828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1133828</v>
      </c>
      <c r="O29" s="47">
        <f t="shared" si="1"/>
        <v>216.83457640084146</v>
      </c>
      <c r="P29" s="9"/>
    </row>
    <row r="30" spans="1:16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2086823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2086823</v>
      </c>
      <c r="O30" s="47">
        <f t="shared" si="1"/>
        <v>399.08644100210364</v>
      </c>
      <c r="P30" s="9"/>
    </row>
    <row r="31" spans="1:16">
      <c r="A31" s="12"/>
      <c r="B31" s="25">
        <v>343.8</v>
      </c>
      <c r="C31" s="20" t="s">
        <v>42</v>
      </c>
      <c r="D31" s="46">
        <v>30786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30786</v>
      </c>
      <c r="O31" s="47">
        <f t="shared" si="1"/>
        <v>5.8875502008032132</v>
      </c>
      <c r="P31" s="9"/>
    </row>
    <row r="32" spans="1:16">
      <c r="A32" s="12"/>
      <c r="B32" s="25">
        <v>344.1</v>
      </c>
      <c r="C32" s="20" t="s">
        <v>88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256330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256330</v>
      </c>
      <c r="O32" s="47">
        <f t="shared" si="1"/>
        <v>49.02084528590553</v>
      </c>
      <c r="P32" s="9"/>
    </row>
    <row r="33" spans="1:119">
      <c r="A33" s="12"/>
      <c r="B33" s="25">
        <v>344.9</v>
      </c>
      <c r="C33" s="20" t="s">
        <v>89</v>
      </c>
      <c r="D33" s="46">
        <v>102384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102384</v>
      </c>
      <c r="O33" s="47">
        <f t="shared" si="1"/>
        <v>19.580034423407916</v>
      </c>
      <c r="P33" s="9"/>
    </row>
    <row r="34" spans="1:119">
      <c r="A34" s="12"/>
      <c r="B34" s="25">
        <v>346.4</v>
      </c>
      <c r="C34" s="20" t="s">
        <v>45</v>
      </c>
      <c r="D34" s="46">
        <v>1780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1780</v>
      </c>
      <c r="O34" s="47">
        <f t="shared" si="1"/>
        <v>0.3404092560719067</v>
      </c>
      <c r="P34" s="9"/>
    </row>
    <row r="35" spans="1:119" ht="15.75">
      <c r="A35" s="29" t="s">
        <v>35</v>
      </c>
      <c r="B35" s="30"/>
      <c r="C35" s="31"/>
      <c r="D35" s="32">
        <f t="shared" ref="D35:M35" si="7">SUM(D36:D36)</f>
        <v>46442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ref="N35:N47" si="8">SUM(D35:M35)</f>
        <v>46442</v>
      </c>
      <c r="O35" s="45">
        <f t="shared" si="1"/>
        <v>8.8816217249952185</v>
      </c>
      <c r="P35" s="10"/>
    </row>
    <row r="36" spans="1:119">
      <c r="A36" s="13"/>
      <c r="B36" s="39">
        <v>359</v>
      </c>
      <c r="C36" s="21" t="s">
        <v>48</v>
      </c>
      <c r="D36" s="46">
        <v>46442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46442</v>
      </c>
      <c r="O36" s="47">
        <f t="shared" si="1"/>
        <v>8.8816217249952185</v>
      </c>
      <c r="P36" s="9"/>
    </row>
    <row r="37" spans="1:119" ht="15.75">
      <c r="A37" s="29" t="s">
        <v>2</v>
      </c>
      <c r="B37" s="30"/>
      <c r="C37" s="31"/>
      <c r="D37" s="32">
        <f t="shared" ref="D37:M37" si="9">SUM(D38:D42)</f>
        <v>51810</v>
      </c>
      <c r="E37" s="32">
        <f t="shared" si="9"/>
        <v>86569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43798</v>
      </c>
      <c r="J37" s="32">
        <f t="shared" si="9"/>
        <v>0</v>
      </c>
      <c r="K37" s="32">
        <f t="shared" si="9"/>
        <v>1811226</v>
      </c>
      <c r="L37" s="32">
        <f t="shared" si="9"/>
        <v>0</v>
      </c>
      <c r="M37" s="32">
        <f t="shared" si="9"/>
        <v>0</v>
      </c>
      <c r="N37" s="32">
        <f t="shared" si="8"/>
        <v>1993403</v>
      </c>
      <c r="O37" s="45">
        <f t="shared" si="1"/>
        <v>381.22069229298143</v>
      </c>
      <c r="P37" s="10"/>
    </row>
    <row r="38" spans="1:119">
      <c r="A38" s="12"/>
      <c r="B38" s="25">
        <v>361.1</v>
      </c>
      <c r="C38" s="20" t="s">
        <v>49</v>
      </c>
      <c r="D38" s="46">
        <v>1661</v>
      </c>
      <c r="E38" s="46">
        <v>1347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3008</v>
      </c>
      <c r="O38" s="47">
        <f t="shared" si="1"/>
        <v>0.57525339453050295</v>
      </c>
      <c r="P38" s="9"/>
    </row>
    <row r="39" spans="1:119">
      <c r="A39" s="12"/>
      <c r="B39" s="25">
        <v>361.3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1178213</v>
      </c>
      <c r="L39" s="46">
        <v>0</v>
      </c>
      <c r="M39" s="46">
        <v>0</v>
      </c>
      <c r="N39" s="46">
        <f t="shared" si="8"/>
        <v>1178213</v>
      </c>
      <c r="O39" s="47">
        <f t="shared" si="1"/>
        <v>225.32281506980303</v>
      </c>
      <c r="P39" s="9"/>
    </row>
    <row r="40" spans="1:119">
      <c r="A40" s="12"/>
      <c r="B40" s="25">
        <v>364</v>
      </c>
      <c r="C40" s="20" t="s">
        <v>99</v>
      </c>
      <c r="D40" s="46">
        <v>5623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5623</v>
      </c>
      <c r="O40" s="47">
        <f t="shared" si="1"/>
        <v>1.0753490151080511</v>
      </c>
      <c r="P40" s="9"/>
    </row>
    <row r="41" spans="1:119">
      <c r="A41" s="12"/>
      <c r="B41" s="25">
        <v>368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633013</v>
      </c>
      <c r="L41" s="46">
        <v>0</v>
      </c>
      <c r="M41" s="46">
        <v>0</v>
      </c>
      <c r="N41" s="46">
        <f t="shared" si="8"/>
        <v>633013</v>
      </c>
      <c r="O41" s="47">
        <f t="shared" si="1"/>
        <v>121.05813731114937</v>
      </c>
      <c r="P41" s="9"/>
    </row>
    <row r="42" spans="1:119">
      <c r="A42" s="12"/>
      <c r="B42" s="25">
        <v>369.9</v>
      </c>
      <c r="C42" s="20" t="s">
        <v>52</v>
      </c>
      <c r="D42" s="46">
        <v>44526</v>
      </c>
      <c r="E42" s="46">
        <v>85222</v>
      </c>
      <c r="F42" s="46">
        <v>0</v>
      </c>
      <c r="G42" s="46">
        <v>0</v>
      </c>
      <c r="H42" s="46">
        <v>0</v>
      </c>
      <c r="I42" s="46">
        <v>43798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173546</v>
      </c>
      <c r="O42" s="47">
        <f t="shared" si="1"/>
        <v>33.189137502390516</v>
      </c>
      <c r="P42" s="9"/>
    </row>
    <row r="43" spans="1:119" ht="15.75">
      <c r="A43" s="29" t="s">
        <v>36</v>
      </c>
      <c r="B43" s="30"/>
      <c r="C43" s="31"/>
      <c r="D43" s="32">
        <f t="shared" ref="D43:M43" si="10">SUM(D44:D46)</f>
        <v>1630160</v>
      </c>
      <c r="E43" s="32">
        <f t="shared" si="10"/>
        <v>252949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17596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1900705</v>
      </c>
      <c r="O43" s="45">
        <f t="shared" si="1"/>
        <v>363.49301969783897</v>
      </c>
      <c r="P43" s="9"/>
    </row>
    <row r="44" spans="1:119">
      <c r="A44" s="12"/>
      <c r="B44" s="25">
        <v>381</v>
      </c>
      <c r="C44" s="20" t="s">
        <v>53</v>
      </c>
      <c r="D44" s="46">
        <v>1480160</v>
      </c>
      <c r="E44" s="46">
        <v>252949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1733109</v>
      </c>
      <c r="O44" s="47">
        <f t="shared" si="1"/>
        <v>331.44176706827307</v>
      </c>
      <c r="P44" s="9"/>
    </row>
    <row r="45" spans="1:119">
      <c r="A45" s="12"/>
      <c r="B45" s="25">
        <v>384</v>
      </c>
      <c r="C45" s="20" t="s">
        <v>54</v>
      </c>
      <c r="D45" s="46">
        <v>150000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150000</v>
      </c>
      <c r="O45" s="47">
        <f t="shared" si="1"/>
        <v>28.686173264486516</v>
      </c>
      <c r="P45" s="9"/>
    </row>
    <row r="46" spans="1:119" ht="15.75" thickBot="1">
      <c r="A46" s="12"/>
      <c r="B46" s="25">
        <v>389.1</v>
      </c>
      <c r="C46" s="20" t="s">
        <v>91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17596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17596</v>
      </c>
      <c r="O46" s="47">
        <f t="shared" si="1"/>
        <v>3.3650793650793651</v>
      </c>
      <c r="P46" s="9"/>
    </row>
    <row r="47" spans="1:119" ht="16.5" thickBot="1">
      <c r="A47" s="14" t="s">
        <v>46</v>
      </c>
      <c r="B47" s="23"/>
      <c r="C47" s="22"/>
      <c r="D47" s="15">
        <f>SUM(D5,D14,D25,D35,D37,D43)</f>
        <v>5295210</v>
      </c>
      <c r="E47" s="15">
        <f t="shared" ref="E47:M47" si="11">SUM(E5,E14,E25,E35,E37,E43)</f>
        <v>843962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13108640</v>
      </c>
      <c r="J47" s="15">
        <f t="shared" si="11"/>
        <v>0</v>
      </c>
      <c r="K47" s="15">
        <f t="shared" si="11"/>
        <v>1853815</v>
      </c>
      <c r="L47" s="15">
        <f t="shared" si="11"/>
        <v>0</v>
      </c>
      <c r="M47" s="15">
        <f t="shared" si="11"/>
        <v>0</v>
      </c>
      <c r="N47" s="15">
        <f t="shared" si="8"/>
        <v>21101627</v>
      </c>
      <c r="O47" s="38">
        <f t="shared" si="1"/>
        <v>4035.4995218971121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110</v>
      </c>
      <c r="M49" s="118"/>
      <c r="N49" s="118"/>
      <c r="O49" s="43">
        <v>5229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69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1575095</v>
      </c>
      <c r="E5" s="27">
        <f t="shared" si="0"/>
        <v>374611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42234</v>
      </c>
      <c r="L5" s="27">
        <f t="shared" si="0"/>
        <v>0</v>
      </c>
      <c r="M5" s="27">
        <f t="shared" si="0"/>
        <v>0</v>
      </c>
      <c r="N5" s="28">
        <f>SUM(D5:M5)</f>
        <v>1991940</v>
      </c>
      <c r="O5" s="33">
        <f t="shared" ref="O5:O45" si="1">(N5/O$47)</f>
        <v>388.06545879602572</v>
      </c>
      <c r="P5" s="6"/>
    </row>
    <row r="6" spans="1:133">
      <c r="A6" s="12"/>
      <c r="B6" s="25">
        <v>311</v>
      </c>
      <c r="C6" s="20" t="s">
        <v>1</v>
      </c>
      <c r="D6" s="46">
        <v>633285</v>
      </c>
      <c r="E6" s="46">
        <v>374611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1007896</v>
      </c>
      <c r="O6" s="47">
        <f t="shared" si="1"/>
        <v>196.35612702123515</v>
      </c>
      <c r="P6" s="9"/>
    </row>
    <row r="7" spans="1:133">
      <c r="A7" s="12"/>
      <c r="B7" s="25">
        <v>312.41000000000003</v>
      </c>
      <c r="C7" s="20" t="s">
        <v>10</v>
      </c>
      <c r="D7" s="46">
        <v>110511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110511</v>
      </c>
      <c r="O7" s="47">
        <f t="shared" si="1"/>
        <v>21.529514903565168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42234</v>
      </c>
      <c r="L8" s="46">
        <v>0</v>
      </c>
      <c r="M8" s="46">
        <v>0</v>
      </c>
      <c r="N8" s="46">
        <f>SUM(D8:M8)</f>
        <v>42234</v>
      </c>
      <c r="O8" s="47">
        <f t="shared" si="1"/>
        <v>8.2279368790181184</v>
      </c>
      <c r="P8" s="9"/>
    </row>
    <row r="9" spans="1:133">
      <c r="A9" s="12"/>
      <c r="B9" s="25">
        <v>312.60000000000002</v>
      </c>
      <c r="C9" s="20" t="s">
        <v>11</v>
      </c>
      <c r="D9" s="46">
        <v>349379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349379</v>
      </c>
      <c r="O9" s="47">
        <f t="shared" si="1"/>
        <v>68.065263978180397</v>
      </c>
      <c r="P9" s="9"/>
    </row>
    <row r="10" spans="1:133">
      <c r="A10" s="12"/>
      <c r="B10" s="25">
        <v>314.10000000000002</v>
      </c>
      <c r="C10" s="20" t="s">
        <v>12</v>
      </c>
      <c r="D10" s="46">
        <v>325349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325349</v>
      </c>
      <c r="O10" s="47">
        <f t="shared" si="1"/>
        <v>63.383791155269826</v>
      </c>
      <c r="P10" s="9"/>
    </row>
    <row r="11" spans="1:133">
      <c r="A11" s="12"/>
      <c r="B11" s="25">
        <v>314.89999999999998</v>
      </c>
      <c r="C11" s="20" t="s">
        <v>66</v>
      </c>
      <c r="D11" s="46">
        <v>16172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16172</v>
      </c>
      <c r="O11" s="47">
        <f t="shared" si="1"/>
        <v>3.1505941944282094</v>
      </c>
      <c r="P11" s="9"/>
    </row>
    <row r="12" spans="1:133">
      <c r="A12" s="12"/>
      <c r="B12" s="25">
        <v>315</v>
      </c>
      <c r="C12" s="20" t="s">
        <v>81</v>
      </c>
      <c r="D12" s="46">
        <v>127607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127607</v>
      </c>
      <c r="O12" s="47">
        <f t="shared" si="1"/>
        <v>24.860120787064094</v>
      </c>
      <c r="P12" s="9"/>
    </row>
    <row r="13" spans="1:133">
      <c r="A13" s="12"/>
      <c r="B13" s="25">
        <v>316</v>
      </c>
      <c r="C13" s="20" t="s">
        <v>82</v>
      </c>
      <c r="D13" s="46">
        <v>12792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12792</v>
      </c>
      <c r="O13" s="47">
        <f t="shared" si="1"/>
        <v>2.4921098772647574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SUM(D15:D24)</f>
        <v>563769</v>
      </c>
      <c r="E14" s="32">
        <f t="shared" si="3"/>
        <v>200000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2363350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3127119</v>
      </c>
      <c r="O14" s="45">
        <f t="shared" si="1"/>
        <v>609.21858562244302</v>
      </c>
      <c r="P14" s="10"/>
    </row>
    <row r="15" spans="1:133">
      <c r="A15" s="12"/>
      <c r="B15" s="25">
        <v>331.2</v>
      </c>
      <c r="C15" s="20" t="s">
        <v>16</v>
      </c>
      <c r="D15" s="46">
        <v>62429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62429</v>
      </c>
      <c r="O15" s="47">
        <f t="shared" si="1"/>
        <v>12.162283265147087</v>
      </c>
      <c r="P15" s="9"/>
    </row>
    <row r="16" spans="1:133">
      <c r="A16" s="12"/>
      <c r="B16" s="25">
        <v>331.39</v>
      </c>
      <c r="C16" s="20" t="s">
        <v>96</v>
      </c>
      <c r="D16" s="46">
        <v>0</v>
      </c>
      <c r="E16" s="46">
        <v>200000</v>
      </c>
      <c r="F16" s="46">
        <v>0</v>
      </c>
      <c r="G16" s="46">
        <v>0</v>
      </c>
      <c r="H16" s="46">
        <v>0</v>
      </c>
      <c r="I16" s="46">
        <v>329300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529300</v>
      </c>
      <c r="O16" s="47">
        <f t="shared" si="1"/>
        <v>103.1170855250341</v>
      </c>
      <c r="P16" s="9"/>
    </row>
    <row r="17" spans="1:16">
      <c r="A17" s="12"/>
      <c r="B17" s="25">
        <v>331.41</v>
      </c>
      <c r="C17" s="20" t="s">
        <v>21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819365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819365</v>
      </c>
      <c r="O17" s="47">
        <f t="shared" si="1"/>
        <v>159.62692382622248</v>
      </c>
      <c r="P17" s="9"/>
    </row>
    <row r="18" spans="1:16">
      <c r="A18" s="12"/>
      <c r="B18" s="25">
        <v>334.39</v>
      </c>
      <c r="C18" s="20" t="s">
        <v>97</v>
      </c>
      <c r="D18" s="46">
        <v>66740</v>
      </c>
      <c r="E18" s="46">
        <v>0</v>
      </c>
      <c r="F18" s="46">
        <v>0</v>
      </c>
      <c r="G18" s="46">
        <v>0</v>
      </c>
      <c r="H18" s="46">
        <v>0</v>
      </c>
      <c r="I18" s="46">
        <v>220689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287429</v>
      </c>
      <c r="O18" s="47">
        <f t="shared" si="1"/>
        <v>55.996298460939023</v>
      </c>
      <c r="P18" s="9"/>
    </row>
    <row r="19" spans="1:16">
      <c r="A19" s="12"/>
      <c r="B19" s="25">
        <v>334.9</v>
      </c>
      <c r="C19" s="20" t="s">
        <v>104</v>
      </c>
      <c r="D19" s="46">
        <v>4669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4669</v>
      </c>
      <c r="O19" s="47">
        <f t="shared" si="1"/>
        <v>0.90960451977401124</v>
      </c>
      <c r="P19" s="9"/>
    </row>
    <row r="20" spans="1:16">
      <c r="A20" s="12"/>
      <c r="B20" s="25">
        <v>335.12</v>
      </c>
      <c r="C20" s="20" t="s">
        <v>83</v>
      </c>
      <c r="D20" s="46">
        <v>220133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220133</v>
      </c>
      <c r="O20" s="47">
        <f t="shared" si="1"/>
        <v>42.88583674264563</v>
      </c>
      <c r="P20" s="9"/>
    </row>
    <row r="21" spans="1:16">
      <c r="A21" s="12"/>
      <c r="B21" s="25">
        <v>335.14</v>
      </c>
      <c r="C21" s="20" t="s">
        <v>84</v>
      </c>
      <c r="D21" s="46">
        <v>537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537</v>
      </c>
      <c r="O21" s="47">
        <f t="shared" si="1"/>
        <v>0.10461718293395675</v>
      </c>
      <c r="P21" s="9"/>
    </row>
    <row r="22" spans="1:16">
      <c r="A22" s="12"/>
      <c r="B22" s="25">
        <v>335.15</v>
      </c>
      <c r="C22" s="20" t="s">
        <v>85</v>
      </c>
      <c r="D22" s="46">
        <v>1866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1866</v>
      </c>
      <c r="O22" s="47">
        <f t="shared" si="1"/>
        <v>0.36353009935710112</v>
      </c>
      <c r="P22" s="9"/>
    </row>
    <row r="23" spans="1:16">
      <c r="A23" s="12"/>
      <c r="B23" s="25">
        <v>335.18</v>
      </c>
      <c r="C23" s="20" t="s">
        <v>86</v>
      </c>
      <c r="D23" s="46">
        <v>159542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159542</v>
      </c>
      <c r="O23" s="47">
        <f t="shared" si="1"/>
        <v>31.081628677186831</v>
      </c>
      <c r="P23" s="9"/>
    </row>
    <row r="24" spans="1:16">
      <c r="A24" s="12"/>
      <c r="B24" s="25">
        <v>337.9</v>
      </c>
      <c r="C24" s="20" t="s">
        <v>29</v>
      </c>
      <c r="D24" s="46">
        <v>47853</v>
      </c>
      <c r="E24" s="46">
        <v>0</v>
      </c>
      <c r="F24" s="46">
        <v>0</v>
      </c>
      <c r="G24" s="46">
        <v>0</v>
      </c>
      <c r="H24" s="46">
        <v>0</v>
      </c>
      <c r="I24" s="46">
        <v>993996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1041849</v>
      </c>
      <c r="O24" s="47">
        <f t="shared" si="1"/>
        <v>202.97077732320281</v>
      </c>
      <c r="P24" s="9"/>
    </row>
    <row r="25" spans="1:16" ht="15.75">
      <c r="A25" s="29" t="s">
        <v>34</v>
      </c>
      <c r="B25" s="30"/>
      <c r="C25" s="31"/>
      <c r="D25" s="32">
        <f t="shared" ref="D25:M25" si="5">SUM(D26:D33)</f>
        <v>119565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10653302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>SUM(D25:M25)</f>
        <v>10772867</v>
      </c>
      <c r="O25" s="45">
        <f t="shared" si="1"/>
        <v>2098.7467368010912</v>
      </c>
      <c r="P25" s="10"/>
    </row>
    <row r="26" spans="1:16">
      <c r="A26" s="12"/>
      <c r="B26" s="25">
        <v>343.1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6313552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6313552</v>
      </c>
      <c r="O26" s="47">
        <f t="shared" si="1"/>
        <v>1229.992596921878</v>
      </c>
      <c r="P26" s="9"/>
    </row>
    <row r="27" spans="1:16">
      <c r="A27" s="12"/>
      <c r="B27" s="25">
        <v>343.3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1012629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1012629</v>
      </c>
      <c r="O27" s="47">
        <f t="shared" si="1"/>
        <v>197.27819988310929</v>
      </c>
      <c r="P27" s="9"/>
    </row>
    <row r="28" spans="1:16">
      <c r="A28" s="12"/>
      <c r="B28" s="25">
        <v>343.4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1109717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1109717</v>
      </c>
      <c r="O28" s="47">
        <f t="shared" si="1"/>
        <v>216.19267484901616</v>
      </c>
      <c r="P28" s="9"/>
    </row>
    <row r="29" spans="1:16">
      <c r="A29" s="12"/>
      <c r="B29" s="25">
        <v>343.5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2010455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2010455</v>
      </c>
      <c r="O29" s="47">
        <f t="shared" si="1"/>
        <v>391.6725112020261</v>
      </c>
      <c r="P29" s="9"/>
    </row>
    <row r="30" spans="1:16">
      <c r="A30" s="12"/>
      <c r="B30" s="25">
        <v>343.8</v>
      </c>
      <c r="C30" s="20" t="s">
        <v>42</v>
      </c>
      <c r="D30" s="46">
        <v>21600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21600</v>
      </c>
      <c r="O30" s="47">
        <f t="shared" si="1"/>
        <v>4.2080654587960256</v>
      </c>
      <c r="P30" s="9"/>
    </row>
    <row r="31" spans="1:16">
      <c r="A31" s="12"/>
      <c r="B31" s="25">
        <v>344.1</v>
      </c>
      <c r="C31" s="20" t="s">
        <v>88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206949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206949</v>
      </c>
      <c r="O31" s="47">
        <f t="shared" si="1"/>
        <v>40.317358270017536</v>
      </c>
      <c r="P31" s="9"/>
    </row>
    <row r="32" spans="1:16">
      <c r="A32" s="12"/>
      <c r="B32" s="25">
        <v>344.9</v>
      </c>
      <c r="C32" s="20" t="s">
        <v>89</v>
      </c>
      <c r="D32" s="46">
        <v>96435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96435</v>
      </c>
      <c r="O32" s="47">
        <f t="shared" si="1"/>
        <v>18.787258912916425</v>
      </c>
      <c r="P32" s="9"/>
    </row>
    <row r="33" spans="1:119">
      <c r="A33" s="12"/>
      <c r="B33" s="25">
        <v>346.4</v>
      </c>
      <c r="C33" s="20" t="s">
        <v>45</v>
      </c>
      <c r="D33" s="46">
        <v>1530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1530</v>
      </c>
      <c r="O33" s="47">
        <f t="shared" si="1"/>
        <v>0.29807130333138515</v>
      </c>
      <c r="P33" s="9"/>
    </row>
    <row r="34" spans="1:119" ht="15.75">
      <c r="A34" s="29" t="s">
        <v>35</v>
      </c>
      <c r="B34" s="30"/>
      <c r="C34" s="31"/>
      <c r="D34" s="32">
        <f t="shared" ref="D34:M34" si="7">SUM(D35:D35)</f>
        <v>47437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ref="N34:N45" si="8">SUM(D34:M34)</f>
        <v>47437</v>
      </c>
      <c r="O34" s="45">
        <f t="shared" si="1"/>
        <v>9.2415741281901429</v>
      </c>
      <c r="P34" s="10"/>
    </row>
    <row r="35" spans="1:119">
      <c r="A35" s="13"/>
      <c r="B35" s="39">
        <v>359</v>
      </c>
      <c r="C35" s="21" t="s">
        <v>48</v>
      </c>
      <c r="D35" s="46">
        <v>47437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47437</v>
      </c>
      <c r="O35" s="47">
        <f t="shared" si="1"/>
        <v>9.2415741281901429</v>
      </c>
      <c r="P35" s="9"/>
    </row>
    <row r="36" spans="1:119" ht="15.75">
      <c r="A36" s="29" t="s">
        <v>2</v>
      </c>
      <c r="B36" s="30"/>
      <c r="C36" s="31"/>
      <c r="D36" s="32">
        <f t="shared" ref="D36:M36" si="9">SUM(D37:D41)</f>
        <v>55725</v>
      </c>
      <c r="E36" s="32">
        <f t="shared" si="9"/>
        <v>89924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33790</v>
      </c>
      <c r="J36" s="32">
        <f t="shared" si="9"/>
        <v>0</v>
      </c>
      <c r="K36" s="32">
        <f t="shared" si="9"/>
        <v>2142832</v>
      </c>
      <c r="L36" s="32">
        <f t="shared" si="9"/>
        <v>0</v>
      </c>
      <c r="M36" s="32">
        <f t="shared" si="9"/>
        <v>0</v>
      </c>
      <c r="N36" s="32">
        <f t="shared" si="8"/>
        <v>2322271</v>
      </c>
      <c r="O36" s="45">
        <f t="shared" si="1"/>
        <v>452.41983245665301</v>
      </c>
      <c r="P36" s="10"/>
    </row>
    <row r="37" spans="1:119">
      <c r="A37" s="12"/>
      <c r="B37" s="25">
        <v>361.1</v>
      </c>
      <c r="C37" s="20" t="s">
        <v>49</v>
      </c>
      <c r="D37" s="46">
        <v>1901</v>
      </c>
      <c r="E37" s="46">
        <v>1139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3040</v>
      </c>
      <c r="O37" s="47">
        <f t="shared" si="1"/>
        <v>0.59224624975647766</v>
      </c>
      <c r="P37" s="9"/>
    </row>
    <row r="38" spans="1:119">
      <c r="A38" s="12"/>
      <c r="B38" s="25">
        <v>361.3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1572851</v>
      </c>
      <c r="L38" s="46">
        <v>0</v>
      </c>
      <c r="M38" s="46">
        <v>0</v>
      </c>
      <c r="N38" s="46">
        <f t="shared" si="8"/>
        <v>1572851</v>
      </c>
      <c r="O38" s="47">
        <f t="shared" si="1"/>
        <v>306.41944282096239</v>
      </c>
      <c r="P38" s="9"/>
    </row>
    <row r="39" spans="1:119">
      <c r="A39" s="12"/>
      <c r="B39" s="25">
        <v>364</v>
      </c>
      <c r="C39" s="20" t="s">
        <v>99</v>
      </c>
      <c r="D39" s="46">
        <v>10686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10686</v>
      </c>
      <c r="O39" s="47">
        <f t="shared" si="1"/>
        <v>2.081823495032145</v>
      </c>
      <c r="P39" s="9"/>
    </row>
    <row r="40" spans="1:119">
      <c r="A40" s="12"/>
      <c r="B40" s="25">
        <v>368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569981</v>
      </c>
      <c r="L40" s="46">
        <v>0</v>
      </c>
      <c r="M40" s="46">
        <v>0</v>
      </c>
      <c r="N40" s="46">
        <f t="shared" si="8"/>
        <v>569981</v>
      </c>
      <c r="O40" s="47">
        <f t="shared" si="1"/>
        <v>111.04247029027859</v>
      </c>
      <c r="P40" s="9"/>
    </row>
    <row r="41" spans="1:119">
      <c r="A41" s="12"/>
      <c r="B41" s="25">
        <v>369.9</v>
      </c>
      <c r="C41" s="20" t="s">
        <v>52</v>
      </c>
      <c r="D41" s="46">
        <v>43138</v>
      </c>
      <c r="E41" s="46">
        <v>88785</v>
      </c>
      <c r="F41" s="46">
        <v>0</v>
      </c>
      <c r="G41" s="46">
        <v>0</v>
      </c>
      <c r="H41" s="46">
        <v>0</v>
      </c>
      <c r="I41" s="46">
        <v>33790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165713</v>
      </c>
      <c r="O41" s="47">
        <f t="shared" si="1"/>
        <v>32.283849600623419</v>
      </c>
      <c r="P41" s="9"/>
    </row>
    <row r="42" spans="1:119" ht="15.75">
      <c r="A42" s="29" t="s">
        <v>36</v>
      </c>
      <c r="B42" s="30"/>
      <c r="C42" s="31"/>
      <c r="D42" s="32">
        <f t="shared" ref="D42:M42" si="10">SUM(D43:D44)</f>
        <v>1510739</v>
      </c>
      <c r="E42" s="32">
        <f t="shared" si="10"/>
        <v>237776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10885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1759400</v>
      </c>
      <c r="O42" s="45">
        <f t="shared" si="1"/>
        <v>342.76251704656147</v>
      </c>
      <c r="P42" s="9"/>
    </row>
    <row r="43" spans="1:119">
      <c r="A43" s="12"/>
      <c r="B43" s="25">
        <v>381</v>
      </c>
      <c r="C43" s="20" t="s">
        <v>53</v>
      </c>
      <c r="D43" s="46">
        <v>1510739</v>
      </c>
      <c r="E43" s="46">
        <v>237776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1748515</v>
      </c>
      <c r="O43" s="47">
        <f t="shared" si="1"/>
        <v>340.6419248003117</v>
      </c>
      <c r="P43" s="9"/>
    </row>
    <row r="44" spans="1:119" ht="15.75" thickBot="1">
      <c r="A44" s="12"/>
      <c r="B44" s="25">
        <v>389.1</v>
      </c>
      <c r="C44" s="20" t="s">
        <v>91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10885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10885</v>
      </c>
      <c r="O44" s="47">
        <f t="shared" si="1"/>
        <v>2.1205922462497564</v>
      </c>
      <c r="P44" s="9"/>
    </row>
    <row r="45" spans="1:119" ht="16.5" thickBot="1">
      <c r="A45" s="14" t="s">
        <v>46</v>
      </c>
      <c r="B45" s="23"/>
      <c r="C45" s="22"/>
      <c r="D45" s="15">
        <f>SUM(D5,D14,D25,D34,D36,D42)</f>
        <v>3872330</v>
      </c>
      <c r="E45" s="15">
        <f t="shared" ref="E45:M45" si="11">SUM(E5,E14,E25,E34,E36,E42)</f>
        <v>902311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13061327</v>
      </c>
      <c r="J45" s="15">
        <f t="shared" si="11"/>
        <v>0</v>
      </c>
      <c r="K45" s="15">
        <f t="shared" si="11"/>
        <v>2185066</v>
      </c>
      <c r="L45" s="15">
        <f t="shared" si="11"/>
        <v>0</v>
      </c>
      <c r="M45" s="15">
        <f t="shared" si="11"/>
        <v>0</v>
      </c>
      <c r="N45" s="15">
        <f t="shared" si="8"/>
        <v>20021034</v>
      </c>
      <c r="O45" s="38">
        <f t="shared" si="1"/>
        <v>3900.4547048509644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107</v>
      </c>
      <c r="M47" s="118"/>
      <c r="N47" s="118"/>
      <c r="O47" s="43">
        <v>5133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69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1503667</v>
      </c>
      <c r="E5" s="27">
        <f t="shared" si="0"/>
        <v>332109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40646</v>
      </c>
      <c r="L5" s="27">
        <f t="shared" si="0"/>
        <v>0</v>
      </c>
      <c r="M5" s="27">
        <f t="shared" si="0"/>
        <v>0</v>
      </c>
      <c r="N5" s="28">
        <f>SUM(D5:M5)</f>
        <v>1876422</v>
      </c>
      <c r="O5" s="33">
        <f t="shared" ref="O5:O47" si="1">(N5/O$49)</f>
        <v>362.80394431554527</v>
      </c>
      <c r="P5" s="6"/>
    </row>
    <row r="6" spans="1:133">
      <c r="A6" s="12"/>
      <c r="B6" s="25">
        <v>311</v>
      </c>
      <c r="C6" s="20" t="s">
        <v>1</v>
      </c>
      <c r="D6" s="46">
        <v>605783</v>
      </c>
      <c r="E6" s="46">
        <v>332109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937892</v>
      </c>
      <c r="O6" s="47">
        <f t="shared" si="1"/>
        <v>181.34029389017789</v>
      </c>
      <c r="P6" s="9"/>
    </row>
    <row r="7" spans="1:133">
      <c r="A7" s="12"/>
      <c r="B7" s="25">
        <v>312.41000000000003</v>
      </c>
      <c r="C7" s="20" t="s">
        <v>10</v>
      </c>
      <c r="D7" s="46">
        <v>109613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109613</v>
      </c>
      <c r="O7" s="47">
        <f t="shared" si="1"/>
        <v>21.19354215003867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40646</v>
      </c>
      <c r="L8" s="46">
        <v>0</v>
      </c>
      <c r="M8" s="46">
        <v>0</v>
      </c>
      <c r="N8" s="46">
        <f>SUM(D8:M8)</f>
        <v>40646</v>
      </c>
      <c r="O8" s="47">
        <f t="shared" si="1"/>
        <v>7.8588553750966748</v>
      </c>
      <c r="P8" s="9"/>
    </row>
    <row r="9" spans="1:133">
      <c r="A9" s="12"/>
      <c r="B9" s="25">
        <v>312.60000000000002</v>
      </c>
      <c r="C9" s="20" t="s">
        <v>11</v>
      </c>
      <c r="D9" s="46">
        <v>320268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320268</v>
      </c>
      <c r="O9" s="47">
        <f t="shared" si="1"/>
        <v>61.923433874709978</v>
      </c>
      <c r="P9" s="9"/>
    </row>
    <row r="10" spans="1:133">
      <c r="A10" s="12"/>
      <c r="B10" s="25">
        <v>314.10000000000002</v>
      </c>
      <c r="C10" s="20" t="s">
        <v>12</v>
      </c>
      <c r="D10" s="46">
        <v>317999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317999</v>
      </c>
      <c r="O10" s="47">
        <f t="shared" si="1"/>
        <v>61.484725444702242</v>
      </c>
      <c r="P10" s="9"/>
    </row>
    <row r="11" spans="1:133">
      <c r="A11" s="12"/>
      <c r="B11" s="25">
        <v>314.8</v>
      </c>
      <c r="C11" s="20" t="s">
        <v>13</v>
      </c>
      <c r="D11" s="46">
        <v>16288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16288</v>
      </c>
      <c r="O11" s="47">
        <f t="shared" si="1"/>
        <v>3.1492652745552978</v>
      </c>
      <c r="P11" s="9"/>
    </row>
    <row r="12" spans="1:133">
      <c r="A12" s="12"/>
      <c r="B12" s="25">
        <v>314.89999999999998</v>
      </c>
      <c r="C12" s="20" t="s">
        <v>66</v>
      </c>
      <c r="D12" s="46">
        <v>398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398</v>
      </c>
      <c r="O12" s="47">
        <f t="shared" si="1"/>
        <v>7.6952822892498066E-2</v>
      </c>
      <c r="P12" s="9"/>
    </row>
    <row r="13" spans="1:133">
      <c r="A13" s="12"/>
      <c r="B13" s="25">
        <v>315</v>
      </c>
      <c r="C13" s="20" t="s">
        <v>81</v>
      </c>
      <c r="D13" s="46">
        <v>121651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121651</v>
      </c>
      <c r="O13" s="47">
        <f t="shared" si="1"/>
        <v>23.52107501933488</v>
      </c>
      <c r="P13" s="9"/>
    </row>
    <row r="14" spans="1:133">
      <c r="A14" s="12"/>
      <c r="B14" s="25">
        <v>316</v>
      </c>
      <c r="C14" s="20" t="s">
        <v>82</v>
      </c>
      <c r="D14" s="46">
        <v>11667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11667</v>
      </c>
      <c r="O14" s="47">
        <f t="shared" si="1"/>
        <v>2.2558004640371228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SUM(D16:D25)</f>
        <v>1558442</v>
      </c>
      <c r="E15" s="32">
        <f t="shared" si="3"/>
        <v>16948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1606345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3181735</v>
      </c>
      <c r="O15" s="45">
        <f t="shared" si="1"/>
        <v>615.18464810518174</v>
      </c>
      <c r="P15" s="10"/>
    </row>
    <row r="16" spans="1:133">
      <c r="A16" s="12"/>
      <c r="B16" s="25">
        <v>331.2</v>
      </c>
      <c r="C16" s="20" t="s">
        <v>16</v>
      </c>
      <c r="D16" s="46">
        <v>46923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46923</v>
      </c>
      <c r="O16" s="47">
        <f t="shared" si="1"/>
        <v>9.0725058004640378</v>
      </c>
      <c r="P16" s="9"/>
    </row>
    <row r="17" spans="1:16">
      <c r="A17" s="12"/>
      <c r="B17" s="25">
        <v>331.39</v>
      </c>
      <c r="C17" s="20" t="s">
        <v>96</v>
      </c>
      <c r="D17" s="46">
        <v>0</v>
      </c>
      <c r="E17" s="46">
        <v>16948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16948</v>
      </c>
      <c r="O17" s="47">
        <f t="shared" si="1"/>
        <v>3.2768754833720033</v>
      </c>
      <c r="P17" s="9"/>
    </row>
    <row r="18" spans="1:16">
      <c r="A18" s="12"/>
      <c r="B18" s="25">
        <v>334.39</v>
      </c>
      <c r="C18" s="20" t="s">
        <v>97</v>
      </c>
      <c r="D18" s="46">
        <v>49780</v>
      </c>
      <c r="E18" s="46">
        <v>0</v>
      </c>
      <c r="F18" s="46">
        <v>0</v>
      </c>
      <c r="G18" s="46">
        <v>0</v>
      </c>
      <c r="H18" s="46">
        <v>0</v>
      </c>
      <c r="I18" s="46">
        <v>1606345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1656125</v>
      </c>
      <c r="O18" s="47">
        <f t="shared" si="1"/>
        <v>320.20978344934264</v>
      </c>
      <c r="P18" s="9"/>
    </row>
    <row r="19" spans="1:16">
      <c r="A19" s="12"/>
      <c r="B19" s="25">
        <v>334.9</v>
      </c>
      <c r="C19" s="20" t="s">
        <v>104</v>
      </c>
      <c r="D19" s="46">
        <v>813204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813204</v>
      </c>
      <c r="O19" s="47">
        <f t="shared" si="1"/>
        <v>157.23201856148492</v>
      </c>
      <c r="P19" s="9"/>
    </row>
    <row r="20" spans="1:16">
      <c r="A20" s="12"/>
      <c r="B20" s="25">
        <v>335.12</v>
      </c>
      <c r="C20" s="20" t="s">
        <v>83</v>
      </c>
      <c r="D20" s="46">
        <v>209899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209899</v>
      </c>
      <c r="O20" s="47">
        <f t="shared" si="1"/>
        <v>40.583720030935808</v>
      </c>
      <c r="P20" s="9"/>
    </row>
    <row r="21" spans="1:16">
      <c r="A21" s="12"/>
      <c r="B21" s="25">
        <v>335.14</v>
      </c>
      <c r="C21" s="20" t="s">
        <v>84</v>
      </c>
      <c r="D21" s="46">
        <v>581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581</v>
      </c>
      <c r="O21" s="47">
        <f t="shared" si="1"/>
        <v>0.11233565351894818</v>
      </c>
      <c r="P21" s="9"/>
    </row>
    <row r="22" spans="1:16">
      <c r="A22" s="12"/>
      <c r="B22" s="25">
        <v>335.15</v>
      </c>
      <c r="C22" s="20" t="s">
        <v>85</v>
      </c>
      <c r="D22" s="46">
        <v>2020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2020</v>
      </c>
      <c r="O22" s="47">
        <f t="shared" si="1"/>
        <v>0.39056457849961329</v>
      </c>
      <c r="P22" s="9"/>
    </row>
    <row r="23" spans="1:16">
      <c r="A23" s="12"/>
      <c r="B23" s="25">
        <v>335.18</v>
      </c>
      <c r="C23" s="20" t="s">
        <v>86</v>
      </c>
      <c r="D23" s="46">
        <v>146954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146954</v>
      </c>
      <c r="O23" s="47">
        <f t="shared" si="1"/>
        <v>28.413379737045631</v>
      </c>
      <c r="P23" s="9"/>
    </row>
    <row r="24" spans="1:16">
      <c r="A24" s="12"/>
      <c r="B24" s="25">
        <v>335.19</v>
      </c>
      <c r="C24" s="20" t="s">
        <v>87</v>
      </c>
      <c r="D24" s="46">
        <v>1887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1887</v>
      </c>
      <c r="O24" s="47">
        <f t="shared" si="1"/>
        <v>0.36484918793503479</v>
      </c>
      <c r="P24" s="9"/>
    </row>
    <row r="25" spans="1:16">
      <c r="A25" s="12"/>
      <c r="B25" s="25">
        <v>337.9</v>
      </c>
      <c r="C25" s="20" t="s">
        <v>29</v>
      </c>
      <c r="D25" s="46">
        <v>287194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287194</v>
      </c>
      <c r="O25" s="47">
        <f t="shared" si="1"/>
        <v>55.528615622583139</v>
      </c>
      <c r="P25" s="9"/>
    </row>
    <row r="26" spans="1:16" ht="15.75">
      <c r="A26" s="29" t="s">
        <v>34</v>
      </c>
      <c r="B26" s="30"/>
      <c r="C26" s="31"/>
      <c r="D26" s="32">
        <f t="shared" ref="D26:M26" si="5">SUM(D27:D34)</f>
        <v>115529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10520760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>SUM(D26:M26)</f>
        <v>10636289</v>
      </c>
      <c r="O26" s="45">
        <f t="shared" si="1"/>
        <v>2056.5137277648878</v>
      </c>
      <c r="P26" s="10"/>
    </row>
    <row r="27" spans="1:16">
      <c r="A27" s="12"/>
      <c r="B27" s="25">
        <v>343.1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6310212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6310212</v>
      </c>
      <c r="O27" s="47">
        <f t="shared" si="1"/>
        <v>1220.0719257540604</v>
      </c>
      <c r="P27" s="9"/>
    </row>
    <row r="28" spans="1:16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961391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961391</v>
      </c>
      <c r="O28" s="47">
        <f t="shared" si="1"/>
        <v>185.88379737045631</v>
      </c>
      <c r="P28" s="9"/>
    </row>
    <row r="29" spans="1:16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1063740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1063740</v>
      </c>
      <c r="O29" s="47">
        <f t="shared" si="1"/>
        <v>205.67285382830627</v>
      </c>
      <c r="P29" s="9"/>
    </row>
    <row r="30" spans="1:16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1963577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1963577</v>
      </c>
      <c r="O30" s="47">
        <f t="shared" si="1"/>
        <v>379.65525908739363</v>
      </c>
      <c r="P30" s="9"/>
    </row>
    <row r="31" spans="1:16">
      <c r="A31" s="12"/>
      <c r="B31" s="25">
        <v>343.8</v>
      </c>
      <c r="C31" s="20" t="s">
        <v>42</v>
      </c>
      <c r="D31" s="46">
        <v>28500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28500</v>
      </c>
      <c r="O31" s="47">
        <f t="shared" si="1"/>
        <v>5.510440835266821</v>
      </c>
      <c r="P31" s="9"/>
    </row>
    <row r="32" spans="1:16">
      <c r="A32" s="12"/>
      <c r="B32" s="25">
        <v>344.1</v>
      </c>
      <c r="C32" s="20" t="s">
        <v>88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221840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221840</v>
      </c>
      <c r="O32" s="47">
        <f t="shared" si="1"/>
        <v>42.89249806651199</v>
      </c>
      <c r="P32" s="9"/>
    </row>
    <row r="33" spans="1:119">
      <c r="A33" s="12"/>
      <c r="B33" s="25">
        <v>344.9</v>
      </c>
      <c r="C33" s="20" t="s">
        <v>89</v>
      </c>
      <c r="D33" s="46">
        <v>86099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86099</v>
      </c>
      <c r="O33" s="47">
        <f t="shared" si="1"/>
        <v>16.647138437741685</v>
      </c>
      <c r="P33" s="9"/>
    </row>
    <row r="34" spans="1:119">
      <c r="A34" s="12"/>
      <c r="B34" s="25">
        <v>346.4</v>
      </c>
      <c r="C34" s="20" t="s">
        <v>45</v>
      </c>
      <c r="D34" s="46">
        <v>930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930</v>
      </c>
      <c r="O34" s="47">
        <f t="shared" si="1"/>
        <v>0.17981438515081208</v>
      </c>
      <c r="P34" s="9"/>
    </row>
    <row r="35" spans="1:119" ht="15.75">
      <c r="A35" s="29" t="s">
        <v>35</v>
      </c>
      <c r="B35" s="30"/>
      <c r="C35" s="31"/>
      <c r="D35" s="32">
        <f t="shared" ref="D35:M35" si="7">SUM(D36:D36)</f>
        <v>62251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ref="N35:N47" si="8">SUM(D35:M35)</f>
        <v>62251</v>
      </c>
      <c r="O35" s="45">
        <f t="shared" si="1"/>
        <v>12.0361562258314</v>
      </c>
      <c r="P35" s="10"/>
    </row>
    <row r="36" spans="1:119">
      <c r="A36" s="13"/>
      <c r="B36" s="39">
        <v>359</v>
      </c>
      <c r="C36" s="21" t="s">
        <v>48</v>
      </c>
      <c r="D36" s="46">
        <v>62251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62251</v>
      </c>
      <c r="O36" s="47">
        <f t="shared" si="1"/>
        <v>12.0361562258314</v>
      </c>
      <c r="P36" s="9"/>
    </row>
    <row r="37" spans="1:119" ht="15.75">
      <c r="A37" s="29" t="s">
        <v>2</v>
      </c>
      <c r="B37" s="30"/>
      <c r="C37" s="31"/>
      <c r="D37" s="32">
        <f t="shared" ref="D37:M37" si="9">SUM(D38:D42)</f>
        <v>72490</v>
      </c>
      <c r="E37" s="32">
        <f t="shared" si="9"/>
        <v>18519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2965317</v>
      </c>
      <c r="L37" s="32">
        <f t="shared" si="9"/>
        <v>0</v>
      </c>
      <c r="M37" s="32">
        <f t="shared" si="9"/>
        <v>0</v>
      </c>
      <c r="N37" s="32">
        <f t="shared" si="8"/>
        <v>3056326</v>
      </c>
      <c r="O37" s="45">
        <f t="shared" si="1"/>
        <v>590.93696829079659</v>
      </c>
      <c r="P37" s="10"/>
    </row>
    <row r="38" spans="1:119">
      <c r="A38" s="12"/>
      <c r="B38" s="25">
        <v>361.1</v>
      </c>
      <c r="C38" s="20" t="s">
        <v>49</v>
      </c>
      <c r="D38" s="46">
        <v>1029</v>
      </c>
      <c r="E38" s="46">
        <v>1277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2306</v>
      </c>
      <c r="O38" s="47">
        <f t="shared" si="1"/>
        <v>0.44586233565351896</v>
      </c>
      <c r="P38" s="9"/>
    </row>
    <row r="39" spans="1:119">
      <c r="A39" s="12"/>
      <c r="B39" s="25">
        <v>361.3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2523736</v>
      </c>
      <c r="L39" s="46">
        <v>0</v>
      </c>
      <c r="M39" s="46">
        <v>0</v>
      </c>
      <c r="N39" s="46">
        <f t="shared" si="8"/>
        <v>2523736</v>
      </c>
      <c r="O39" s="47">
        <f t="shared" si="1"/>
        <v>487.9613302397525</v>
      </c>
      <c r="P39" s="9"/>
    </row>
    <row r="40" spans="1:119">
      <c r="A40" s="12"/>
      <c r="B40" s="25">
        <v>364</v>
      </c>
      <c r="C40" s="20" t="s">
        <v>99</v>
      </c>
      <c r="D40" s="46">
        <v>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92</v>
      </c>
      <c r="O40" s="47">
        <f t="shared" si="1"/>
        <v>1.7788089713843776E-2</v>
      </c>
      <c r="P40" s="9"/>
    </row>
    <row r="41" spans="1:119">
      <c r="A41" s="12"/>
      <c r="B41" s="25">
        <v>368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441581</v>
      </c>
      <c r="L41" s="46">
        <v>0</v>
      </c>
      <c r="M41" s="46">
        <v>0</v>
      </c>
      <c r="N41" s="46">
        <f t="shared" si="8"/>
        <v>441581</v>
      </c>
      <c r="O41" s="47">
        <f t="shared" si="1"/>
        <v>85.379156999226609</v>
      </c>
      <c r="P41" s="9"/>
    </row>
    <row r="42" spans="1:119">
      <c r="A42" s="12"/>
      <c r="B42" s="25">
        <v>369.9</v>
      </c>
      <c r="C42" s="20" t="s">
        <v>52</v>
      </c>
      <c r="D42" s="46">
        <v>71369</v>
      </c>
      <c r="E42" s="46">
        <v>17242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88611</v>
      </c>
      <c r="O42" s="47">
        <f t="shared" si="1"/>
        <v>17.132830626450115</v>
      </c>
      <c r="P42" s="9"/>
    </row>
    <row r="43" spans="1:119" ht="15.75">
      <c r="A43" s="29" t="s">
        <v>36</v>
      </c>
      <c r="B43" s="30"/>
      <c r="C43" s="31"/>
      <c r="D43" s="32">
        <f t="shared" ref="D43:M43" si="10">SUM(D44:D46)</f>
        <v>1752324</v>
      </c>
      <c r="E43" s="32">
        <f t="shared" si="10"/>
        <v>210798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82541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2045663</v>
      </c>
      <c r="O43" s="45">
        <f t="shared" si="1"/>
        <v>395.52648878576952</v>
      </c>
      <c r="P43" s="9"/>
    </row>
    <row r="44" spans="1:119">
      <c r="A44" s="12"/>
      <c r="B44" s="25">
        <v>381</v>
      </c>
      <c r="C44" s="20" t="s">
        <v>53</v>
      </c>
      <c r="D44" s="46">
        <v>1616824</v>
      </c>
      <c r="E44" s="46">
        <v>210798</v>
      </c>
      <c r="F44" s="46">
        <v>0</v>
      </c>
      <c r="G44" s="46">
        <v>0</v>
      </c>
      <c r="H44" s="46">
        <v>0</v>
      </c>
      <c r="I44" s="46">
        <v>73577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1901199</v>
      </c>
      <c r="O44" s="47">
        <f t="shared" si="1"/>
        <v>367.59454756380512</v>
      </c>
      <c r="P44" s="9"/>
    </row>
    <row r="45" spans="1:119">
      <c r="A45" s="12"/>
      <c r="B45" s="25">
        <v>384</v>
      </c>
      <c r="C45" s="20" t="s">
        <v>54</v>
      </c>
      <c r="D45" s="46">
        <v>135500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135500</v>
      </c>
      <c r="O45" s="47">
        <f t="shared" si="1"/>
        <v>26.19876256767208</v>
      </c>
      <c r="P45" s="9"/>
    </row>
    <row r="46" spans="1:119" ht="15.75" thickBot="1">
      <c r="A46" s="12"/>
      <c r="B46" s="25">
        <v>389.1</v>
      </c>
      <c r="C46" s="20" t="s">
        <v>91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8964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8964</v>
      </c>
      <c r="O46" s="47">
        <f t="shared" si="1"/>
        <v>1.7331786542923433</v>
      </c>
      <c r="P46" s="9"/>
    </row>
    <row r="47" spans="1:119" ht="16.5" thickBot="1">
      <c r="A47" s="14" t="s">
        <v>46</v>
      </c>
      <c r="B47" s="23"/>
      <c r="C47" s="22"/>
      <c r="D47" s="15">
        <f>SUM(D5,D15,D26,D35,D37,D43)</f>
        <v>5064703</v>
      </c>
      <c r="E47" s="15">
        <f t="shared" ref="E47:M47" si="11">SUM(E5,E15,E26,E35,E37,E43)</f>
        <v>578374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12209646</v>
      </c>
      <c r="J47" s="15">
        <f t="shared" si="11"/>
        <v>0</v>
      </c>
      <c r="K47" s="15">
        <f t="shared" si="11"/>
        <v>3005963</v>
      </c>
      <c r="L47" s="15">
        <f t="shared" si="11"/>
        <v>0</v>
      </c>
      <c r="M47" s="15">
        <f t="shared" si="11"/>
        <v>0</v>
      </c>
      <c r="N47" s="15">
        <f t="shared" si="8"/>
        <v>20858686</v>
      </c>
      <c r="O47" s="38">
        <f t="shared" si="1"/>
        <v>4033.0019334880126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105</v>
      </c>
      <c r="M49" s="118"/>
      <c r="N49" s="118"/>
      <c r="O49" s="43">
        <v>5172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69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1433966</v>
      </c>
      <c r="E5" s="27">
        <f t="shared" si="0"/>
        <v>285952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70965</v>
      </c>
      <c r="L5" s="27">
        <f t="shared" si="0"/>
        <v>0</v>
      </c>
      <c r="M5" s="27">
        <f t="shared" si="0"/>
        <v>0</v>
      </c>
      <c r="N5" s="28">
        <f>SUM(D5:M5)</f>
        <v>1790883</v>
      </c>
      <c r="O5" s="33">
        <f t="shared" ref="O5:O47" si="1">(N5/O$49)</f>
        <v>347.07034883720928</v>
      </c>
      <c r="P5" s="6"/>
    </row>
    <row r="6" spans="1:133">
      <c r="A6" s="12"/>
      <c r="B6" s="25">
        <v>311</v>
      </c>
      <c r="C6" s="20" t="s">
        <v>1</v>
      </c>
      <c r="D6" s="46">
        <v>566383</v>
      </c>
      <c r="E6" s="46">
        <v>285952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852335</v>
      </c>
      <c r="O6" s="47">
        <f t="shared" si="1"/>
        <v>165.18120155038758</v>
      </c>
      <c r="P6" s="9"/>
    </row>
    <row r="7" spans="1:133">
      <c r="A7" s="12"/>
      <c r="B7" s="25">
        <v>312.41000000000003</v>
      </c>
      <c r="C7" s="20" t="s">
        <v>10</v>
      </c>
      <c r="D7" s="46">
        <v>105070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105070</v>
      </c>
      <c r="O7" s="47">
        <f t="shared" si="1"/>
        <v>20.362403100775193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70965</v>
      </c>
      <c r="L8" s="46">
        <v>0</v>
      </c>
      <c r="M8" s="46">
        <v>0</v>
      </c>
      <c r="N8" s="46">
        <f>SUM(D8:M8)</f>
        <v>70965</v>
      </c>
      <c r="O8" s="47">
        <f t="shared" si="1"/>
        <v>13.752906976744185</v>
      </c>
      <c r="P8" s="9"/>
    </row>
    <row r="9" spans="1:133">
      <c r="A9" s="12"/>
      <c r="B9" s="25">
        <v>312.60000000000002</v>
      </c>
      <c r="C9" s="20" t="s">
        <v>11</v>
      </c>
      <c r="D9" s="46">
        <v>311659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311659</v>
      </c>
      <c r="O9" s="47">
        <f t="shared" si="1"/>
        <v>60.399031007751937</v>
      </c>
      <c r="P9" s="9"/>
    </row>
    <row r="10" spans="1:133">
      <c r="A10" s="12"/>
      <c r="B10" s="25">
        <v>314.10000000000002</v>
      </c>
      <c r="C10" s="20" t="s">
        <v>12</v>
      </c>
      <c r="D10" s="46">
        <v>305320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305320</v>
      </c>
      <c r="O10" s="47">
        <f t="shared" si="1"/>
        <v>59.170542635658911</v>
      </c>
      <c r="P10" s="9"/>
    </row>
    <row r="11" spans="1:133">
      <c r="A11" s="12"/>
      <c r="B11" s="25">
        <v>314.8</v>
      </c>
      <c r="C11" s="20" t="s">
        <v>13</v>
      </c>
      <c r="D11" s="46">
        <v>17530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17530</v>
      </c>
      <c r="O11" s="47">
        <f t="shared" si="1"/>
        <v>3.3972868217054262</v>
      </c>
      <c r="P11" s="9"/>
    </row>
    <row r="12" spans="1:133">
      <c r="A12" s="12"/>
      <c r="B12" s="25">
        <v>314.89999999999998</v>
      </c>
      <c r="C12" s="20" t="s">
        <v>66</v>
      </c>
      <c r="D12" s="46">
        <v>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</v>
      </c>
      <c r="O12" s="47">
        <f t="shared" si="1"/>
        <v>5.8139534883720929E-4</v>
      </c>
      <c r="P12" s="9"/>
    </row>
    <row r="13" spans="1:133">
      <c r="A13" s="12"/>
      <c r="B13" s="25">
        <v>315</v>
      </c>
      <c r="C13" s="20" t="s">
        <v>81</v>
      </c>
      <c r="D13" s="46">
        <v>116399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116399</v>
      </c>
      <c r="O13" s="47">
        <f t="shared" si="1"/>
        <v>22.55794573643411</v>
      </c>
      <c r="P13" s="9"/>
    </row>
    <row r="14" spans="1:133">
      <c r="A14" s="12"/>
      <c r="B14" s="25">
        <v>316</v>
      </c>
      <c r="C14" s="20" t="s">
        <v>82</v>
      </c>
      <c r="D14" s="46">
        <v>11602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11602</v>
      </c>
      <c r="O14" s="47">
        <f t="shared" si="1"/>
        <v>2.2484496124031006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SUM(D16:D26)</f>
        <v>772844</v>
      </c>
      <c r="E15" s="32">
        <f t="shared" si="3"/>
        <v>50000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2503051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3325895</v>
      </c>
      <c r="O15" s="45">
        <f t="shared" si="1"/>
        <v>644.55329457364337</v>
      </c>
      <c r="P15" s="10"/>
    </row>
    <row r="16" spans="1:133">
      <c r="A16" s="12"/>
      <c r="B16" s="25">
        <v>331.2</v>
      </c>
      <c r="C16" s="20" t="s">
        <v>16</v>
      </c>
      <c r="D16" s="46">
        <v>40987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40987</v>
      </c>
      <c r="O16" s="47">
        <f t="shared" si="1"/>
        <v>7.9432170542635658</v>
      </c>
      <c r="P16" s="9"/>
    </row>
    <row r="17" spans="1:16">
      <c r="A17" s="12"/>
      <c r="B17" s="25">
        <v>331.39</v>
      </c>
      <c r="C17" s="20" t="s">
        <v>96</v>
      </c>
      <c r="D17" s="46">
        <v>0</v>
      </c>
      <c r="E17" s="46">
        <v>50000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50000</v>
      </c>
      <c r="O17" s="47">
        <f t="shared" si="1"/>
        <v>9.6899224806201545</v>
      </c>
      <c r="P17" s="9"/>
    </row>
    <row r="18" spans="1:16">
      <c r="A18" s="12"/>
      <c r="B18" s="25">
        <v>334.39</v>
      </c>
      <c r="C18" s="20" t="s">
        <v>97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1852342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1852342</v>
      </c>
      <c r="O18" s="47">
        <f t="shared" si="1"/>
        <v>358.98100775193797</v>
      </c>
      <c r="P18" s="9"/>
    </row>
    <row r="19" spans="1:16">
      <c r="A19" s="12"/>
      <c r="B19" s="25">
        <v>334.41</v>
      </c>
      <c r="C19" s="20" t="s">
        <v>24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650709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650709</v>
      </c>
      <c r="O19" s="47">
        <f t="shared" si="1"/>
        <v>126.10639534883721</v>
      </c>
      <c r="P19" s="9"/>
    </row>
    <row r="20" spans="1:16">
      <c r="A20" s="12"/>
      <c r="B20" s="25">
        <v>334.49</v>
      </c>
      <c r="C20" s="20" t="s">
        <v>98</v>
      </c>
      <c r="D20" s="46">
        <v>342648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342648</v>
      </c>
      <c r="O20" s="47">
        <f t="shared" si="1"/>
        <v>66.404651162790699</v>
      </c>
      <c r="P20" s="9"/>
    </row>
    <row r="21" spans="1:16">
      <c r="A21" s="12"/>
      <c r="B21" s="25">
        <v>335.12</v>
      </c>
      <c r="C21" s="20" t="s">
        <v>83</v>
      </c>
      <c r="D21" s="46">
        <v>193515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193515</v>
      </c>
      <c r="O21" s="47">
        <f t="shared" si="1"/>
        <v>37.502906976744185</v>
      </c>
      <c r="P21" s="9"/>
    </row>
    <row r="22" spans="1:16">
      <c r="A22" s="12"/>
      <c r="B22" s="25">
        <v>335.14</v>
      </c>
      <c r="C22" s="20" t="s">
        <v>84</v>
      </c>
      <c r="D22" s="46">
        <v>392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392</v>
      </c>
      <c r="O22" s="47">
        <f t="shared" si="1"/>
        <v>7.5968992248062014E-2</v>
      </c>
      <c r="P22" s="9"/>
    </row>
    <row r="23" spans="1:16">
      <c r="A23" s="12"/>
      <c r="B23" s="25">
        <v>335.15</v>
      </c>
      <c r="C23" s="20" t="s">
        <v>85</v>
      </c>
      <c r="D23" s="46">
        <v>1412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1412</v>
      </c>
      <c r="O23" s="47">
        <f t="shared" si="1"/>
        <v>0.27364341085271315</v>
      </c>
      <c r="P23" s="9"/>
    </row>
    <row r="24" spans="1:16">
      <c r="A24" s="12"/>
      <c r="B24" s="25">
        <v>335.18</v>
      </c>
      <c r="C24" s="20" t="s">
        <v>86</v>
      </c>
      <c r="D24" s="46">
        <v>146657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146657</v>
      </c>
      <c r="O24" s="47">
        <f t="shared" si="1"/>
        <v>28.4218992248062</v>
      </c>
      <c r="P24" s="9"/>
    </row>
    <row r="25" spans="1:16">
      <c r="A25" s="12"/>
      <c r="B25" s="25">
        <v>335.19</v>
      </c>
      <c r="C25" s="20" t="s">
        <v>87</v>
      </c>
      <c r="D25" s="46">
        <v>3062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3062</v>
      </c>
      <c r="O25" s="47">
        <f t="shared" si="1"/>
        <v>0.59341085271317828</v>
      </c>
      <c r="P25" s="9"/>
    </row>
    <row r="26" spans="1:16">
      <c r="A26" s="12"/>
      <c r="B26" s="25">
        <v>337.9</v>
      </c>
      <c r="C26" s="20" t="s">
        <v>29</v>
      </c>
      <c r="D26" s="46">
        <v>44171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44171</v>
      </c>
      <c r="O26" s="47">
        <f t="shared" si="1"/>
        <v>8.5602713178294572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SUM(D28:D35)</f>
        <v>106896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10391175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>SUM(D27:M27)</f>
        <v>10498071</v>
      </c>
      <c r="O27" s="45">
        <f t="shared" si="1"/>
        <v>2034.5098837209302</v>
      </c>
      <c r="P27" s="10"/>
    </row>
    <row r="28" spans="1:16">
      <c r="A28" s="12"/>
      <c r="B28" s="25">
        <v>343.1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6455403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6455403</v>
      </c>
      <c r="O28" s="47">
        <f t="shared" si="1"/>
        <v>1251.0470930232559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883830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883830</v>
      </c>
      <c r="O29" s="47">
        <f t="shared" si="1"/>
        <v>171.28488372093022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994414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994414</v>
      </c>
      <c r="O30" s="47">
        <f t="shared" si="1"/>
        <v>192.71589147286821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1838684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1838684</v>
      </c>
      <c r="O31" s="47">
        <f t="shared" si="1"/>
        <v>356.33410852713178</v>
      </c>
      <c r="P31" s="9"/>
    </row>
    <row r="32" spans="1:16">
      <c r="A32" s="12"/>
      <c r="B32" s="25">
        <v>343.8</v>
      </c>
      <c r="C32" s="20" t="s">
        <v>42</v>
      </c>
      <c r="D32" s="46">
        <v>25610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25610</v>
      </c>
      <c r="O32" s="47">
        <f t="shared" si="1"/>
        <v>4.9631782945736438</v>
      </c>
      <c r="P32" s="9"/>
    </row>
    <row r="33" spans="1:119">
      <c r="A33" s="12"/>
      <c r="B33" s="25">
        <v>344.1</v>
      </c>
      <c r="C33" s="20" t="s">
        <v>88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218844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218844</v>
      </c>
      <c r="O33" s="47">
        <f t="shared" si="1"/>
        <v>42.411627906976747</v>
      </c>
      <c r="P33" s="9"/>
    </row>
    <row r="34" spans="1:119">
      <c r="A34" s="12"/>
      <c r="B34" s="25">
        <v>344.9</v>
      </c>
      <c r="C34" s="20" t="s">
        <v>89</v>
      </c>
      <c r="D34" s="46">
        <v>80421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80421</v>
      </c>
      <c r="O34" s="47">
        <f t="shared" si="1"/>
        <v>15.585465116279069</v>
      </c>
      <c r="P34" s="9"/>
    </row>
    <row r="35" spans="1:119">
      <c r="A35" s="12"/>
      <c r="B35" s="25">
        <v>346.4</v>
      </c>
      <c r="C35" s="20" t="s">
        <v>45</v>
      </c>
      <c r="D35" s="46">
        <v>865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865</v>
      </c>
      <c r="O35" s="47">
        <f t="shared" si="1"/>
        <v>0.16763565891472867</v>
      </c>
      <c r="P35" s="9"/>
    </row>
    <row r="36" spans="1:119" ht="15.75">
      <c r="A36" s="29" t="s">
        <v>35</v>
      </c>
      <c r="B36" s="30"/>
      <c r="C36" s="31"/>
      <c r="D36" s="32">
        <f t="shared" ref="D36:M36" si="7">SUM(D37:D37)</f>
        <v>70545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ref="N36:N47" si="8">SUM(D36:M36)</f>
        <v>70545</v>
      </c>
      <c r="O36" s="45">
        <f t="shared" si="1"/>
        <v>13.671511627906977</v>
      </c>
      <c r="P36" s="10"/>
    </row>
    <row r="37" spans="1:119">
      <c r="A37" s="13"/>
      <c r="B37" s="39">
        <v>359</v>
      </c>
      <c r="C37" s="21" t="s">
        <v>48</v>
      </c>
      <c r="D37" s="46">
        <v>70545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70545</v>
      </c>
      <c r="O37" s="47">
        <f t="shared" si="1"/>
        <v>13.671511627906977</v>
      </c>
      <c r="P37" s="9"/>
    </row>
    <row r="38" spans="1:119" ht="15.75">
      <c r="A38" s="29" t="s">
        <v>2</v>
      </c>
      <c r="B38" s="30"/>
      <c r="C38" s="31"/>
      <c r="D38" s="32">
        <f t="shared" ref="D38:M38" si="9">SUM(D39:D43)</f>
        <v>270077</v>
      </c>
      <c r="E38" s="32">
        <f t="shared" si="9"/>
        <v>22241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53069</v>
      </c>
      <c r="J38" s="32">
        <f t="shared" si="9"/>
        <v>0</v>
      </c>
      <c r="K38" s="32">
        <f t="shared" si="9"/>
        <v>1910306</v>
      </c>
      <c r="L38" s="32">
        <f t="shared" si="9"/>
        <v>0</v>
      </c>
      <c r="M38" s="32">
        <f t="shared" si="9"/>
        <v>0</v>
      </c>
      <c r="N38" s="32">
        <f t="shared" si="8"/>
        <v>2255693</v>
      </c>
      <c r="O38" s="45">
        <f t="shared" si="1"/>
        <v>437.1498062015504</v>
      </c>
      <c r="P38" s="10"/>
    </row>
    <row r="39" spans="1:119">
      <c r="A39" s="12"/>
      <c r="B39" s="25">
        <v>361.1</v>
      </c>
      <c r="C39" s="20" t="s">
        <v>49</v>
      </c>
      <c r="D39" s="46">
        <v>1334</v>
      </c>
      <c r="E39" s="46">
        <v>1121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2455</v>
      </c>
      <c r="O39" s="47">
        <f t="shared" si="1"/>
        <v>0.47577519379844962</v>
      </c>
      <c r="P39" s="9"/>
    </row>
    <row r="40" spans="1:119">
      <c r="A40" s="12"/>
      <c r="B40" s="25">
        <v>361.3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1467689</v>
      </c>
      <c r="L40" s="46">
        <v>0</v>
      </c>
      <c r="M40" s="46">
        <v>0</v>
      </c>
      <c r="N40" s="46">
        <f t="shared" si="8"/>
        <v>1467689</v>
      </c>
      <c r="O40" s="47">
        <f t="shared" si="1"/>
        <v>284.43585271317829</v>
      </c>
      <c r="P40" s="9"/>
    </row>
    <row r="41" spans="1:119">
      <c r="A41" s="12"/>
      <c r="B41" s="25">
        <v>364</v>
      </c>
      <c r="C41" s="20" t="s">
        <v>99</v>
      </c>
      <c r="D41" s="46">
        <v>142000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142000</v>
      </c>
      <c r="O41" s="47">
        <f t="shared" si="1"/>
        <v>27.519379844961239</v>
      </c>
      <c r="P41" s="9"/>
    </row>
    <row r="42" spans="1:119">
      <c r="A42" s="12"/>
      <c r="B42" s="25">
        <v>368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442617</v>
      </c>
      <c r="L42" s="46">
        <v>0</v>
      </c>
      <c r="M42" s="46">
        <v>0</v>
      </c>
      <c r="N42" s="46">
        <f t="shared" si="8"/>
        <v>442617</v>
      </c>
      <c r="O42" s="47">
        <f t="shared" si="1"/>
        <v>85.778488372093022</v>
      </c>
      <c r="P42" s="9"/>
    </row>
    <row r="43" spans="1:119">
      <c r="A43" s="12"/>
      <c r="B43" s="25">
        <v>369.9</v>
      </c>
      <c r="C43" s="20" t="s">
        <v>52</v>
      </c>
      <c r="D43" s="46">
        <v>126743</v>
      </c>
      <c r="E43" s="46">
        <v>21120</v>
      </c>
      <c r="F43" s="46">
        <v>0</v>
      </c>
      <c r="G43" s="46">
        <v>0</v>
      </c>
      <c r="H43" s="46">
        <v>0</v>
      </c>
      <c r="I43" s="46">
        <v>53069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200932</v>
      </c>
      <c r="O43" s="47">
        <f t="shared" si="1"/>
        <v>38.940310077519378</v>
      </c>
      <c r="P43" s="9"/>
    </row>
    <row r="44" spans="1:119" ht="15.75">
      <c r="A44" s="29" t="s">
        <v>36</v>
      </c>
      <c r="B44" s="30"/>
      <c r="C44" s="31"/>
      <c r="D44" s="32">
        <f t="shared" ref="D44:M44" si="10">SUM(D45:D46)</f>
        <v>1482970</v>
      </c>
      <c r="E44" s="32">
        <f t="shared" si="10"/>
        <v>181501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8913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8"/>
        <v>1673384</v>
      </c>
      <c r="O44" s="45">
        <f t="shared" si="1"/>
        <v>324.29922480620155</v>
      </c>
      <c r="P44" s="9"/>
    </row>
    <row r="45" spans="1:119">
      <c r="A45" s="12"/>
      <c r="B45" s="25">
        <v>381</v>
      </c>
      <c r="C45" s="20" t="s">
        <v>53</v>
      </c>
      <c r="D45" s="46">
        <v>1482970</v>
      </c>
      <c r="E45" s="46">
        <v>181501</v>
      </c>
      <c r="F45" s="46">
        <v>0</v>
      </c>
      <c r="G45" s="46">
        <v>0</v>
      </c>
      <c r="H45" s="46">
        <v>0</v>
      </c>
      <c r="I45" s="46">
        <v>130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1664601</v>
      </c>
      <c r="O45" s="47">
        <f t="shared" si="1"/>
        <v>322.59709302325581</v>
      </c>
      <c r="P45" s="9"/>
    </row>
    <row r="46" spans="1:119" ht="15.75" thickBot="1">
      <c r="A46" s="12"/>
      <c r="B46" s="25">
        <v>389.1</v>
      </c>
      <c r="C46" s="20" t="s">
        <v>91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8783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8783</v>
      </c>
      <c r="O46" s="47">
        <f t="shared" si="1"/>
        <v>1.7021317829457365</v>
      </c>
      <c r="P46" s="9"/>
    </row>
    <row r="47" spans="1:119" ht="16.5" thickBot="1">
      <c r="A47" s="14" t="s">
        <v>46</v>
      </c>
      <c r="B47" s="23"/>
      <c r="C47" s="22"/>
      <c r="D47" s="15">
        <f>SUM(D5,D15,D27,D36,D38,D44)</f>
        <v>4137298</v>
      </c>
      <c r="E47" s="15">
        <f t="shared" ref="E47:M47" si="11">SUM(E5,E15,E27,E36,E38,E44)</f>
        <v>539694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12956208</v>
      </c>
      <c r="J47" s="15">
        <f t="shared" si="11"/>
        <v>0</v>
      </c>
      <c r="K47" s="15">
        <f t="shared" si="11"/>
        <v>1981271</v>
      </c>
      <c r="L47" s="15">
        <f t="shared" si="11"/>
        <v>0</v>
      </c>
      <c r="M47" s="15">
        <f t="shared" si="11"/>
        <v>0</v>
      </c>
      <c r="N47" s="15">
        <f t="shared" si="8"/>
        <v>19614471</v>
      </c>
      <c r="O47" s="38">
        <f t="shared" si="1"/>
        <v>3801.2540697674417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102</v>
      </c>
      <c r="M49" s="118"/>
      <c r="N49" s="118"/>
      <c r="O49" s="43">
        <v>5160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69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56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61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1372071</v>
      </c>
      <c r="E5" s="27">
        <f t="shared" si="0"/>
        <v>266106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38960</v>
      </c>
      <c r="L5" s="27">
        <f t="shared" si="0"/>
        <v>0</v>
      </c>
      <c r="M5" s="27">
        <f t="shared" si="0"/>
        <v>0</v>
      </c>
      <c r="N5" s="28">
        <f>SUM(D5:M5)</f>
        <v>1677137</v>
      </c>
      <c r="O5" s="33">
        <f t="shared" ref="O5:O48" si="1">(N5/O$50)</f>
        <v>335.36032793441314</v>
      </c>
      <c r="P5" s="6"/>
    </row>
    <row r="6" spans="1:133">
      <c r="A6" s="12"/>
      <c r="B6" s="25">
        <v>311</v>
      </c>
      <c r="C6" s="20" t="s">
        <v>1</v>
      </c>
      <c r="D6" s="46">
        <v>556583</v>
      </c>
      <c r="E6" s="46">
        <v>266106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822689</v>
      </c>
      <c r="O6" s="47">
        <f t="shared" si="1"/>
        <v>164.50489902019595</v>
      </c>
      <c r="P6" s="9"/>
    </row>
    <row r="7" spans="1:133">
      <c r="A7" s="12"/>
      <c r="B7" s="25">
        <v>312.41000000000003</v>
      </c>
      <c r="C7" s="20" t="s">
        <v>10</v>
      </c>
      <c r="D7" s="46">
        <v>87885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87885</v>
      </c>
      <c r="O7" s="47">
        <f t="shared" si="1"/>
        <v>17.573485302939414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38960</v>
      </c>
      <c r="L8" s="46">
        <v>0</v>
      </c>
      <c r="M8" s="46">
        <v>0</v>
      </c>
      <c r="N8" s="46">
        <f>SUM(D8:M8)</f>
        <v>38960</v>
      </c>
      <c r="O8" s="47">
        <f t="shared" si="1"/>
        <v>7.7904419116176769</v>
      </c>
      <c r="P8" s="9"/>
    </row>
    <row r="9" spans="1:133">
      <c r="A9" s="12"/>
      <c r="B9" s="25">
        <v>312.60000000000002</v>
      </c>
      <c r="C9" s="20" t="s">
        <v>11</v>
      </c>
      <c r="D9" s="46">
        <v>297565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297565</v>
      </c>
      <c r="O9" s="47">
        <f t="shared" si="1"/>
        <v>59.501099780043994</v>
      </c>
      <c r="P9" s="9"/>
    </row>
    <row r="10" spans="1:133">
      <c r="A10" s="12"/>
      <c r="B10" s="25">
        <v>314.10000000000002</v>
      </c>
      <c r="C10" s="20" t="s">
        <v>12</v>
      </c>
      <c r="D10" s="46">
        <v>277956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277956</v>
      </c>
      <c r="O10" s="47">
        <f t="shared" si="1"/>
        <v>55.580083983203359</v>
      </c>
      <c r="P10" s="9"/>
    </row>
    <row r="11" spans="1:133">
      <c r="A11" s="12"/>
      <c r="B11" s="25">
        <v>314.8</v>
      </c>
      <c r="C11" s="20" t="s">
        <v>13</v>
      </c>
      <c r="D11" s="46">
        <v>11950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11950</v>
      </c>
      <c r="O11" s="47">
        <f t="shared" si="1"/>
        <v>2.389522095580884</v>
      </c>
      <c r="P11" s="9"/>
    </row>
    <row r="12" spans="1:133">
      <c r="A12" s="12"/>
      <c r="B12" s="25">
        <v>314.89999999999998</v>
      </c>
      <c r="C12" s="20" t="s">
        <v>66</v>
      </c>
      <c r="D12" s="46">
        <v>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</v>
      </c>
      <c r="O12" s="47">
        <f t="shared" si="1"/>
        <v>3.9992001599680062E-4</v>
      </c>
      <c r="P12" s="9"/>
    </row>
    <row r="13" spans="1:133">
      <c r="A13" s="12"/>
      <c r="B13" s="25">
        <v>315</v>
      </c>
      <c r="C13" s="20" t="s">
        <v>81</v>
      </c>
      <c r="D13" s="46">
        <v>127653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127653</v>
      </c>
      <c r="O13" s="47">
        <f t="shared" si="1"/>
        <v>25.525494901019798</v>
      </c>
      <c r="P13" s="9"/>
    </row>
    <row r="14" spans="1:133">
      <c r="A14" s="12"/>
      <c r="B14" s="25">
        <v>316</v>
      </c>
      <c r="C14" s="20" t="s">
        <v>82</v>
      </c>
      <c r="D14" s="46">
        <v>12477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12477</v>
      </c>
      <c r="O14" s="47">
        <f t="shared" si="1"/>
        <v>2.4949010197960408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SUM(D16:D26)</f>
        <v>439535</v>
      </c>
      <c r="E15" s="32">
        <f t="shared" si="3"/>
        <v>39992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649014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1128541</v>
      </c>
      <c r="O15" s="45">
        <f t="shared" si="1"/>
        <v>225.6630673865227</v>
      </c>
      <c r="P15" s="10"/>
    </row>
    <row r="16" spans="1:133">
      <c r="A16" s="12"/>
      <c r="B16" s="25">
        <v>331.2</v>
      </c>
      <c r="C16" s="20" t="s">
        <v>16</v>
      </c>
      <c r="D16" s="46">
        <v>41688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41688</v>
      </c>
      <c r="O16" s="47">
        <f t="shared" si="1"/>
        <v>8.3359328134373119</v>
      </c>
      <c r="P16" s="9"/>
    </row>
    <row r="17" spans="1:16">
      <c r="A17" s="12"/>
      <c r="B17" s="25">
        <v>331.39</v>
      </c>
      <c r="C17" s="20" t="s">
        <v>96</v>
      </c>
      <c r="D17" s="46">
        <v>0</v>
      </c>
      <c r="E17" s="46">
        <v>39992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39992</v>
      </c>
      <c r="O17" s="47">
        <f t="shared" si="1"/>
        <v>7.9968006398720259</v>
      </c>
      <c r="P17" s="9"/>
    </row>
    <row r="18" spans="1:16">
      <c r="A18" s="12"/>
      <c r="B18" s="25">
        <v>331.41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63198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63198</v>
      </c>
      <c r="O18" s="47">
        <f t="shared" si="1"/>
        <v>12.637072585482903</v>
      </c>
      <c r="P18" s="9"/>
    </row>
    <row r="19" spans="1:16">
      <c r="A19" s="12"/>
      <c r="B19" s="25">
        <v>334.39</v>
      </c>
      <c r="C19" s="20" t="s">
        <v>97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166661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166661</v>
      </c>
      <c r="O19" s="47">
        <f t="shared" si="1"/>
        <v>33.325534893021398</v>
      </c>
      <c r="P19" s="9"/>
    </row>
    <row r="20" spans="1:16">
      <c r="A20" s="12"/>
      <c r="B20" s="25">
        <v>334.41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419155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419155</v>
      </c>
      <c r="O20" s="47">
        <f t="shared" si="1"/>
        <v>83.81423715256949</v>
      </c>
      <c r="P20" s="9"/>
    </row>
    <row r="21" spans="1:16">
      <c r="A21" s="12"/>
      <c r="B21" s="25">
        <v>334.49</v>
      </c>
      <c r="C21" s="20" t="s">
        <v>98</v>
      </c>
      <c r="D21" s="46">
        <v>66715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66715</v>
      </c>
      <c r="O21" s="47">
        <f t="shared" si="1"/>
        <v>13.340331933613278</v>
      </c>
      <c r="P21" s="9"/>
    </row>
    <row r="22" spans="1:16">
      <c r="A22" s="12"/>
      <c r="B22" s="25">
        <v>335.12</v>
      </c>
      <c r="C22" s="20" t="s">
        <v>83</v>
      </c>
      <c r="D22" s="46">
        <v>184684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184684</v>
      </c>
      <c r="O22" s="47">
        <f t="shared" si="1"/>
        <v>36.929414117176563</v>
      </c>
      <c r="P22" s="9"/>
    </row>
    <row r="23" spans="1:16">
      <c r="A23" s="12"/>
      <c r="B23" s="25">
        <v>335.14</v>
      </c>
      <c r="C23" s="20" t="s">
        <v>84</v>
      </c>
      <c r="D23" s="46">
        <v>603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603</v>
      </c>
      <c r="O23" s="47">
        <f t="shared" si="1"/>
        <v>0.1205758848230354</v>
      </c>
      <c r="P23" s="9"/>
    </row>
    <row r="24" spans="1:16">
      <c r="A24" s="12"/>
      <c r="B24" s="25">
        <v>335.15</v>
      </c>
      <c r="C24" s="20" t="s">
        <v>85</v>
      </c>
      <c r="D24" s="46">
        <v>1411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1411</v>
      </c>
      <c r="O24" s="47">
        <f t="shared" si="1"/>
        <v>0.28214357128574286</v>
      </c>
      <c r="P24" s="9"/>
    </row>
    <row r="25" spans="1:16">
      <c r="A25" s="12"/>
      <c r="B25" s="25">
        <v>335.18</v>
      </c>
      <c r="C25" s="20" t="s">
        <v>86</v>
      </c>
      <c r="D25" s="46">
        <v>140244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140244</v>
      </c>
      <c r="O25" s="47">
        <f t="shared" si="1"/>
        <v>28.043191361727654</v>
      </c>
      <c r="P25" s="9"/>
    </row>
    <row r="26" spans="1:16">
      <c r="A26" s="12"/>
      <c r="B26" s="25">
        <v>335.19</v>
      </c>
      <c r="C26" s="20" t="s">
        <v>87</v>
      </c>
      <c r="D26" s="46">
        <v>4190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4190</v>
      </c>
      <c r="O26" s="47">
        <f t="shared" si="1"/>
        <v>0.83783243351329739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SUM(D28:D35)</f>
        <v>88601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11045867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>SUM(D27:M27)</f>
        <v>11134468</v>
      </c>
      <c r="O27" s="45">
        <f t="shared" si="1"/>
        <v>2226.4483103379325</v>
      </c>
      <c r="P27" s="10"/>
    </row>
    <row r="28" spans="1:16">
      <c r="A28" s="12"/>
      <c r="B28" s="25">
        <v>343.1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7067760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7067760</v>
      </c>
      <c r="O28" s="47">
        <f t="shared" si="1"/>
        <v>1413.2693461307738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895350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895350</v>
      </c>
      <c r="O29" s="47">
        <f t="shared" si="1"/>
        <v>179.03419316136774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974656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974656</v>
      </c>
      <c r="O30" s="47">
        <f t="shared" si="1"/>
        <v>194.89222155568885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1817041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1817041</v>
      </c>
      <c r="O31" s="47">
        <f t="shared" si="1"/>
        <v>363.33553289342132</v>
      </c>
      <c r="P31" s="9"/>
    </row>
    <row r="32" spans="1:16">
      <c r="A32" s="12"/>
      <c r="B32" s="25">
        <v>343.8</v>
      </c>
      <c r="C32" s="20" t="s">
        <v>42</v>
      </c>
      <c r="D32" s="46">
        <v>25187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25187</v>
      </c>
      <c r="O32" s="47">
        <f t="shared" si="1"/>
        <v>5.0363927214557087</v>
      </c>
      <c r="P32" s="9"/>
    </row>
    <row r="33" spans="1:119">
      <c r="A33" s="12"/>
      <c r="B33" s="25">
        <v>344.1</v>
      </c>
      <c r="C33" s="20" t="s">
        <v>88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291060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291060</v>
      </c>
      <c r="O33" s="47">
        <f t="shared" si="1"/>
        <v>58.2003599280144</v>
      </c>
      <c r="P33" s="9"/>
    </row>
    <row r="34" spans="1:119">
      <c r="A34" s="12"/>
      <c r="B34" s="25">
        <v>344.9</v>
      </c>
      <c r="C34" s="20" t="s">
        <v>89</v>
      </c>
      <c r="D34" s="46">
        <v>61799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61799</v>
      </c>
      <c r="O34" s="47">
        <f t="shared" si="1"/>
        <v>12.357328534293142</v>
      </c>
      <c r="P34" s="9"/>
    </row>
    <row r="35" spans="1:119">
      <c r="A35" s="12"/>
      <c r="B35" s="25">
        <v>346.4</v>
      </c>
      <c r="C35" s="20" t="s">
        <v>45</v>
      </c>
      <c r="D35" s="46">
        <v>1615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1615</v>
      </c>
      <c r="O35" s="47">
        <f t="shared" si="1"/>
        <v>0.32293541291741651</v>
      </c>
      <c r="P35" s="9"/>
    </row>
    <row r="36" spans="1:119" ht="15.75">
      <c r="A36" s="29" t="s">
        <v>35</v>
      </c>
      <c r="B36" s="30"/>
      <c r="C36" s="31"/>
      <c r="D36" s="32">
        <f t="shared" ref="D36:M36" si="7">SUM(D37:D37)</f>
        <v>53394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ref="N36:N48" si="8">SUM(D36:M36)</f>
        <v>53394</v>
      </c>
      <c r="O36" s="45">
        <f t="shared" si="1"/>
        <v>10.676664667066587</v>
      </c>
      <c r="P36" s="10"/>
    </row>
    <row r="37" spans="1:119">
      <c r="A37" s="13"/>
      <c r="B37" s="39">
        <v>359</v>
      </c>
      <c r="C37" s="21" t="s">
        <v>48</v>
      </c>
      <c r="D37" s="46">
        <v>53394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53394</v>
      </c>
      <c r="O37" s="47">
        <f t="shared" si="1"/>
        <v>10.676664667066587</v>
      </c>
      <c r="P37" s="9"/>
    </row>
    <row r="38" spans="1:119" ht="15.75">
      <c r="A38" s="29" t="s">
        <v>2</v>
      </c>
      <c r="B38" s="30"/>
      <c r="C38" s="31"/>
      <c r="D38" s="32">
        <f t="shared" ref="D38:M38" si="9">SUM(D39:D43)</f>
        <v>78632</v>
      </c>
      <c r="E38" s="32">
        <f t="shared" si="9"/>
        <v>15263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41358</v>
      </c>
      <c r="J38" s="32">
        <f t="shared" si="9"/>
        <v>0</v>
      </c>
      <c r="K38" s="32">
        <f t="shared" si="9"/>
        <v>546723</v>
      </c>
      <c r="L38" s="32">
        <f t="shared" si="9"/>
        <v>0</v>
      </c>
      <c r="M38" s="32">
        <f t="shared" si="9"/>
        <v>0</v>
      </c>
      <c r="N38" s="32">
        <f t="shared" si="8"/>
        <v>681976</v>
      </c>
      <c r="O38" s="45">
        <f t="shared" si="1"/>
        <v>136.36792641471706</v>
      </c>
      <c r="P38" s="10"/>
    </row>
    <row r="39" spans="1:119">
      <c r="A39" s="12"/>
      <c r="B39" s="25">
        <v>361.1</v>
      </c>
      <c r="C39" s="20" t="s">
        <v>49</v>
      </c>
      <c r="D39" s="46">
        <v>887</v>
      </c>
      <c r="E39" s="46">
        <v>715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1602</v>
      </c>
      <c r="O39" s="47">
        <f t="shared" si="1"/>
        <v>0.32033593281343731</v>
      </c>
      <c r="P39" s="9"/>
    </row>
    <row r="40" spans="1:119">
      <c r="A40" s="12"/>
      <c r="B40" s="25">
        <v>361.3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26337</v>
      </c>
      <c r="L40" s="46">
        <v>0</v>
      </c>
      <c r="M40" s="46">
        <v>0</v>
      </c>
      <c r="N40" s="46">
        <f t="shared" si="8"/>
        <v>26337</v>
      </c>
      <c r="O40" s="47">
        <f t="shared" si="1"/>
        <v>5.2663467306538694</v>
      </c>
      <c r="P40" s="9"/>
    </row>
    <row r="41" spans="1:119">
      <c r="A41" s="12"/>
      <c r="B41" s="25">
        <v>364</v>
      </c>
      <c r="C41" s="20" t="s">
        <v>99</v>
      </c>
      <c r="D41" s="46">
        <v>3339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3339</v>
      </c>
      <c r="O41" s="47">
        <f t="shared" si="1"/>
        <v>0.66766646670665863</v>
      </c>
      <c r="P41" s="9"/>
    </row>
    <row r="42" spans="1:119">
      <c r="A42" s="12"/>
      <c r="B42" s="25">
        <v>368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520386</v>
      </c>
      <c r="L42" s="46">
        <v>0</v>
      </c>
      <c r="M42" s="46">
        <v>0</v>
      </c>
      <c r="N42" s="46">
        <f t="shared" si="8"/>
        <v>520386</v>
      </c>
      <c r="O42" s="47">
        <f t="shared" si="1"/>
        <v>104.05638872225555</v>
      </c>
      <c r="P42" s="9"/>
    </row>
    <row r="43" spans="1:119">
      <c r="A43" s="12"/>
      <c r="B43" s="25">
        <v>369.9</v>
      </c>
      <c r="C43" s="20" t="s">
        <v>52</v>
      </c>
      <c r="D43" s="46">
        <v>74406</v>
      </c>
      <c r="E43" s="46">
        <v>14548</v>
      </c>
      <c r="F43" s="46">
        <v>0</v>
      </c>
      <c r="G43" s="46">
        <v>0</v>
      </c>
      <c r="H43" s="46">
        <v>0</v>
      </c>
      <c r="I43" s="46">
        <v>41358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130312</v>
      </c>
      <c r="O43" s="47">
        <f t="shared" si="1"/>
        <v>26.057188562287543</v>
      </c>
      <c r="P43" s="9"/>
    </row>
    <row r="44" spans="1:119" ht="15.75">
      <c r="A44" s="29" t="s">
        <v>36</v>
      </c>
      <c r="B44" s="30"/>
      <c r="C44" s="31"/>
      <c r="D44" s="32">
        <f t="shared" ref="D44:M44" si="10">SUM(D45:D47)</f>
        <v>1650040</v>
      </c>
      <c r="E44" s="32">
        <f t="shared" si="10"/>
        <v>168905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313761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8"/>
        <v>2132706</v>
      </c>
      <c r="O44" s="45">
        <f t="shared" si="1"/>
        <v>426.45590881823637</v>
      </c>
      <c r="P44" s="9"/>
    </row>
    <row r="45" spans="1:119">
      <c r="A45" s="12"/>
      <c r="B45" s="25">
        <v>381</v>
      </c>
      <c r="C45" s="20" t="s">
        <v>53</v>
      </c>
      <c r="D45" s="46">
        <v>1428851</v>
      </c>
      <c r="E45" s="46">
        <v>168905</v>
      </c>
      <c r="F45" s="46">
        <v>0</v>
      </c>
      <c r="G45" s="46">
        <v>0</v>
      </c>
      <c r="H45" s="46">
        <v>0</v>
      </c>
      <c r="I45" s="46">
        <v>303177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1900933</v>
      </c>
      <c r="O45" s="47">
        <f t="shared" si="1"/>
        <v>380.11057788442309</v>
      </c>
      <c r="P45" s="9"/>
    </row>
    <row r="46" spans="1:119">
      <c r="A46" s="12"/>
      <c r="B46" s="25">
        <v>384</v>
      </c>
      <c r="C46" s="20" t="s">
        <v>54</v>
      </c>
      <c r="D46" s="46">
        <v>221189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221189</v>
      </c>
      <c r="O46" s="47">
        <f t="shared" si="1"/>
        <v>44.228954209158168</v>
      </c>
      <c r="P46" s="9"/>
    </row>
    <row r="47" spans="1:119" ht="15.75" thickBot="1">
      <c r="A47" s="12"/>
      <c r="B47" s="25">
        <v>389.1</v>
      </c>
      <c r="C47" s="20" t="s">
        <v>91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10584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10584</v>
      </c>
      <c r="O47" s="47">
        <f t="shared" si="1"/>
        <v>2.1163767246550691</v>
      </c>
      <c r="P47" s="9"/>
    </row>
    <row r="48" spans="1:119" ht="16.5" thickBot="1">
      <c r="A48" s="14" t="s">
        <v>46</v>
      </c>
      <c r="B48" s="23"/>
      <c r="C48" s="22"/>
      <c r="D48" s="15">
        <f>SUM(D5,D15,D27,D36,D38,D44)</f>
        <v>3682273</v>
      </c>
      <c r="E48" s="15">
        <f t="shared" ref="E48:M48" si="11">SUM(E5,E15,E27,E36,E38,E44)</f>
        <v>490266</v>
      </c>
      <c r="F48" s="15">
        <f t="shared" si="11"/>
        <v>0</v>
      </c>
      <c r="G48" s="15">
        <f t="shared" si="11"/>
        <v>0</v>
      </c>
      <c r="H48" s="15">
        <f t="shared" si="11"/>
        <v>0</v>
      </c>
      <c r="I48" s="15">
        <f t="shared" si="11"/>
        <v>12050000</v>
      </c>
      <c r="J48" s="15">
        <f t="shared" si="11"/>
        <v>0</v>
      </c>
      <c r="K48" s="15">
        <f t="shared" si="11"/>
        <v>585683</v>
      </c>
      <c r="L48" s="15">
        <f t="shared" si="11"/>
        <v>0</v>
      </c>
      <c r="M48" s="15">
        <f t="shared" si="11"/>
        <v>0</v>
      </c>
      <c r="N48" s="15">
        <f t="shared" si="8"/>
        <v>16808222</v>
      </c>
      <c r="O48" s="38">
        <f t="shared" si="1"/>
        <v>3360.9722055588882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100</v>
      </c>
      <c r="M50" s="118"/>
      <c r="N50" s="118"/>
      <c r="O50" s="43">
        <v>5001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69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2025-04-17T15:38:06Z</cp:lastPrinted>
  <dcterms:created xsi:type="dcterms:W3CDTF">2000-08-31T21:26:31Z</dcterms:created>
  <dcterms:modified xsi:type="dcterms:W3CDTF">2025-04-17T15:38:25Z</dcterms:modified>
</cp:coreProperties>
</file>