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5" documentId="11_2A7E16EFAA71E25524E7633545276B4A67B4DBDB" xr6:coauthVersionLast="47" xr6:coauthVersionMax="47" xr10:uidLastSave="{55C75857-60BB-4F71-BBD4-D2ABDD241E5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40" r:id="rId10"/>
    <sheet name="2013" sheetId="39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'2008'!$A$1:$O$43</definedName>
    <definedName name="_xlnm.Print_Area" localSheetId="14">'2009'!$A$1:$O$48</definedName>
    <definedName name="_xlnm.Print_Area" localSheetId="13">'2010'!$A$1:$O$46</definedName>
    <definedName name="_xlnm.Print_Area" localSheetId="12">'2011'!$A$1:$O$43</definedName>
    <definedName name="_xlnm.Print_Area" localSheetId="11">'2012'!$A$1:$O$44</definedName>
    <definedName name="_xlnm.Print_Area" localSheetId="10">'2013'!$A$1:$O$47</definedName>
    <definedName name="_xlnm.Print_Area" localSheetId="9">'2014'!$A$1:$O$44</definedName>
    <definedName name="_xlnm.Print_Area" localSheetId="8">'2015'!$A$1:$O$40</definedName>
    <definedName name="_xlnm.Print_Area" localSheetId="7">'2016'!$A$1:$O$40</definedName>
    <definedName name="_xlnm.Print_Area" localSheetId="6">'2017'!$A$1:$O$39</definedName>
    <definedName name="_xlnm.Print_Area" localSheetId="5">'2018'!$A$1:$O$40</definedName>
    <definedName name="_xlnm.Print_Area" localSheetId="4">'2019'!$A$1:$O$43</definedName>
    <definedName name="_xlnm.Print_Area" localSheetId="3">'2020'!$A$1:$O$37</definedName>
    <definedName name="_xlnm.Print_Area" localSheetId="2">'2021'!$A$1:$P$50</definedName>
    <definedName name="_xlnm.Print_Area" localSheetId="1">'2022'!$A$1:$P$44</definedName>
    <definedName name="_xlnm.Print_Area" localSheetId="0">'2023'!$A$1:$P$28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49" l="1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9" l="1"/>
  <c r="P5" i="49" s="1"/>
  <c r="E24" i="49"/>
  <c r="F24" i="49"/>
  <c r="O7" i="49"/>
  <c r="P7" i="49" s="1"/>
  <c r="N24" i="49"/>
  <c r="M24" i="49"/>
  <c r="O22" i="49"/>
  <c r="P22" i="49" s="1"/>
  <c r="O18" i="49"/>
  <c r="P18" i="49" s="1"/>
  <c r="O9" i="49"/>
  <c r="P9" i="49" s="1"/>
  <c r="H24" i="49"/>
  <c r="I24" i="49"/>
  <c r="D24" i="49"/>
  <c r="G24" i="49"/>
  <c r="J24" i="49"/>
  <c r="K24" i="49"/>
  <c r="O11" i="49"/>
  <c r="P11" i="49" s="1"/>
  <c r="L24" i="49"/>
  <c r="O16" i="49"/>
  <c r="P16" i="49" s="1"/>
  <c r="O38" i="48"/>
  <c r="P38" i="48" s="1"/>
  <c r="O33" i="48"/>
  <c r="P33" i="48" s="1"/>
  <c r="O31" i="48"/>
  <c r="P31" i="48" s="1"/>
  <c r="D40" i="48"/>
  <c r="O25" i="48"/>
  <c r="P25" i="48" s="1"/>
  <c r="O17" i="48"/>
  <c r="P17" i="48" s="1"/>
  <c r="G40" i="48"/>
  <c r="K40" i="48"/>
  <c r="J40" i="48"/>
  <c r="O14" i="48"/>
  <c r="P14" i="48" s="1"/>
  <c r="E40" i="48"/>
  <c r="L40" i="48"/>
  <c r="M40" i="48"/>
  <c r="H40" i="48"/>
  <c r="I40" i="48"/>
  <c r="N40" i="48"/>
  <c r="O5" i="48"/>
  <c r="P5" i="48" s="1"/>
  <c r="F40" i="48"/>
  <c r="O45" i="47"/>
  <c r="P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/>
  <c r="O36" i="47"/>
  <c r="P36" i="47" s="1"/>
  <c r="O35" i="47"/>
  <c r="P35" i="47" s="1"/>
  <c r="N34" i="47"/>
  <c r="N46" i="47" s="1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D46" i="47" s="1"/>
  <c r="O27" i="47"/>
  <c r="P27" i="47"/>
  <c r="O26" i="47"/>
  <c r="P26" i="47" s="1"/>
  <c r="O25" i="47"/>
  <c r="P25" i="47"/>
  <c r="O24" i="47"/>
  <c r="P24" i="47" s="1"/>
  <c r="O23" i="47"/>
  <c r="P23" i="47" s="1"/>
  <c r="O22" i="47"/>
  <c r="P22" i="47" s="1"/>
  <c r="O21" i="47"/>
  <c r="P21" i="47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J46" i="47" s="1"/>
  <c r="I5" i="47"/>
  <c r="I46" i="47" s="1"/>
  <c r="H5" i="47"/>
  <c r="G5" i="47"/>
  <c r="F5" i="47"/>
  <c r="E5" i="47"/>
  <c r="D5" i="47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N23" i="46" s="1"/>
  <c r="O23" i="46" s="1"/>
  <c r="E23" i="46"/>
  <c r="D23" i="46"/>
  <c r="N22" i="46"/>
  <c r="O22" i="46" s="1"/>
  <c r="N21" i="46"/>
  <c r="O21" i="46" s="1"/>
  <c r="N20" i="46"/>
  <c r="O20" i="46" s="1"/>
  <c r="N19" i="46"/>
  <c r="O19" i="46" s="1"/>
  <c r="N18" i="46"/>
  <c r="O18" i="46" s="1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M33" i="46" s="1"/>
  <c r="L5" i="46"/>
  <c r="K5" i="46"/>
  <c r="K33" i="46" s="1"/>
  <c r="J5" i="46"/>
  <c r="J33" i="46" s="1"/>
  <c r="I5" i="46"/>
  <c r="H5" i="46"/>
  <c r="H33" i="46" s="1"/>
  <c r="G5" i="46"/>
  <c r="G33" i="46" s="1"/>
  <c r="F5" i="46"/>
  <c r="E5" i="46"/>
  <c r="D5" i="46"/>
  <c r="N26" i="45"/>
  <c r="O26" i="45" s="1"/>
  <c r="N38" i="45"/>
  <c r="O38" i="45" s="1"/>
  <c r="N37" i="45"/>
  <c r="O37" i="45" s="1"/>
  <c r="N36" i="45"/>
  <c r="O36" i="45" s="1"/>
  <c r="N35" i="45"/>
  <c r="O35" i="45"/>
  <c r="N34" i="45"/>
  <c r="O34" i="45" s="1"/>
  <c r="M33" i="45"/>
  <c r="L33" i="45"/>
  <c r="K33" i="45"/>
  <c r="J33" i="45"/>
  <c r="I33" i="45"/>
  <c r="I39" i="45" s="1"/>
  <c r="H33" i="45"/>
  <c r="G33" i="45"/>
  <c r="F33" i="45"/>
  <c r="E33" i="45"/>
  <c r="D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N27" i="45"/>
  <c r="O27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/>
  <c r="M13" i="45"/>
  <c r="L13" i="45"/>
  <c r="L39" i="45" s="1"/>
  <c r="K13" i="45"/>
  <c r="K39" i="45" s="1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M39" i="45" s="1"/>
  <c r="L5" i="45"/>
  <c r="K5" i="45"/>
  <c r="J5" i="45"/>
  <c r="I5" i="45"/>
  <c r="H5" i="45"/>
  <c r="G5" i="45"/>
  <c r="F5" i="45"/>
  <c r="E5" i="45"/>
  <c r="D5" i="45"/>
  <c r="D39" i="45" s="1"/>
  <c r="N35" i="44"/>
  <c r="O35" i="44" s="1"/>
  <c r="N34" i="44"/>
  <c r="O34" i="44" s="1"/>
  <c r="N33" i="44"/>
  <c r="O33" i="44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N30" i="44" s="1"/>
  <c r="O30" i="44" s="1"/>
  <c r="E30" i="44"/>
  <c r="D30" i="44"/>
  <c r="N29" i="44"/>
  <c r="O29" i="44"/>
  <c r="N28" i="44"/>
  <c r="O28" i="44" s="1"/>
  <c r="N27" i="44"/>
  <c r="O27" i="44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/>
  <c r="N8" i="44"/>
  <c r="O8" i="44"/>
  <c r="N7" i="44"/>
  <c r="O7" i="44" s="1"/>
  <c r="N6" i="44"/>
  <c r="O6" i="44"/>
  <c r="M5" i="44"/>
  <c r="L5" i="44"/>
  <c r="L36" i="44" s="1"/>
  <c r="K5" i="44"/>
  <c r="K36" i="44" s="1"/>
  <c r="J5" i="44"/>
  <c r="I5" i="44"/>
  <c r="H5" i="44"/>
  <c r="G5" i="44"/>
  <c r="F5" i="44"/>
  <c r="E5" i="44"/>
  <c r="D5" i="44"/>
  <c r="N34" i="43"/>
  <c r="O34" i="43" s="1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N21" i="43"/>
  <c r="O21" i="43"/>
  <c r="N20" i="43"/>
  <c r="O20" i="43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 s="1"/>
  <c r="M34" i="42"/>
  <c r="L34" i="42"/>
  <c r="K34" i="42"/>
  <c r="J34" i="42"/>
  <c r="I34" i="42"/>
  <c r="H34" i="42"/>
  <c r="G34" i="42"/>
  <c r="F34" i="42"/>
  <c r="E34" i="42"/>
  <c r="N34" i="42" s="1"/>
  <c r="O34" i="42" s="1"/>
  <c r="D34" i="42"/>
  <c r="N33" i="42"/>
  <c r="O33" i="42" s="1"/>
  <c r="N32" i="42"/>
  <c r="O32" i="42" s="1"/>
  <c r="N31" i="42"/>
  <c r="O31" i="42"/>
  <c r="M30" i="42"/>
  <c r="L30" i="42"/>
  <c r="K30" i="42"/>
  <c r="J30" i="42"/>
  <c r="I30" i="42"/>
  <c r="H30" i="42"/>
  <c r="G30" i="42"/>
  <c r="N30" i="42" s="1"/>
  <c r="O30" i="42" s="1"/>
  <c r="F30" i="42"/>
  <c r="E30" i="42"/>
  <c r="D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 s="1"/>
  <c r="N12" i="42"/>
  <c r="O12" i="42"/>
  <c r="M11" i="42"/>
  <c r="L11" i="42"/>
  <c r="K11" i="42"/>
  <c r="K36" i="42" s="1"/>
  <c r="J11" i="42"/>
  <c r="I11" i="42"/>
  <c r="I36" i="42" s="1"/>
  <c r="H11" i="42"/>
  <c r="G11" i="42"/>
  <c r="F11" i="42"/>
  <c r="F36" i="42" s="1"/>
  <c r="E11" i="42"/>
  <c r="D11" i="42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L36" i="42" s="1"/>
  <c r="K5" i="42"/>
  <c r="J5" i="42"/>
  <c r="I5" i="42"/>
  <c r="H5" i="42"/>
  <c r="G5" i="42"/>
  <c r="F5" i="42"/>
  <c r="E5" i="42"/>
  <c r="D5" i="42"/>
  <c r="F36" i="41"/>
  <c r="N35" i="41"/>
  <c r="O35" i="4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N26" i="41"/>
  <c r="O26" i="41" s="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G36" i="41" s="1"/>
  <c r="F5" i="41"/>
  <c r="E5" i="41"/>
  <c r="D5" i="4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/>
  <c r="N20" i="40"/>
  <c r="O20" i="40" s="1"/>
  <c r="N19" i="40"/>
  <c r="O19" i="40" s="1"/>
  <c r="N18" i="40"/>
  <c r="O18" i="40" s="1"/>
  <c r="M17" i="40"/>
  <c r="L17" i="40"/>
  <c r="K17" i="40"/>
  <c r="K40" i="40" s="1"/>
  <c r="J17" i="40"/>
  <c r="I17" i="40"/>
  <c r="H17" i="40"/>
  <c r="H40" i="40" s="1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J40" i="40" s="1"/>
  <c r="I5" i="40"/>
  <c r="H5" i="40"/>
  <c r="G5" i="40"/>
  <c r="F5" i="40"/>
  <c r="E5" i="40"/>
  <c r="D5" i="40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/>
  <c r="N39" i="39"/>
  <c r="O39" i="39" s="1"/>
  <c r="N38" i="39"/>
  <c r="O38" i="39"/>
  <c r="N37" i="39"/>
  <c r="O37" i="39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F43" i="39" s="1"/>
  <c r="E32" i="39"/>
  <c r="D32" i="39"/>
  <c r="N31" i="39"/>
  <c r="O31" i="39" s="1"/>
  <c r="N30" i="39"/>
  <c r="O30" i="39"/>
  <c r="N29" i="39"/>
  <c r="O29" i="39" s="1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/>
  <c r="M16" i="39"/>
  <c r="L16" i="39"/>
  <c r="L43" i="39" s="1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N12" i="39" s="1"/>
  <c r="O12" i="39" s="1"/>
  <c r="D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43" i="39" s="1"/>
  <c r="G5" i="39"/>
  <c r="G43" i="39" s="1"/>
  <c r="F5" i="39"/>
  <c r="E5" i="39"/>
  <c r="D5" i="39"/>
  <c r="D43" i="39" s="1"/>
  <c r="N38" i="38"/>
  <c r="O38" i="38" s="1"/>
  <c r="N37" i="38"/>
  <c r="O37" i="38"/>
  <c r="N36" i="38"/>
  <c r="O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N20" i="38"/>
  <c r="O20" i="38" s="1"/>
  <c r="N19" i="38"/>
  <c r="O19" i="38"/>
  <c r="N18" i="38"/>
  <c r="O18" i="38" s="1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 s="1"/>
  <c r="N7" i="38"/>
  <c r="O7" i="38"/>
  <c r="N6" i="38"/>
  <c r="O6" i="38" s="1"/>
  <c r="M5" i="38"/>
  <c r="L5" i="38"/>
  <c r="K5" i="38"/>
  <c r="K39" i="38" s="1"/>
  <c r="J5" i="38"/>
  <c r="I5" i="38"/>
  <c r="H5" i="38"/>
  <c r="G5" i="38"/>
  <c r="G39" i="38" s="1"/>
  <c r="F5" i="38"/>
  <c r="E5" i="38"/>
  <c r="D5" i="38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M17" i="36"/>
  <c r="L17" i="36"/>
  <c r="N17" i="36" s="1"/>
  <c r="O17" i="36" s="1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/>
  <c r="M12" i="36"/>
  <c r="L12" i="36"/>
  <c r="K12" i="36"/>
  <c r="J12" i="36"/>
  <c r="J40" i="36" s="1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K40" i="36" s="1"/>
  <c r="J5" i="36"/>
  <c r="I5" i="36"/>
  <c r="I40" i="36" s="1"/>
  <c r="H5" i="36"/>
  <c r="G5" i="36"/>
  <c r="F5" i="36"/>
  <c r="E5" i="36"/>
  <c r="D5" i="36"/>
  <c r="N38" i="35"/>
  <c r="O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H39" i="35" s="1"/>
  <c r="G34" i="35"/>
  <c r="F34" i="35"/>
  <c r="F39" i="35" s="1"/>
  <c r="E34" i="35"/>
  <c r="D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D39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39" i="35" s="1"/>
  <c r="J5" i="35"/>
  <c r="J39" i="35" s="1"/>
  <c r="I5" i="35"/>
  <c r="H5" i="35"/>
  <c r="G5" i="35"/>
  <c r="F5" i="35"/>
  <c r="E5" i="35"/>
  <c r="D5" i="35"/>
  <c r="N41" i="34"/>
  <c r="O41" i="34" s="1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I42" i="34" s="1"/>
  <c r="H36" i="34"/>
  <c r="G36" i="34"/>
  <c r="F36" i="34"/>
  <c r="E36" i="34"/>
  <c r="D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/>
  <c r="N30" i="34"/>
  <c r="O30" i="34" s="1"/>
  <c r="N29" i="34"/>
  <c r="O29" i="34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42" i="34" s="1"/>
  <c r="I5" i="34"/>
  <c r="H5" i="34"/>
  <c r="G5" i="34"/>
  <c r="F5" i="34"/>
  <c r="E5" i="34"/>
  <c r="D5" i="34"/>
  <c r="N26" i="33"/>
  <c r="O26" i="33" s="1"/>
  <c r="N27" i="33"/>
  <c r="O27" i="33"/>
  <c r="N28" i="33"/>
  <c r="O28" i="33" s="1"/>
  <c r="N29" i="33"/>
  <c r="O29" i="33"/>
  <c r="N30" i="33"/>
  <c r="O30" i="33"/>
  <c r="N31" i="33"/>
  <c r="O31" i="33"/>
  <c r="N32" i="33"/>
  <c r="O32" i="33" s="1"/>
  <c r="N33" i="33"/>
  <c r="O33" i="33"/>
  <c r="N18" i="33"/>
  <c r="O18" i="33" s="1"/>
  <c r="N19" i="33"/>
  <c r="O19" i="33"/>
  <c r="N20" i="33"/>
  <c r="O20" i="33" s="1"/>
  <c r="N21" i="33"/>
  <c r="O21" i="33"/>
  <c r="N22" i="33"/>
  <c r="O22" i="33" s="1"/>
  <c r="N23" i="33"/>
  <c r="O23" i="33"/>
  <c r="N24" i="33"/>
  <c r="O24" i="33" s="1"/>
  <c r="E25" i="33"/>
  <c r="F25" i="33"/>
  <c r="G25" i="33"/>
  <c r="H25" i="33"/>
  <c r="I25" i="33"/>
  <c r="J25" i="33"/>
  <c r="K25" i="33"/>
  <c r="L25" i="33"/>
  <c r="M25" i="33"/>
  <c r="D25" i="33"/>
  <c r="E17" i="33"/>
  <c r="N17" i="33" s="1"/>
  <c r="O17" i="33" s="1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I44" i="33" s="1"/>
  <c r="J12" i="33"/>
  <c r="K12" i="33"/>
  <c r="L12" i="33"/>
  <c r="M12" i="33"/>
  <c r="D12" i="33"/>
  <c r="E5" i="33"/>
  <c r="F5" i="33"/>
  <c r="G5" i="33"/>
  <c r="H5" i="33"/>
  <c r="I5" i="33"/>
  <c r="J5" i="33"/>
  <c r="K5" i="33"/>
  <c r="L5" i="33"/>
  <c r="M5" i="33"/>
  <c r="M44" i="33" s="1"/>
  <c r="D5" i="33"/>
  <c r="N5" i="33" s="1"/>
  <c r="O5" i="33" s="1"/>
  <c r="N40" i="33"/>
  <c r="N41" i="33"/>
  <c r="O41" i="33" s="1"/>
  <c r="N42" i="33"/>
  <c r="O42" i="33" s="1"/>
  <c r="N43" i="33"/>
  <c r="O43" i="33" s="1"/>
  <c r="N39" i="33"/>
  <c r="O39" i="33"/>
  <c r="E38" i="33"/>
  <c r="N38" i="33" s="1"/>
  <c r="O38" i="33" s="1"/>
  <c r="F38" i="33"/>
  <c r="G38" i="33"/>
  <c r="G44" i="33" s="1"/>
  <c r="H38" i="33"/>
  <c r="I38" i="33"/>
  <c r="J38" i="33"/>
  <c r="K38" i="33"/>
  <c r="L38" i="33"/>
  <c r="M38" i="33"/>
  <c r="D38" i="33"/>
  <c r="E34" i="33"/>
  <c r="F34" i="33"/>
  <c r="G34" i="33"/>
  <c r="H34" i="33"/>
  <c r="I34" i="33"/>
  <c r="J34" i="33"/>
  <c r="K34" i="33"/>
  <c r="L34" i="33"/>
  <c r="M34" i="33"/>
  <c r="D34" i="33"/>
  <c r="N35" i="33"/>
  <c r="O35" i="33" s="1"/>
  <c r="N36" i="33"/>
  <c r="O36" i="33"/>
  <c r="N37" i="33"/>
  <c r="O37" i="33" s="1"/>
  <c r="O40" i="33"/>
  <c r="N14" i="33"/>
  <c r="O14" i="33" s="1"/>
  <c r="N15" i="33"/>
  <c r="O15" i="33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/>
  <c r="N13" i="33"/>
  <c r="O13" i="33" s="1"/>
  <c r="N41" i="39"/>
  <c r="O41" i="39" s="1"/>
  <c r="H40" i="36"/>
  <c r="L39" i="38"/>
  <c r="J36" i="42"/>
  <c r="O24" i="49" l="1"/>
  <c r="P24" i="49" s="1"/>
  <c r="L40" i="36"/>
  <c r="I39" i="38"/>
  <c r="H42" i="34"/>
  <c r="G39" i="35"/>
  <c r="N5" i="38"/>
  <c r="O5" i="38" s="1"/>
  <c r="N16" i="39"/>
  <c r="O16" i="39" s="1"/>
  <c r="D36" i="41"/>
  <c r="N12" i="41"/>
  <c r="O12" i="41" s="1"/>
  <c r="I36" i="41"/>
  <c r="K35" i="43"/>
  <c r="H39" i="45"/>
  <c r="E46" i="47"/>
  <c r="O38" i="47"/>
  <c r="P38" i="47" s="1"/>
  <c r="N25" i="33"/>
  <c r="O25" i="33" s="1"/>
  <c r="N36" i="34"/>
  <c r="O36" i="34" s="1"/>
  <c r="F39" i="38"/>
  <c r="N17" i="40"/>
  <c r="O17" i="40" s="1"/>
  <c r="E36" i="41"/>
  <c r="L35" i="43"/>
  <c r="N31" i="43"/>
  <c r="O31" i="43" s="1"/>
  <c r="F46" i="47"/>
  <c r="N5" i="41"/>
  <c r="O5" i="41" s="1"/>
  <c r="E42" i="34"/>
  <c r="N34" i="35"/>
  <c r="O34" i="35" s="1"/>
  <c r="E43" i="39"/>
  <c r="N32" i="40"/>
  <c r="O32" i="40" s="1"/>
  <c r="N16" i="41"/>
  <c r="O16" i="41" s="1"/>
  <c r="E36" i="42"/>
  <c r="D36" i="42"/>
  <c r="M35" i="43"/>
  <c r="M36" i="44"/>
  <c r="I33" i="46"/>
  <c r="G46" i="47"/>
  <c r="K46" i="47"/>
  <c r="G40" i="40"/>
  <c r="K36" i="41"/>
  <c r="O18" i="47"/>
  <c r="P18" i="47" s="1"/>
  <c r="N12" i="36"/>
  <c r="O12" i="36" s="1"/>
  <c r="M42" i="34"/>
  <c r="I39" i="35"/>
  <c r="N39" i="35" s="1"/>
  <c r="O39" i="35" s="1"/>
  <c r="J36" i="41"/>
  <c r="M39" i="35"/>
  <c r="N22" i="35"/>
  <c r="O22" i="35" s="1"/>
  <c r="N31" i="35"/>
  <c r="O31" i="35" s="1"/>
  <c r="N36" i="36"/>
  <c r="O36" i="36" s="1"/>
  <c r="I43" i="39"/>
  <c r="N5" i="39"/>
  <c r="O5" i="39" s="1"/>
  <c r="J44" i="33"/>
  <c r="N12" i="33"/>
  <c r="O12" i="33" s="1"/>
  <c r="M39" i="38"/>
  <c r="N33" i="38"/>
  <c r="O33" i="38" s="1"/>
  <c r="K43" i="39"/>
  <c r="L36" i="41"/>
  <c r="N16" i="44"/>
  <c r="O16" i="44" s="1"/>
  <c r="M46" i="47"/>
  <c r="O28" i="47"/>
  <c r="P28" i="47" s="1"/>
  <c r="N15" i="35"/>
  <c r="O15" i="35" s="1"/>
  <c r="I40" i="40"/>
  <c r="M36" i="41"/>
  <c r="N29" i="43"/>
  <c r="O29" i="43" s="1"/>
  <c r="N23" i="44"/>
  <c r="O23" i="44" s="1"/>
  <c r="O34" i="47"/>
  <c r="P34" i="47" s="1"/>
  <c r="N25" i="34"/>
  <c r="O25" i="34" s="1"/>
  <c r="N33" i="34"/>
  <c r="O33" i="34" s="1"/>
  <c r="D39" i="38"/>
  <c r="N26" i="39"/>
  <c r="O26" i="39" s="1"/>
  <c r="N5" i="42"/>
  <c r="O5" i="42" s="1"/>
  <c r="N17" i="45"/>
  <c r="O17" i="45" s="1"/>
  <c r="L44" i="33"/>
  <c r="L40" i="40"/>
  <c r="H35" i="43"/>
  <c r="L33" i="46"/>
  <c r="D40" i="40"/>
  <c r="O13" i="47"/>
  <c r="P13" i="47" s="1"/>
  <c r="N34" i="40"/>
  <c r="O34" i="40" s="1"/>
  <c r="N30" i="41"/>
  <c r="O30" i="41" s="1"/>
  <c r="E35" i="43"/>
  <c r="E36" i="44"/>
  <c r="N24" i="45"/>
  <c r="O24" i="45" s="1"/>
  <c r="H36" i="41"/>
  <c r="N36" i="41" s="1"/>
  <c r="O36" i="41" s="1"/>
  <c r="N34" i="33"/>
  <c r="O34" i="33" s="1"/>
  <c r="F40" i="36"/>
  <c r="E40" i="36"/>
  <c r="N35" i="39"/>
  <c r="O35" i="39" s="1"/>
  <c r="N31" i="38"/>
  <c r="O31" i="38" s="1"/>
  <c r="F35" i="43"/>
  <c r="F36" i="44"/>
  <c r="N5" i="45"/>
  <c r="O5" i="45" s="1"/>
  <c r="M43" i="39"/>
  <c r="N21" i="42"/>
  <c r="O21" i="42" s="1"/>
  <c r="G35" i="43"/>
  <c r="G36" i="44"/>
  <c r="N12" i="44"/>
  <c r="O12" i="44" s="1"/>
  <c r="N22" i="41"/>
  <c r="O22" i="41" s="1"/>
  <c r="H44" i="33"/>
  <c r="N16" i="43"/>
  <c r="O16" i="43" s="1"/>
  <c r="K42" i="34"/>
  <c r="J39" i="38"/>
  <c r="N12" i="40"/>
  <c r="O12" i="40" s="1"/>
  <c r="K44" i="33"/>
  <c r="N30" i="45"/>
  <c r="O30" i="45" s="1"/>
  <c r="N38" i="40"/>
  <c r="O38" i="40" s="1"/>
  <c r="E39" i="45"/>
  <c r="D33" i="46"/>
  <c r="F44" i="33"/>
  <c r="N5" i="34"/>
  <c r="O5" i="34" s="1"/>
  <c r="N13" i="34"/>
  <c r="O13" i="34" s="1"/>
  <c r="L42" i="34"/>
  <c r="E39" i="35"/>
  <c r="N12" i="35"/>
  <c r="O12" i="35" s="1"/>
  <c r="G36" i="42"/>
  <c r="I35" i="43"/>
  <c r="I36" i="44"/>
  <c r="F39" i="45"/>
  <c r="N14" i="46"/>
  <c r="O14" i="46" s="1"/>
  <c r="H46" i="47"/>
  <c r="O46" i="47" s="1"/>
  <c r="P46" i="47" s="1"/>
  <c r="D40" i="36"/>
  <c r="N5" i="40"/>
  <c r="O5" i="40" s="1"/>
  <c r="N5" i="43"/>
  <c r="O5" i="43" s="1"/>
  <c r="L39" i="35"/>
  <c r="H36" i="44"/>
  <c r="J39" i="45"/>
  <c r="E44" i="33"/>
  <c r="G42" i="34"/>
  <c r="G40" i="36"/>
  <c r="N11" i="38"/>
  <c r="O11" i="38" s="1"/>
  <c r="H36" i="42"/>
  <c r="J35" i="43"/>
  <c r="J36" i="44"/>
  <c r="G39" i="45"/>
  <c r="N33" i="45"/>
  <c r="O33" i="45" s="1"/>
  <c r="F33" i="46"/>
  <c r="E33" i="46"/>
  <c r="O40" i="48"/>
  <c r="P40" i="48" s="1"/>
  <c r="N39" i="45"/>
  <c r="O39" i="45" s="1"/>
  <c r="N33" i="46"/>
  <c r="O33" i="46" s="1"/>
  <c r="N5" i="46"/>
  <c r="O5" i="46" s="1"/>
  <c r="N28" i="46"/>
  <c r="O28" i="46" s="1"/>
  <c r="D42" i="34"/>
  <c r="N11" i="42"/>
  <c r="O11" i="42" s="1"/>
  <c r="N5" i="36"/>
  <c r="O5" i="36" s="1"/>
  <c r="J43" i="39"/>
  <c r="D36" i="44"/>
  <c r="N14" i="38"/>
  <c r="O14" i="38" s="1"/>
  <c r="N25" i="36"/>
  <c r="O25" i="36" s="1"/>
  <c r="O5" i="47"/>
  <c r="P5" i="47" s="1"/>
  <c r="M36" i="42"/>
  <c r="M40" i="40"/>
  <c r="N5" i="35"/>
  <c r="O5" i="35" s="1"/>
  <c r="E39" i="38"/>
  <c r="N33" i="36"/>
  <c r="O33" i="36" s="1"/>
  <c r="N32" i="39"/>
  <c r="O32" i="39" s="1"/>
  <c r="N13" i="45"/>
  <c r="O13" i="45" s="1"/>
  <c r="L46" i="47"/>
  <c r="D35" i="43"/>
  <c r="N28" i="42"/>
  <c r="O28" i="42" s="1"/>
  <c r="E40" i="40"/>
  <c r="M40" i="36"/>
  <c r="H39" i="38"/>
  <c r="D44" i="33"/>
  <c r="F42" i="34"/>
  <c r="N5" i="44"/>
  <c r="O5" i="44" s="1"/>
  <c r="F40" i="40"/>
  <c r="N12" i="43"/>
  <c r="O12" i="43" s="1"/>
  <c r="N36" i="42" l="1"/>
  <c r="O36" i="42" s="1"/>
  <c r="N35" i="43"/>
  <c r="O35" i="43" s="1"/>
  <c r="N39" i="38"/>
  <c r="O39" i="38" s="1"/>
  <c r="N40" i="40"/>
  <c r="O40" i="40" s="1"/>
  <c r="N44" i="33"/>
  <c r="O44" i="33" s="1"/>
  <c r="N36" i="44"/>
  <c r="O36" i="44" s="1"/>
  <c r="N43" i="39"/>
  <c r="O43" i="39" s="1"/>
  <c r="N42" i="34"/>
  <c r="O42" i="34" s="1"/>
  <c r="N40" i="36"/>
  <c r="O40" i="36" s="1"/>
</calcChain>
</file>

<file path=xl/sharedStrings.xml><?xml version="1.0" encoding="utf-8"?>
<sst xmlns="http://schemas.openxmlformats.org/spreadsheetml/2006/main" count="871" uniqueCount="159">
  <si>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</si>
  <si>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</si>
  <si>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</si>
  <si>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</si>
  <si>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</si>
  <si>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</si>
  <si>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</si>
  <si>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</si>
  <si>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</si>
  <si>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</si>
  <si>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</si>
  <si>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</si>
  <si>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</si>
  <si>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</si>
  <si>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</si>
  <si>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</si>
  <si>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</si>
  <si>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Other</t>
  </si>
  <si>
    <t>Other Permits, Fees, and Special Assessments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</si>
  <si>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</si>
  <si>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</si>
  <si>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</si>
  <si>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</si>
  <si>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</si>
  <si>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</si>
  <si>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</si>
  <si>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</si>
  <si>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</si>
  <si>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</si>
  <si>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</si>
  <si>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</si>
  <si>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</si>
  <si>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</si>
  <si>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</si>
  <si>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</si>
  <si>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</si>
  <si>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</si>
  <si>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</si>
  <si>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</si>
  <si>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</si>
  <si>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</si>
  <si>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</si>
  <si>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</si>
  <si>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</si>
  <si>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</si>
  <si>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</si>
  <si>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</si>
  <si>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</si>
  <si>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</si>
  <si>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</si>
  <si>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</si>
  <si>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</si>
  <si>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</si>
  <si>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</si>
  <si>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</si>
  <si>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</si>
  <si>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</si>
  <si>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</si>
  <si>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Waldo Revenues Reported by Account Code and Fund Type</t>
  </si>
  <si>
    <t>Local Fiscal Year Ended September 30, 2010</t>
  </si>
  <si>
    <t>Utility Service Tax - Propane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</si>
  <si>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</si>
  <si>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</si>
  <si>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</si>
  <si>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</si>
  <si>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State Shared Revenues - Transportation - Other Transportation</t>
  </si>
  <si>
    <t>Physical Environment - Water / Sewer Combination Utility</t>
  </si>
  <si>
    <t>Court-Ordered Judgments and Fines - As Decided by Traffic Court</t>
  </si>
  <si>
    <t>Forfeits - Assets Seized by Law Enforcement</t>
  </si>
  <si>
    <t>2011 Municipal Population:</t>
  </si>
  <si>
    <t>Local Fiscal Year Ended September 30, 2012</t>
  </si>
  <si>
    <t>Franchise Fee - Solid Waste</t>
  </si>
  <si>
    <t>Federal Grant - Culture / Recreation</t>
  </si>
  <si>
    <t>Culture / Recreation - Special Events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</si>
  <si>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</si>
  <si>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</si>
  <si>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</si>
  <si>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</si>
  <si>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</si>
  <si>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Grants from Other Local Units - Transportation</t>
  </si>
  <si>
    <t>Culture / Recreation - Parks and Recreation</t>
  </si>
  <si>
    <t>2008 Municipal Population:</t>
  </si>
  <si>
    <t>Local Fiscal Year Ended September 30, 2013</t>
  </si>
  <si>
    <t>Second Local Option Fuel Tax (1 to 5 Cents)</t>
  </si>
  <si>
    <t>Communications Services Taxes (Chapter 202, F.S.)</t>
  </si>
  <si>
    <t>Licenses</t>
  </si>
  <si>
    <t>Federal Grant - Physical Environment - Water Supply System</t>
  </si>
  <si>
    <t>Federal Grant - Physical Environment - Sewer / Wastewater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</si>
  <si>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</si>
  <si>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</si>
  <si>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</si>
  <si>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</si>
  <si>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Physical Environment</t>
  </si>
  <si>
    <t>Other Charges for Services</t>
  </si>
  <si>
    <t>Sales - Sale of Surplus Materials and Scrap</t>
  </si>
  <si>
    <t>Other Sources</t>
  </si>
  <si>
    <t>Proceeds - Debt Proceeds</t>
  </si>
  <si>
    <t>2013 Municipal Population:</t>
  </si>
  <si>
    <t>Local Fiscal Year Ended September 30, 2014</t>
  </si>
  <si>
    <t>State Grant - Transportation - Other Transportation</t>
  </si>
  <si>
    <t>State Shared Revenues - General Government - Sales and Uses Taxes to Counties</t>
  </si>
  <si>
    <t>Sales - Disposition of Fixed Assets</t>
  </si>
  <si>
    <t>Non-Operating - Inter-Fund Group Transfers In</t>
  </si>
  <si>
    <t>2014 Municipal Population:</t>
  </si>
  <si>
    <t>Local Fiscal Year Ended September 30, 2015</t>
  </si>
  <si>
    <t>General Government - Other General Government Charges and Fees</t>
  </si>
  <si>
    <t>Transportation - Other Transportation Charges</t>
  </si>
  <si>
    <t>2015 Municipal Population:</t>
  </si>
  <si>
    <t>Local Fiscal Year Ended September 30, 2016</t>
  </si>
  <si>
    <t>Court-Ordered Judgments and Fines - Other Court-Ordered</t>
  </si>
  <si>
    <t>Proceeds of General Capital Asset Dispositions - Sales</t>
  </si>
  <si>
    <t>2016 Municipal Population:</t>
  </si>
  <si>
    <t>Local Fiscal Year Ended September 30, 2017</t>
  </si>
  <si>
    <t>Grants from Other Local Units - Culture / Recreation</t>
  </si>
  <si>
    <t>2017 Municipal Population:</t>
  </si>
  <si>
    <t>Local Fiscal Year Ended September 30, 2018</t>
  </si>
  <si>
    <t>Federal Grant - Human Services - Public Assistance</t>
  </si>
  <si>
    <t>2018 Municipal Population:</t>
  </si>
  <si>
    <t>Local Fiscal Year Ended September 30, 2019</t>
  </si>
  <si>
    <t>Utility Service Tax - Gas</t>
  </si>
  <si>
    <t>State Grant - Other</t>
  </si>
  <si>
    <t>Court-Ordered Judgments and Fines - As Decided by County Court Criminal</t>
  </si>
  <si>
    <t>Other Miscellaneous Revenues - Settlements</t>
  </si>
  <si>
    <t>2019 Municipal Population:</t>
  </si>
  <si>
    <t>Local Fiscal Year Ended September 30, 2020</t>
  </si>
  <si>
    <t>Utility Service Tax - Water</t>
  </si>
  <si>
    <t>Utility Service Tax - Other</t>
  </si>
  <si>
    <t>State Grant - Physical Environment - Sewer / Wastewater</t>
  </si>
  <si>
    <t>State Grant - Economic Environment</t>
  </si>
  <si>
    <t>Transportation - Mass Transit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</si>
  <si>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</si>
  <si>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</si>
  <si>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</si>
  <si>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</si>
  <si>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</si>
  <si>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</si>
  <si>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</si>
  <si>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</si>
  <si>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</si>
  <si>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</si>
  <si>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Permits - Other</t>
  </si>
  <si>
    <t>Other Fees and Special Assessments</t>
  </si>
  <si>
    <t>Intergovernmental Revenues</t>
  </si>
  <si>
    <t>Federal Grant - General Government</t>
  </si>
  <si>
    <t>Federal Grant - Physical Environment - Other Physical Environment</t>
  </si>
  <si>
    <t>State Shared Revenues - General Government - Municipal Revenue Sharing Program</t>
  </si>
  <si>
    <t>State Shared Revenues - General Government - Local Government Half-Cent Sales Tax Program</t>
  </si>
  <si>
    <t>Interest and Other Earnings - Dividends</t>
  </si>
  <si>
    <t>2021 Municipal Population:</t>
  </si>
  <si>
    <t>Local Fiscal Year Ended September 30, 2022</t>
  </si>
  <si>
    <t>Second Local Option Fuel Tax (1 to 5 Cents Local Option Fuel Tax) - Municipal Proceeds</t>
  </si>
  <si>
    <t>Federal Grant - American Rescue Plan Act Funds</t>
  </si>
  <si>
    <t>State Grant - Physical Environment - Other Physical Environment</t>
  </si>
  <si>
    <t>Other Charges for Services (Not Court-Related)</t>
  </si>
  <si>
    <t>Interest and Other Earnings - Gain (Loss) on Sale of Investments</t>
  </si>
  <si>
    <t>2022 Municipal Population:</t>
  </si>
  <si>
    <t>Local Fiscal Year Ended September 30, 2023</t>
  </si>
  <si>
    <t>State Shared Revenues - General Government - Other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</si>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</sst>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F406-D5DC-4CB6-9E29-2501599240FD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51</v>
      </c>
      <c r="B3" s="108"/>
      <c r="C3" s="109"/>
      <c r="D3" s="113" t="s">
        <v>27</v>
      </c>
      <c r="E3" s="114"/>
      <c r="F3" s="114"/>
      <c r="G3" s="114"/>
      <c r="H3" s="115"/>
      <c r="I3" s="113" t="s">
        <v>28</v>
      </c>
      <c r="J3" s="115"/>
      <c r="K3" s="113" t="s">
        <v>30</v>
      </c>
      <c r="L3" s="114"/>
      <c r="M3" s="115"/>
      <c r="N3" s="49"/>
      <c r="O3" s="50"/>
      <c r="P3" s="116" t="s">
        <v>132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52</v>
      </c>
      <c r="F4" s="52" t="s">
        <v>53</v>
      </c>
      <c r="G4" s="52" t="s">
        <v>54</v>
      </c>
      <c r="H4" s="52" t="s">
        <v>5</v>
      </c>
      <c r="I4" s="52" t="s">
        <v>6</v>
      </c>
      <c r="J4" s="53" t="s">
        <v>55</v>
      </c>
      <c r="K4" s="53" t="s">
        <v>7</v>
      </c>
      <c r="L4" s="53" t="s">
        <v>8</v>
      </c>
      <c r="M4" s="53" t="s">
        <v>133</v>
      </c>
      <c r="N4" s="53" t="s">
        <v>9</v>
      </c>
      <c r="O4" s="53" t="s">
        <v>134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135</v>
      </c>
      <c r="B5" s="57"/>
      <c r="C5" s="57"/>
      <c r="D5" s="58">
        <f>SUM(D6:D6)</f>
        <v>528999</v>
      </c>
      <c r="E5" s="58">
        <f>SUM(E6:E6)</f>
        <v>0</v>
      </c>
      <c r="F5" s="58">
        <f>SUM(F6:F6)</f>
        <v>0</v>
      </c>
      <c r="G5" s="58">
        <f>SUM(G6:G6)</f>
        <v>0</v>
      </c>
      <c r="H5" s="58">
        <f>SUM(H6:H6)</f>
        <v>0</v>
      </c>
      <c r="I5" s="58">
        <f>SUM(I6:I6)</f>
        <v>0</v>
      </c>
      <c r="J5" s="58">
        <f>SUM(J6:J6)</f>
        <v>0</v>
      </c>
      <c r="K5" s="58">
        <f>SUM(K6:K6)</f>
        <v>0</v>
      </c>
      <c r="L5" s="58">
        <f>SUM(L6:L6)</f>
        <v>0</v>
      </c>
      <c r="M5" s="58">
        <f>SUM(M6:M6)</f>
        <v>0</v>
      </c>
      <c r="N5" s="58">
        <f>SUM(N6:N6)</f>
        <v>0</v>
      </c>
      <c r="O5" s="59">
        <f>SUM(D5:N5)</f>
        <v>528999</v>
      </c>
      <c r="P5" s="60">
        <f>(O5/P$26)</f>
        <v>599.77210884353747</v>
      </c>
      <c r="Q5" s="61"/>
    </row>
    <row r="6" spans="1:134">
      <c r="A6" s="63"/>
      <c r="B6" s="64">
        <v>319.89999999999998</v>
      </c>
      <c r="C6" s="65" t="s">
        <v>138</v>
      </c>
      <c r="D6" s="66">
        <v>528999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528999</v>
      </c>
      <c r="P6" s="67">
        <f>(O6/P$26)</f>
        <v>599.77210884353747</v>
      </c>
      <c r="Q6" s="68"/>
    </row>
    <row r="7" spans="1:134" ht="15.75">
      <c r="A7" s="69" t="s">
        <v>15</v>
      </c>
      <c r="B7" s="70"/>
      <c r="C7" s="71"/>
      <c r="D7" s="72">
        <f>SUM(D8:D8)</f>
        <v>77673</v>
      </c>
      <c r="E7" s="72">
        <f>SUM(E8:E8)</f>
        <v>0</v>
      </c>
      <c r="F7" s="72">
        <f>SUM(F8:F8)</f>
        <v>0</v>
      </c>
      <c r="G7" s="72">
        <f>SUM(G8:G8)</f>
        <v>0</v>
      </c>
      <c r="H7" s="72">
        <f>SUM(H8:H8)</f>
        <v>0</v>
      </c>
      <c r="I7" s="72">
        <f>SUM(I8:I8)</f>
        <v>0</v>
      </c>
      <c r="J7" s="72">
        <f>SUM(J8:J8)</f>
        <v>0</v>
      </c>
      <c r="K7" s="72">
        <f>SUM(K8:K8)</f>
        <v>0</v>
      </c>
      <c r="L7" s="72">
        <f>SUM(L8:L8)</f>
        <v>0</v>
      </c>
      <c r="M7" s="72">
        <f>SUM(M8:M8)</f>
        <v>0</v>
      </c>
      <c r="N7" s="72">
        <f>SUM(N8:N8)</f>
        <v>0</v>
      </c>
      <c r="O7" s="73">
        <f>SUM(D7:N7)</f>
        <v>77673</v>
      </c>
      <c r="P7" s="74">
        <f>(O7/P$26)</f>
        <v>88.064625850340136</v>
      </c>
      <c r="Q7" s="75"/>
    </row>
    <row r="8" spans="1:134">
      <c r="A8" s="63"/>
      <c r="B8" s="64">
        <v>323.89999999999998</v>
      </c>
      <c r="C8" s="65" t="s">
        <v>17</v>
      </c>
      <c r="D8" s="66">
        <v>77673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" si="0">SUM(D8:N8)</f>
        <v>77673</v>
      </c>
      <c r="P8" s="67">
        <f>(O8/P$26)</f>
        <v>88.064625850340136</v>
      </c>
      <c r="Q8" s="68"/>
    </row>
    <row r="9" spans="1:134" ht="15.75">
      <c r="A9" s="69" t="s">
        <v>142</v>
      </c>
      <c r="B9" s="70"/>
      <c r="C9" s="71"/>
      <c r="D9" s="72">
        <f>SUM(D10:D10)</f>
        <v>353859</v>
      </c>
      <c r="E9" s="72">
        <f>SUM(E10:E10)</f>
        <v>0</v>
      </c>
      <c r="F9" s="72">
        <f>SUM(F10:F10)</f>
        <v>0</v>
      </c>
      <c r="G9" s="72">
        <f>SUM(G10:G10)</f>
        <v>0</v>
      </c>
      <c r="H9" s="72">
        <f>SUM(H10:H10)</f>
        <v>0</v>
      </c>
      <c r="I9" s="72">
        <f>SUM(I10:I10)</f>
        <v>0</v>
      </c>
      <c r="J9" s="72">
        <f>SUM(J10:J10)</f>
        <v>0</v>
      </c>
      <c r="K9" s="72">
        <f>SUM(K10:K10)</f>
        <v>0</v>
      </c>
      <c r="L9" s="72">
        <f>SUM(L10:L10)</f>
        <v>0</v>
      </c>
      <c r="M9" s="72">
        <f>SUM(M10:M10)</f>
        <v>0</v>
      </c>
      <c r="N9" s="72">
        <f>SUM(N10:N10)</f>
        <v>0</v>
      </c>
      <c r="O9" s="73">
        <f>SUM(D9:N9)</f>
        <v>353859</v>
      </c>
      <c r="P9" s="74">
        <f>(O9/P$26)</f>
        <v>401.20068027210885</v>
      </c>
      <c r="Q9" s="75"/>
    </row>
    <row r="10" spans="1:134">
      <c r="A10" s="63"/>
      <c r="B10" s="64">
        <v>335.19</v>
      </c>
      <c r="C10" s="65" t="s">
        <v>157</v>
      </c>
      <c r="D10" s="66">
        <v>353859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ref="O10" si="1">SUM(D10:N10)</f>
        <v>353859</v>
      </c>
      <c r="P10" s="67">
        <f>(O10/P$26)</f>
        <v>401.20068027210885</v>
      </c>
      <c r="Q10" s="68"/>
    </row>
    <row r="11" spans="1:134" ht="15.75">
      <c r="A11" s="69" t="s">
        <v>31</v>
      </c>
      <c r="B11" s="70"/>
      <c r="C11" s="71"/>
      <c r="D11" s="72">
        <f>SUM(D12:D15)</f>
        <v>51729</v>
      </c>
      <c r="E11" s="72">
        <f>SUM(E12:E15)</f>
        <v>0</v>
      </c>
      <c r="F11" s="72">
        <f>SUM(F12:F15)</f>
        <v>0</v>
      </c>
      <c r="G11" s="72">
        <f>SUM(G12:G15)</f>
        <v>0</v>
      </c>
      <c r="H11" s="72">
        <f>SUM(H12:H15)</f>
        <v>0</v>
      </c>
      <c r="I11" s="72">
        <f>SUM(I12:I15)</f>
        <v>703386</v>
      </c>
      <c r="J11" s="72">
        <f>SUM(J12:J15)</f>
        <v>0</v>
      </c>
      <c r="K11" s="72">
        <f>SUM(K12:K15)</f>
        <v>0</v>
      </c>
      <c r="L11" s="72">
        <f>SUM(L12:L15)</f>
        <v>0</v>
      </c>
      <c r="M11" s="72">
        <f>SUM(M12:M15)</f>
        <v>0</v>
      </c>
      <c r="N11" s="72">
        <f>SUM(N12:N15)</f>
        <v>0</v>
      </c>
      <c r="O11" s="72">
        <f>SUM(D11:N11)</f>
        <v>755115</v>
      </c>
      <c r="P11" s="74">
        <f>(O11/P$26)</f>
        <v>856.13945578231289</v>
      </c>
      <c r="Q11" s="75"/>
    </row>
    <row r="12" spans="1:134">
      <c r="A12" s="63"/>
      <c r="B12" s="64">
        <v>341.9</v>
      </c>
      <c r="C12" s="65" t="s">
        <v>105</v>
      </c>
      <c r="D12" s="66">
        <v>51729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5" si="2">SUM(D12:N12)</f>
        <v>51729</v>
      </c>
      <c r="P12" s="67">
        <f>(O12/P$26)</f>
        <v>58.64965986394558</v>
      </c>
      <c r="Q12" s="68"/>
    </row>
    <row r="13" spans="1:134">
      <c r="A13" s="63"/>
      <c r="B13" s="64">
        <v>343.3</v>
      </c>
      <c r="C13" s="65" t="s">
        <v>36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255993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255993</v>
      </c>
      <c r="P13" s="67">
        <f>(O13/P$26)</f>
        <v>290.24149659863946</v>
      </c>
      <c r="Q13" s="68"/>
    </row>
    <row r="14" spans="1:134">
      <c r="A14" s="63"/>
      <c r="B14" s="64">
        <v>343.4</v>
      </c>
      <c r="C14" s="65" t="s">
        <v>37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106273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106273</v>
      </c>
      <c r="P14" s="67">
        <f>(O14/P$26)</f>
        <v>120.49092970521542</v>
      </c>
      <c r="Q14" s="68"/>
    </row>
    <row r="15" spans="1:134">
      <c r="A15" s="63"/>
      <c r="B15" s="64">
        <v>343.5</v>
      </c>
      <c r="C15" s="65" t="s">
        <v>38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341120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341120</v>
      </c>
      <c r="P15" s="67">
        <f>(O15/P$26)</f>
        <v>386.75736961451247</v>
      </c>
      <c r="Q15" s="68"/>
    </row>
    <row r="16" spans="1:134" ht="15.75">
      <c r="A16" s="69" t="s">
        <v>32</v>
      </c>
      <c r="B16" s="70"/>
      <c r="C16" s="71"/>
      <c r="D16" s="72">
        <f>SUM(D17:D17)</f>
        <v>11012</v>
      </c>
      <c r="E16" s="72">
        <f>SUM(E17:E17)</f>
        <v>0</v>
      </c>
      <c r="F16" s="72">
        <f>SUM(F17:F17)</f>
        <v>0</v>
      </c>
      <c r="G16" s="72">
        <f>SUM(G17:G17)</f>
        <v>0</v>
      </c>
      <c r="H16" s="72">
        <f>SUM(H17:H17)</f>
        <v>0</v>
      </c>
      <c r="I16" s="72">
        <f>SUM(I17:I17)</f>
        <v>0</v>
      </c>
      <c r="J16" s="72">
        <f>SUM(J17:J17)</f>
        <v>0</v>
      </c>
      <c r="K16" s="72">
        <f>SUM(K17:K17)</f>
        <v>0</v>
      </c>
      <c r="L16" s="72">
        <f>SUM(L17:L17)</f>
        <v>0</v>
      </c>
      <c r="M16" s="72">
        <f>SUM(M17:M17)</f>
        <v>0</v>
      </c>
      <c r="N16" s="72">
        <f>SUM(N17:N17)</f>
        <v>0</v>
      </c>
      <c r="O16" s="72">
        <f>SUM(D16:N16)</f>
        <v>11012</v>
      </c>
      <c r="P16" s="74">
        <f>(O16/P$26)</f>
        <v>12.485260770975056</v>
      </c>
      <c r="Q16" s="75"/>
    </row>
    <row r="17" spans="1:120">
      <c r="A17" s="76"/>
      <c r="B17" s="77">
        <v>359</v>
      </c>
      <c r="C17" s="78" t="s">
        <v>44</v>
      </c>
      <c r="D17" s="66">
        <v>11012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" si="3">SUM(D17:N17)</f>
        <v>11012</v>
      </c>
      <c r="P17" s="67">
        <f>(O17/P$26)</f>
        <v>12.485260770975056</v>
      </c>
      <c r="Q17" s="68"/>
    </row>
    <row r="18" spans="1:120" ht="15.75">
      <c r="A18" s="69" t="s">
        <v>3</v>
      </c>
      <c r="B18" s="70"/>
      <c r="C18" s="71"/>
      <c r="D18" s="72">
        <f>SUM(D19:D21)</f>
        <v>41707</v>
      </c>
      <c r="E18" s="72">
        <f>SUM(E19:E21)</f>
        <v>0</v>
      </c>
      <c r="F18" s="72">
        <f>SUM(F19:F21)</f>
        <v>0</v>
      </c>
      <c r="G18" s="72">
        <f>SUM(G19:G21)</f>
        <v>0</v>
      </c>
      <c r="H18" s="72">
        <f>SUM(H19:H21)</f>
        <v>0</v>
      </c>
      <c r="I18" s="72">
        <f>SUM(I19:I21)</f>
        <v>16831</v>
      </c>
      <c r="J18" s="72">
        <f>SUM(J19:J21)</f>
        <v>0</v>
      </c>
      <c r="K18" s="72">
        <f>SUM(K19:K21)</f>
        <v>0</v>
      </c>
      <c r="L18" s="72">
        <f>SUM(L19:L21)</f>
        <v>0</v>
      </c>
      <c r="M18" s="72">
        <f>SUM(M19:M21)</f>
        <v>0</v>
      </c>
      <c r="N18" s="72">
        <f>SUM(N19:N21)</f>
        <v>0</v>
      </c>
      <c r="O18" s="72">
        <f>SUM(D18:N18)</f>
        <v>58538</v>
      </c>
      <c r="P18" s="74">
        <f>(O18/P$26)</f>
        <v>66.369614512471657</v>
      </c>
      <c r="Q18" s="75"/>
    </row>
    <row r="19" spans="1:120">
      <c r="A19" s="63"/>
      <c r="B19" s="64">
        <v>361.1</v>
      </c>
      <c r="C19" s="65" t="s">
        <v>46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16831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16831</v>
      </c>
      <c r="P19" s="67">
        <f>(O19/P$26)</f>
        <v>19.082766439909296</v>
      </c>
      <c r="Q19" s="68"/>
    </row>
    <row r="20" spans="1:120">
      <c r="A20" s="63"/>
      <c r="B20" s="64">
        <v>367</v>
      </c>
      <c r="C20" s="65" t="s">
        <v>85</v>
      </c>
      <c r="D20" s="66">
        <v>19509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3" si="4">SUM(D20:N20)</f>
        <v>19509</v>
      </c>
      <c r="P20" s="67">
        <f>(O20/P$26)</f>
        <v>22.11904761904762</v>
      </c>
      <c r="Q20" s="68"/>
    </row>
    <row r="21" spans="1:120">
      <c r="A21" s="63"/>
      <c r="B21" s="64">
        <v>369.9</v>
      </c>
      <c r="C21" s="65" t="s">
        <v>50</v>
      </c>
      <c r="D21" s="66">
        <v>22198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22198</v>
      </c>
      <c r="P21" s="67">
        <f>(O21/P$26)</f>
        <v>25.16780045351474</v>
      </c>
      <c r="Q21" s="68"/>
    </row>
    <row r="22" spans="1:120" ht="15.75">
      <c r="A22" s="69" t="s">
        <v>95</v>
      </c>
      <c r="B22" s="70"/>
      <c r="C22" s="71"/>
      <c r="D22" s="72">
        <f>SUM(D23:D23)</f>
        <v>0</v>
      </c>
      <c r="E22" s="72">
        <f>SUM(E23:E23)</f>
        <v>0</v>
      </c>
      <c r="F22" s="72">
        <f>SUM(F23:F23)</f>
        <v>0</v>
      </c>
      <c r="G22" s="72">
        <f>SUM(G23:G23)</f>
        <v>0</v>
      </c>
      <c r="H22" s="72">
        <f>SUM(H23:H23)</f>
        <v>0</v>
      </c>
      <c r="I22" s="72">
        <f>SUM(I23:I23)</f>
        <v>122500</v>
      </c>
      <c r="J22" s="72">
        <f>SUM(J23:J23)</f>
        <v>0</v>
      </c>
      <c r="K22" s="72">
        <f>SUM(K23:K23)</f>
        <v>0</v>
      </c>
      <c r="L22" s="72">
        <f>SUM(L23:L23)</f>
        <v>0</v>
      </c>
      <c r="M22" s="72">
        <f>SUM(M23:M23)</f>
        <v>0</v>
      </c>
      <c r="N22" s="72">
        <f>SUM(N23:N23)</f>
        <v>0</v>
      </c>
      <c r="O22" s="72">
        <f t="shared" si="4"/>
        <v>122500</v>
      </c>
      <c r="P22" s="74">
        <f>(O22/P$26)</f>
        <v>138.88888888888889</v>
      </c>
      <c r="Q22" s="68"/>
    </row>
    <row r="23" spans="1:120" ht="15.75" thickBot="1">
      <c r="A23" s="63"/>
      <c r="B23" s="64">
        <v>381</v>
      </c>
      <c r="C23" s="65" t="s">
        <v>102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122500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122500</v>
      </c>
      <c r="P23" s="67">
        <f>(O23/P$26)</f>
        <v>138.88888888888889</v>
      </c>
      <c r="Q23" s="68"/>
    </row>
    <row r="24" spans="1:120" ht="16.5" thickBot="1">
      <c r="A24" s="79" t="s">
        <v>41</v>
      </c>
      <c r="B24" s="80"/>
      <c r="C24" s="81"/>
      <c r="D24" s="82">
        <f>SUM(D5,D7,D9,D11,D16,D18,D22)</f>
        <v>1064979</v>
      </c>
      <c r="E24" s="82">
        <f>SUM(E5,E7,E9,E11,E16,E18,E22)</f>
        <v>0</v>
      </c>
      <c r="F24" s="82">
        <f>SUM(F5,F7,F9,F11,F16,F18,F22)</f>
        <v>0</v>
      </c>
      <c r="G24" s="82">
        <f>SUM(G5,G7,G9,G11,G16,G18,G22)</f>
        <v>0</v>
      </c>
      <c r="H24" s="82">
        <f>SUM(H5,H7,H9,H11,H16,H18,H22)</f>
        <v>0</v>
      </c>
      <c r="I24" s="82">
        <f>SUM(I5,I7,I9,I11,I16,I18,I22)</f>
        <v>842717</v>
      </c>
      <c r="J24" s="82">
        <f>SUM(J5,J7,J9,J11,J16,J18,J22)</f>
        <v>0</v>
      </c>
      <c r="K24" s="82">
        <f>SUM(K5,K7,K9,K11,K16,K18,K22)</f>
        <v>0</v>
      </c>
      <c r="L24" s="82">
        <f>SUM(L5,L7,L9,L11,L16,L18,L22)</f>
        <v>0</v>
      </c>
      <c r="M24" s="82">
        <f>SUM(M5,M7,M9,M11,M16,M18,M22)</f>
        <v>0</v>
      </c>
      <c r="N24" s="82">
        <f>SUM(N5,N7,N9,N11,N16,N18,N22)</f>
        <v>0</v>
      </c>
      <c r="O24" s="82">
        <f>SUM(D24:N24)</f>
        <v>1907696</v>
      </c>
      <c r="P24" s="83">
        <f>(O24/P$26)</f>
        <v>2162.9206349206347</v>
      </c>
      <c r="Q24" s="61"/>
      <c r="R24" s="84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</row>
    <row r="25" spans="1:120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8"/>
    </row>
    <row r="26" spans="1:120">
      <c r="A26" s="89"/>
      <c r="B26" s="90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4" t="s">
        <v>158</v>
      </c>
      <c r="N26" s="94"/>
      <c r="O26" s="94"/>
      <c r="P26" s="92">
        <v>882</v>
      </c>
    </row>
    <row r="27" spans="1:120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20" ht="15.75" customHeight="1" thickBot="1">
      <c r="A28" s="98" t="s">
        <v>62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SUM(D6:D13)</f>
        <v>511059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511059</v>
      </c>
      <c r="P5" s="33">
        <f t="shared" ref="P5:P40" si="1">(O5/P$42)</f>
        <v>584.06742857142854</v>
      </c>
      <c r="Q5" s="6"/>
    </row>
    <row r="6" spans="1:134">
      <c r="A6" s="12"/>
      <c r="B6" s="25">
        <v>311</v>
      </c>
      <c r="C6" s="20" t="s">
        <v>2</v>
      </c>
      <c r="D6" s="46">
        <v>228538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228538</v>
      </c>
      <c r="P6" s="47">
        <f t="shared" si="1"/>
        <v>261.1862857142857</v>
      </c>
      <c r="Q6" s="9"/>
    </row>
    <row r="7" spans="1:134">
      <c r="A7" s="12"/>
      <c r="B7" s="25">
        <v>312.41000000000003</v>
      </c>
      <c r="C7" s="20" t="s">
        <v>136</v>
      </c>
      <c r="D7" s="46">
        <v>48700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48700</v>
      </c>
      <c r="P7" s="47">
        <f t="shared" si="1"/>
        <v>55.657142857142858</v>
      </c>
      <c r="Q7" s="9"/>
    </row>
    <row r="8" spans="1:134">
      <c r="A8" s="12"/>
      <c r="B8" s="25">
        <v>312.43</v>
      </c>
      <c r="C8" s="20" t="s">
        <v>150</v>
      </c>
      <c r="D8" s="46">
        <v>36004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36004</v>
      </c>
      <c r="P8" s="47">
        <f t="shared" si="1"/>
        <v>41.14742857142857</v>
      </c>
      <c r="Q8" s="9"/>
    </row>
    <row r="9" spans="1:134">
      <c r="A9" s="12"/>
      <c r="B9" s="25">
        <v>314.10000000000002</v>
      </c>
      <c r="C9" s="20" t="s">
        <v>12</v>
      </c>
      <c r="D9" s="46">
        <v>82706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82706</v>
      </c>
      <c r="P9" s="47">
        <f t="shared" si="1"/>
        <v>94.521142857142863</v>
      </c>
      <c r="Q9" s="9"/>
    </row>
    <row r="10" spans="1:134">
      <c r="A10" s="12"/>
      <c r="B10" s="25">
        <v>314.3</v>
      </c>
      <c r="C10" s="20" t="s">
        <v>125</v>
      </c>
      <c r="D10" s="46">
        <v>18115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18115</v>
      </c>
      <c r="P10" s="47">
        <f t="shared" si="1"/>
        <v>20.702857142857145</v>
      </c>
      <c r="Q10" s="9"/>
    </row>
    <row r="11" spans="1:134">
      <c r="A11" s="12"/>
      <c r="B11" s="25">
        <v>314.39999999999998</v>
      </c>
      <c r="C11" s="20" t="s">
        <v>119</v>
      </c>
      <c r="D11" s="46">
        <v>1310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1310</v>
      </c>
      <c r="P11" s="47">
        <f t="shared" si="1"/>
        <v>1.4971428571428571</v>
      </c>
      <c r="Q11" s="9"/>
    </row>
    <row r="12" spans="1:134">
      <c r="A12" s="12"/>
      <c r="B12" s="25">
        <v>315.10000000000002</v>
      </c>
      <c r="C12" s="20" t="s">
        <v>137</v>
      </c>
      <c r="D12" s="46">
        <v>23044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23044</v>
      </c>
      <c r="P12" s="47">
        <f t="shared" si="1"/>
        <v>26.335999999999999</v>
      </c>
      <c r="Q12" s="9"/>
    </row>
    <row r="13" spans="1:134">
      <c r="A13" s="12"/>
      <c r="B13" s="25">
        <v>319.89999999999998</v>
      </c>
      <c r="C13" s="20" t="s">
        <v>138</v>
      </c>
      <c r="D13" s="46">
        <v>72642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72642</v>
      </c>
      <c r="P13" s="47">
        <f t="shared" si="1"/>
        <v>83.019428571428577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SUM(D15:D16)</f>
        <v>87763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87763</v>
      </c>
      <c r="P14" s="45">
        <f t="shared" si="1"/>
        <v>100.30057142857143</v>
      </c>
      <c r="Q14" s="10"/>
    </row>
    <row r="15" spans="1:134">
      <c r="A15" s="12"/>
      <c r="B15" s="25">
        <v>322</v>
      </c>
      <c r="C15" s="20" t="s">
        <v>139</v>
      </c>
      <c r="D15" s="46">
        <v>20599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20599</v>
      </c>
      <c r="P15" s="47">
        <f t="shared" si="1"/>
        <v>23.541714285714285</v>
      </c>
      <c r="Q15" s="9"/>
    </row>
    <row r="16" spans="1:134">
      <c r="A16" s="12"/>
      <c r="B16" s="25">
        <v>323.10000000000002</v>
      </c>
      <c r="C16" s="20" t="s">
        <v>16</v>
      </c>
      <c r="D16" s="46">
        <v>67164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67164</v>
      </c>
      <c r="P16" s="47">
        <f t="shared" si="1"/>
        <v>76.758857142857138</v>
      </c>
      <c r="Q16" s="9"/>
    </row>
    <row r="17" spans="1:17" ht="15.75">
      <c r="A17" s="29" t="s">
        <v>142</v>
      </c>
      <c r="B17" s="30"/>
      <c r="C17" s="31"/>
      <c r="D17" s="32">
        <f t="shared" ref="D17:N17" si="5">SUM(D18:D24)</f>
        <v>272057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40346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312403</v>
      </c>
      <c r="P17" s="45">
        <f t="shared" si="1"/>
        <v>357.03199999999998</v>
      </c>
      <c r="Q17" s="10"/>
    </row>
    <row r="18" spans="1:17">
      <c r="A18" s="12"/>
      <c r="B18" s="25">
        <v>331.51</v>
      </c>
      <c r="C18" s="20" t="s">
        <v>151</v>
      </c>
      <c r="D18" s="46">
        <v>127800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6">SUM(D18:N18)</f>
        <v>127800</v>
      </c>
      <c r="P18" s="47">
        <f t="shared" si="1"/>
        <v>146.05714285714285</v>
      </c>
      <c r="Q18" s="9"/>
    </row>
    <row r="19" spans="1:17">
      <c r="A19" s="12"/>
      <c r="B19" s="25">
        <v>334.39</v>
      </c>
      <c r="C19" s="20" t="s">
        <v>152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40346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40346</v>
      </c>
      <c r="P19" s="47">
        <f t="shared" si="1"/>
        <v>46.109714285714283</v>
      </c>
      <c r="Q19" s="9"/>
    </row>
    <row r="20" spans="1:17">
      <c r="A20" s="12"/>
      <c r="B20" s="25">
        <v>334.49</v>
      </c>
      <c r="C20" s="20" t="s">
        <v>99</v>
      </c>
      <c r="D20" s="46">
        <v>16051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16051</v>
      </c>
      <c r="P20" s="47">
        <f t="shared" si="1"/>
        <v>18.344000000000001</v>
      </c>
      <c r="Q20" s="9"/>
    </row>
    <row r="21" spans="1:17">
      <c r="A21" s="12"/>
      <c r="B21" s="25">
        <v>335.125</v>
      </c>
      <c r="C21" s="20" t="s">
        <v>145</v>
      </c>
      <c r="D21" s="46">
        <v>58588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58588</v>
      </c>
      <c r="P21" s="47">
        <f t="shared" si="1"/>
        <v>66.957714285714289</v>
      </c>
      <c r="Q21" s="9"/>
    </row>
    <row r="22" spans="1:17">
      <c r="A22" s="12"/>
      <c r="B22" s="25">
        <v>335.14</v>
      </c>
      <c r="C22" s="20" t="s">
        <v>89</v>
      </c>
      <c r="D22" s="46">
        <v>313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313</v>
      </c>
      <c r="P22" s="47">
        <f t="shared" si="1"/>
        <v>0.35771428571428571</v>
      </c>
      <c r="Q22" s="9"/>
    </row>
    <row r="23" spans="1:17">
      <c r="A23" s="12"/>
      <c r="B23" s="25">
        <v>335.15</v>
      </c>
      <c r="C23" s="20" t="s">
        <v>90</v>
      </c>
      <c r="D23" s="46">
        <v>1028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1028</v>
      </c>
      <c r="P23" s="47">
        <f t="shared" si="1"/>
        <v>1.1748571428571428</v>
      </c>
      <c r="Q23" s="9"/>
    </row>
    <row r="24" spans="1:17">
      <c r="A24" s="12"/>
      <c r="B24" s="25">
        <v>335.18</v>
      </c>
      <c r="C24" s="20" t="s">
        <v>146</v>
      </c>
      <c r="D24" s="46">
        <v>68277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68277</v>
      </c>
      <c r="P24" s="47">
        <f t="shared" si="1"/>
        <v>78.030857142857144</v>
      </c>
      <c r="Q24" s="9"/>
    </row>
    <row r="25" spans="1:17" ht="15.75">
      <c r="A25" s="29" t="s">
        <v>31</v>
      </c>
      <c r="B25" s="30"/>
      <c r="C25" s="31"/>
      <c r="D25" s="32">
        <f t="shared" ref="D25:N25" si="7">SUM(D26:D30)</f>
        <v>17794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630562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648356</v>
      </c>
      <c r="P25" s="45">
        <f t="shared" si="1"/>
        <v>740.97828571428568</v>
      </c>
      <c r="Q25" s="10"/>
    </row>
    <row r="26" spans="1:17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211298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8">SUM(D26:N26)</f>
        <v>211298</v>
      </c>
      <c r="P26" s="47">
        <f t="shared" si="1"/>
        <v>241.48342857142856</v>
      </c>
      <c r="Q26" s="9"/>
    </row>
    <row r="27" spans="1:17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103272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103272</v>
      </c>
      <c r="P27" s="47">
        <f t="shared" si="1"/>
        <v>118.02514285714285</v>
      </c>
      <c r="Q27" s="9"/>
    </row>
    <row r="28" spans="1:17">
      <c r="A28" s="12"/>
      <c r="B28" s="25">
        <v>343.5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315992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315992</v>
      </c>
      <c r="P28" s="47">
        <f t="shared" si="1"/>
        <v>361.13371428571429</v>
      </c>
      <c r="Q28" s="9"/>
    </row>
    <row r="29" spans="1:17">
      <c r="A29" s="12"/>
      <c r="B29" s="25">
        <v>347.4</v>
      </c>
      <c r="C29" s="20" t="s">
        <v>73</v>
      </c>
      <c r="D29" s="46">
        <v>2350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2350</v>
      </c>
      <c r="P29" s="47">
        <f t="shared" si="1"/>
        <v>2.6857142857142855</v>
      </c>
      <c r="Q29" s="9"/>
    </row>
    <row r="30" spans="1:17">
      <c r="A30" s="12"/>
      <c r="B30" s="25">
        <v>349</v>
      </c>
      <c r="C30" s="20" t="s">
        <v>153</v>
      </c>
      <c r="D30" s="46">
        <v>15444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15444</v>
      </c>
      <c r="P30" s="47">
        <f t="shared" si="1"/>
        <v>17.650285714285715</v>
      </c>
      <c r="Q30" s="9"/>
    </row>
    <row r="31" spans="1:17" ht="15.75">
      <c r="A31" s="29" t="s">
        <v>32</v>
      </c>
      <c r="B31" s="30"/>
      <c r="C31" s="31"/>
      <c r="D31" s="32">
        <f t="shared" ref="D31:N31" si="9">SUM(D32:D32)</f>
        <v>12905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9208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22113</v>
      </c>
      <c r="P31" s="45">
        <f t="shared" si="1"/>
        <v>25.271999999999998</v>
      </c>
      <c r="Q31" s="10"/>
    </row>
    <row r="32" spans="1:17">
      <c r="A32" s="13"/>
      <c r="B32" s="39">
        <v>359</v>
      </c>
      <c r="C32" s="21" t="s">
        <v>44</v>
      </c>
      <c r="D32" s="46">
        <v>12905</v>
      </c>
      <c r="E32" s="46">
        <v>0</v>
      </c>
      <c r="F32" s="46">
        <v>0</v>
      </c>
      <c r="G32" s="46">
        <v>0</v>
      </c>
      <c r="H32" s="46">
        <v>0</v>
      </c>
      <c r="I32" s="46">
        <v>9208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0">SUM(D32:N32)</f>
        <v>22113</v>
      </c>
      <c r="P32" s="47">
        <f t="shared" si="1"/>
        <v>25.271999999999998</v>
      </c>
      <c r="Q32" s="9"/>
    </row>
    <row r="33" spans="1:120" ht="15.75">
      <c r="A33" s="29" t="s">
        <v>3</v>
      </c>
      <c r="B33" s="30"/>
      <c r="C33" s="31"/>
      <c r="D33" s="32">
        <f t="shared" ref="D33:N33" si="11">SUM(D34:D37)</f>
        <v>33525</v>
      </c>
      <c r="E33" s="32">
        <f t="shared" si="11"/>
        <v>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3635</v>
      </c>
      <c r="J33" s="32">
        <f t="shared" si="11"/>
        <v>0</v>
      </c>
      <c r="K33" s="32">
        <f t="shared" si="11"/>
        <v>0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>SUM(D33:N33)</f>
        <v>37160</v>
      </c>
      <c r="P33" s="45">
        <f t="shared" si="1"/>
        <v>42.46857142857143</v>
      </c>
      <c r="Q33" s="10"/>
    </row>
    <row r="34" spans="1:120">
      <c r="A34" s="12"/>
      <c r="B34" s="25">
        <v>361.1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3069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3069</v>
      </c>
      <c r="P34" s="47">
        <f t="shared" si="1"/>
        <v>3.5074285714285716</v>
      </c>
      <c r="Q34" s="9"/>
    </row>
    <row r="35" spans="1:120">
      <c r="A35" s="12"/>
      <c r="B35" s="25">
        <v>361.4</v>
      </c>
      <c r="C35" s="20" t="s">
        <v>154</v>
      </c>
      <c r="D35" s="46">
        <v>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12">SUM(D35:N35)</f>
        <v>10</v>
      </c>
      <c r="P35" s="47">
        <f t="shared" si="1"/>
        <v>1.1428571428571429E-2</v>
      </c>
      <c r="Q35" s="9"/>
    </row>
    <row r="36" spans="1:120">
      <c r="A36" s="12"/>
      <c r="B36" s="25">
        <v>362</v>
      </c>
      <c r="C36" s="20" t="s">
        <v>47</v>
      </c>
      <c r="D36" s="46">
        <v>21398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21398</v>
      </c>
      <c r="P36" s="47">
        <f t="shared" si="1"/>
        <v>24.454857142857144</v>
      </c>
      <c r="Q36" s="9"/>
    </row>
    <row r="37" spans="1:120">
      <c r="A37" s="12"/>
      <c r="B37" s="25">
        <v>369.9</v>
      </c>
      <c r="C37" s="20" t="s">
        <v>50</v>
      </c>
      <c r="D37" s="46">
        <v>12117</v>
      </c>
      <c r="E37" s="46">
        <v>0</v>
      </c>
      <c r="F37" s="46">
        <v>0</v>
      </c>
      <c r="G37" s="46">
        <v>0</v>
      </c>
      <c r="H37" s="46">
        <v>0</v>
      </c>
      <c r="I37" s="46">
        <v>566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12683</v>
      </c>
      <c r="P37" s="47">
        <f t="shared" si="1"/>
        <v>14.494857142857143</v>
      </c>
      <c r="Q37" s="9"/>
    </row>
    <row r="38" spans="1:120" ht="15.75">
      <c r="A38" s="29" t="s">
        <v>95</v>
      </c>
      <c r="B38" s="30"/>
      <c r="C38" s="31"/>
      <c r="D38" s="32">
        <f t="shared" ref="D38:N38" si="13">SUM(D39:D39)</f>
        <v>3081</v>
      </c>
      <c r="E38" s="32">
        <f t="shared" si="13"/>
        <v>0</v>
      </c>
      <c r="F38" s="32">
        <f t="shared" si="13"/>
        <v>0</v>
      </c>
      <c r="G38" s="32">
        <f t="shared" si="13"/>
        <v>0</v>
      </c>
      <c r="H38" s="32">
        <f t="shared" si="13"/>
        <v>0</v>
      </c>
      <c r="I38" s="32">
        <f t="shared" si="13"/>
        <v>0</v>
      </c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2"/>
        <v>3081</v>
      </c>
      <c r="P38" s="45">
        <f t="shared" si="1"/>
        <v>3.5211428571428574</v>
      </c>
      <c r="Q38" s="9"/>
    </row>
    <row r="39" spans="1:120" ht="15.75" thickBot="1">
      <c r="A39" s="12"/>
      <c r="B39" s="25">
        <v>381</v>
      </c>
      <c r="C39" s="20" t="s">
        <v>102</v>
      </c>
      <c r="D39" s="46">
        <v>3081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3081</v>
      </c>
      <c r="P39" s="47">
        <f t="shared" si="1"/>
        <v>3.5211428571428574</v>
      </c>
      <c r="Q39" s="9"/>
    </row>
    <row r="40" spans="1:120" ht="16.5" thickBot="1">
      <c r="A40" s="14" t="s">
        <v>41</v>
      </c>
      <c r="B40" s="23"/>
      <c r="C40" s="22"/>
      <c r="D40" s="15">
        <f t="shared" ref="D40:N40" si="14">SUM(D5,D14,D17,D25,D31,D33,D38)</f>
        <v>938184</v>
      </c>
      <c r="E40" s="15">
        <f t="shared" si="14"/>
        <v>0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683751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>SUM(D40:N40)</f>
        <v>1621935</v>
      </c>
      <c r="P40" s="38">
        <f t="shared" si="1"/>
        <v>1853.64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155</v>
      </c>
      <c r="N42" s="118"/>
      <c r="O42" s="118"/>
      <c r="P42" s="43">
        <v>875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SUM(D6:D12)</f>
        <v>486923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486923</v>
      </c>
      <c r="P5" s="33">
        <f t="shared" ref="P5:P46" si="2">(O5/P$48)</f>
        <v>565.53193960511032</v>
      </c>
      <c r="Q5" s="6"/>
    </row>
    <row r="6" spans="1:134">
      <c r="A6" s="12"/>
      <c r="B6" s="25">
        <v>311</v>
      </c>
      <c r="C6" s="20" t="s">
        <v>2</v>
      </c>
      <c r="D6" s="46">
        <v>209876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209876</v>
      </c>
      <c r="P6" s="47">
        <f t="shared" si="2"/>
        <v>243.75842044134728</v>
      </c>
      <c r="Q6" s="9"/>
    </row>
    <row r="7" spans="1:134">
      <c r="A7" s="12"/>
      <c r="B7" s="25">
        <v>312.41000000000003</v>
      </c>
      <c r="C7" s="20" t="s">
        <v>136</v>
      </c>
      <c r="D7" s="46">
        <v>93614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93614</v>
      </c>
      <c r="P7" s="47">
        <f t="shared" si="2"/>
        <v>108.72706155632984</v>
      </c>
      <c r="Q7" s="9"/>
    </row>
    <row r="8" spans="1:134">
      <c r="A8" s="12"/>
      <c r="B8" s="25">
        <v>314.10000000000002</v>
      </c>
      <c r="C8" s="20" t="s">
        <v>12</v>
      </c>
      <c r="D8" s="46">
        <v>78100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78100</v>
      </c>
      <c r="P8" s="47">
        <f t="shared" si="2"/>
        <v>90.708478513356567</v>
      </c>
      <c r="Q8" s="9"/>
    </row>
    <row r="9" spans="1:134">
      <c r="A9" s="12"/>
      <c r="B9" s="25">
        <v>314.3</v>
      </c>
      <c r="C9" s="20" t="s">
        <v>125</v>
      </c>
      <c r="D9" s="46">
        <v>17511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17511</v>
      </c>
      <c r="P9" s="47">
        <f t="shared" si="2"/>
        <v>20.337979094076655</v>
      </c>
      <c r="Q9" s="9"/>
    </row>
    <row r="10" spans="1:134">
      <c r="A10" s="12"/>
      <c r="B10" s="25">
        <v>314.8</v>
      </c>
      <c r="C10" s="20" t="s">
        <v>60</v>
      </c>
      <c r="D10" s="46">
        <v>1327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1327</v>
      </c>
      <c r="P10" s="47">
        <f t="shared" si="2"/>
        <v>1.5412311265969802</v>
      </c>
      <c r="Q10" s="9"/>
    </row>
    <row r="11" spans="1:134">
      <c r="A11" s="12"/>
      <c r="B11" s="25">
        <v>315.10000000000002</v>
      </c>
      <c r="C11" s="20" t="s">
        <v>137</v>
      </c>
      <c r="D11" s="46">
        <v>22810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22810</v>
      </c>
      <c r="P11" s="47">
        <f t="shared" si="2"/>
        <v>26.492450638792103</v>
      </c>
      <c r="Q11" s="9"/>
    </row>
    <row r="12" spans="1:134">
      <c r="A12" s="12"/>
      <c r="B12" s="25">
        <v>319.89999999999998</v>
      </c>
      <c r="C12" s="20" t="s">
        <v>138</v>
      </c>
      <c r="D12" s="46">
        <v>63685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63685</v>
      </c>
      <c r="P12" s="47">
        <f t="shared" si="2"/>
        <v>73.966318234610924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SUM(D14:D17)</f>
        <v>72124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72124</v>
      </c>
      <c r="P13" s="45">
        <f t="shared" si="2"/>
        <v>83.767711962833914</v>
      </c>
      <c r="Q13" s="10"/>
    </row>
    <row r="14" spans="1:134">
      <c r="A14" s="12"/>
      <c r="B14" s="25">
        <v>322</v>
      </c>
      <c r="C14" s="20" t="s">
        <v>139</v>
      </c>
      <c r="D14" s="46">
        <v>13096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13096</v>
      </c>
      <c r="P14" s="47">
        <f t="shared" si="2"/>
        <v>15.210220673635307</v>
      </c>
      <c r="Q14" s="9"/>
    </row>
    <row r="15" spans="1:134">
      <c r="A15" s="12"/>
      <c r="B15" s="25">
        <v>322.89999999999998</v>
      </c>
      <c r="C15" s="20" t="s">
        <v>140</v>
      </c>
      <c r="D15" s="46">
        <v>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200</v>
      </c>
      <c r="P15" s="47">
        <f t="shared" si="2"/>
        <v>0.23228803716608595</v>
      </c>
      <c r="Q15" s="9"/>
    </row>
    <row r="16" spans="1:134">
      <c r="A16" s="12"/>
      <c r="B16" s="25">
        <v>323.10000000000002</v>
      </c>
      <c r="C16" s="20" t="s">
        <v>16</v>
      </c>
      <c r="D16" s="46">
        <v>57859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57859</v>
      </c>
      <c r="P16" s="47">
        <f t="shared" si="2"/>
        <v>67.199767711962835</v>
      </c>
      <c r="Q16" s="9"/>
    </row>
    <row r="17" spans="1:17">
      <c r="A17" s="12"/>
      <c r="B17" s="25">
        <v>329.5</v>
      </c>
      <c r="C17" s="20" t="s">
        <v>141</v>
      </c>
      <c r="D17" s="46">
        <v>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969</v>
      </c>
      <c r="P17" s="47">
        <f t="shared" si="2"/>
        <v>1.1254355400696865</v>
      </c>
      <c r="Q17" s="9"/>
    </row>
    <row r="18" spans="1:17" ht="15.75">
      <c r="A18" s="29" t="s">
        <v>142</v>
      </c>
      <c r="B18" s="30"/>
      <c r="C18" s="31"/>
      <c r="D18" s="32">
        <f t="shared" ref="D18:N18" si="4">SUM(D19:D27)</f>
        <v>172316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482003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654319</v>
      </c>
      <c r="P18" s="45">
        <f t="shared" si="2"/>
        <v>759.95238095238096</v>
      </c>
      <c r="Q18" s="10"/>
    </row>
    <row r="19" spans="1:17">
      <c r="A19" s="12"/>
      <c r="B19" s="25">
        <v>331.1</v>
      </c>
      <c r="C19" s="20" t="s">
        <v>143</v>
      </c>
      <c r="D19" s="46">
        <v>18413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18413</v>
      </c>
      <c r="P19" s="47">
        <f t="shared" si="2"/>
        <v>21.385598141695702</v>
      </c>
      <c r="Q19" s="9"/>
    </row>
    <row r="20" spans="1:17">
      <c r="A20" s="12"/>
      <c r="B20" s="25">
        <v>331.31</v>
      </c>
      <c r="C20" s="20" t="s">
        <v>86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7" si="5">SUM(D20:N20)</f>
        <v>25000</v>
      </c>
      <c r="P20" s="47">
        <f t="shared" si="2"/>
        <v>29.036004645760745</v>
      </c>
      <c r="Q20" s="9"/>
    </row>
    <row r="21" spans="1:17">
      <c r="A21" s="12"/>
      <c r="B21" s="25">
        <v>331.35</v>
      </c>
      <c r="C21" s="20" t="s">
        <v>87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267690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267690</v>
      </c>
      <c r="P21" s="47">
        <f t="shared" si="2"/>
        <v>310.90592334494772</v>
      </c>
      <c r="Q21" s="9"/>
    </row>
    <row r="22" spans="1:17">
      <c r="A22" s="12"/>
      <c r="B22" s="25">
        <v>331.39</v>
      </c>
      <c r="C22" s="20" t="s">
        <v>144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214313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214313</v>
      </c>
      <c r="P22" s="47">
        <f t="shared" si="2"/>
        <v>248.91173054587688</v>
      </c>
      <c r="Q22" s="9"/>
    </row>
    <row r="23" spans="1:17">
      <c r="A23" s="12"/>
      <c r="B23" s="25">
        <v>334.2</v>
      </c>
      <c r="C23" s="20" t="s">
        <v>78</v>
      </c>
      <c r="D23" s="46">
        <v>15599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15599</v>
      </c>
      <c r="P23" s="47">
        <f t="shared" si="2"/>
        <v>18.117305458768872</v>
      </c>
      <c r="Q23" s="9"/>
    </row>
    <row r="24" spans="1:17">
      <c r="A24" s="12"/>
      <c r="B24" s="25">
        <v>335.125</v>
      </c>
      <c r="C24" s="20" t="s">
        <v>145</v>
      </c>
      <c r="D24" s="46">
        <v>48842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48842</v>
      </c>
      <c r="P24" s="47">
        <f t="shared" si="2"/>
        <v>56.727061556329851</v>
      </c>
      <c r="Q24" s="9"/>
    </row>
    <row r="25" spans="1:17">
      <c r="A25" s="12"/>
      <c r="B25" s="25">
        <v>335.14</v>
      </c>
      <c r="C25" s="20" t="s">
        <v>89</v>
      </c>
      <c r="D25" s="46">
        <v>495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495</v>
      </c>
      <c r="P25" s="47">
        <f t="shared" si="2"/>
        <v>0.57491289198606277</v>
      </c>
      <c r="Q25" s="9"/>
    </row>
    <row r="26" spans="1:17">
      <c r="A26" s="12"/>
      <c r="B26" s="25">
        <v>335.15</v>
      </c>
      <c r="C26" s="20" t="s">
        <v>90</v>
      </c>
      <c r="D26" s="46">
        <v>1028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1028</v>
      </c>
      <c r="P26" s="47">
        <f t="shared" si="2"/>
        <v>1.1939605110336817</v>
      </c>
      <c r="Q26" s="9"/>
    </row>
    <row r="27" spans="1:17">
      <c r="A27" s="12"/>
      <c r="B27" s="25">
        <v>335.18</v>
      </c>
      <c r="C27" s="20" t="s">
        <v>146</v>
      </c>
      <c r="D27" s="46">
        <v>62939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62939</v>
      </c>
      <c r="P27" s="47">
        <f t="shared" si="2"/>
        <v>73.099883855981417</v>
      </c>
      <c r="Q27" s="9"/>
    </row>
    <row r="28" spans="1:17" ht="15.75">
      <c r="A28" s="29" t="s">
        <v>31</v>
      </c>
      <c r="B28" s="30"/>
      <c r="C28" s="31"/>
      <c r="D28" s="32">
        <f t="shared" ref="D28:N28" si="6">SUM(D29:D33)</f>
        <v>6558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634162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ref="O28:O39" si="7">SUM(D28:N28)</f>
        <v>640720</v>
      </c>
      <c r="P28" s="45">
        <f t="shared" si="2"/>
        <v>744.15795586527292</v>
      </c>
      <c r="Q28" s="10"/>
    </row>
    <row r="29" spans="1:17">
      <c r="A29" s="12"/>
      <c r="B29" s="25">
        <v>341.9</v>
      </c>
      <c r="C29" s="20" t="s">
        <v>105</v>
      </c>
      <c r="D29" s="46">
        <v>172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172</v>
      </c>
      <c r="P29" s="47">
        <f t="shared" si="2"/>
        <v>0.19976771196283391</v>
      </c>
      <c r="Q29" s="9"/>
    </row>
    <row r="30" spans="1:17">
      <c r="A30" s="12"/>
      <c r="B30" s="25">
        <v>343.3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207559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207559</v>
      </c>
      <c r="P30" s="47">
        <f t="shared" si="2"/>
        <v>241.06736353077815</v>
      </c>
      <c r="Q30" s="9"/>
    </row>
    <row r="31" spans="1:17">
      <c r="A31" s="12"/>
      <c r="B31" s="25">
        <v>343.4</v>
      </c>
      <c r="C31" s="20" t="s">
        <v>37</v>
      </c>
      <c r="D31" s="46">
        <v>4528</v>
      </c>
      <c r="E31" s="46">
        <v>0</v>
      </c>
      <c r="F31" s="46">
        <v>0</v>
      </c>
      <c r="G31" s="46">
        <v>0</v>
      </c>
      <c r="H31" s="46">
        <v>0</v>
      </c>
      <c r="I31" s="46">
        <v>101336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105864</v>
      </c>
      <c r="P31" s="47">
        <f t="shared" si="2"/>
        <v>122.95470383275261</v>
      </c>
      <c r="Q31" s="9"/>
    </row>
    <row r="32" spans="1:17">
      <c r="A32" s="12"/>
      <c r="B32" s="25">
        <v>343.5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325267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325267</v>
      </c>
      <c r="P32" s="47">
        <f t="shared" si="2"/>
        <v>377.77816492450637</v>
      </c>
      <c r="Q32" s="9"/>
    </row>
    <row r="33" spans="1:120">
      <c r="A33" s="12"/>
      <c r="B33" s="25">
        <v>347.2</v>
      </c>
      <c r="C33" s="20" t="s">
        <v>80</v>
      </c>
      <c r="D33" s="46">
        <v>1858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1858</v>
      </c>
      <c r="P33" s="47">
        <f t="shared" si="2"/>
        <v>2.1579558652729385</v>
      </c>
      <c r="Q33" s="9"/>
    </row>
    <row r="34" spans="1:120" ht="15.75">
      <c r="A34" s="29" t="s">
        <v>32</v>
      </c>
      <c r="B34" s="30"/>
      <c r="C34" s="31"/>
      <c r="D34" s="32">
        <f t="shared" ref="D34:N34" si="8">SUM(D35:D37)</f>
        <v>13710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9709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7"/>
        <v>23419</v>
      </c>
      <c r="P34" s="45">
        <f t="shared" si="2"/>
        <v>27.199767711962835</v>
      </c>
      <c r="Q34" s="10"/>
    </row>
    <row r="35" spans="1:120">
      <c r="A35" s="13"/>
      <c r="B35" s="39">
        <v>351.5</v>
      </c>
      <c r="C35" s="21" t="s">
        <v>67</v>
      </c>
      <c r="D35" s="46">
        <v>12215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12215</v>
      </c>
      <c r="P35" s="47">
        <f t="shared" si="2"/>
        <v>14.1869918699187</v>
      </c>
      <c r="Q35" s="9"/>
    </row>
    <row r="36" spans="1:120">
      <c r="A36" s="13"/>
      <c r="B36" s="39">
        <v>354</v>
      </c>
      <c r="C36" s="21" t="s">
        <v>43</v>
      </c>
      <c r="D36" s="46">
        <v>1495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1495</v>
      </c>
      <c r="P36" s="47">
        <f t="shared" si="2"/>
        <v>1.7363530778164924</v>
      </c>
      <c r="Q36" s="9"/>
    </row>
    <row r="37" spans="1:120">
      <c r="A37" s="13"/>
      <c r="B37" s="39">
        <v>359</v>
      </c>
      <c r="C37" s="21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9709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9709</v>
      </c>
      <c r="P37" s="47">
        <f t="shared" si="2"/>
        <v>11.276422764227643</v>
      </c>
      <c r="Q37" s="9"/>
    </row>
    <row r="38" spans="1:120" ht="15.75">
      <c r="A38" s="29" t="s">
        <v>3</v>
      </c>
      <c r="B38" s="30"/>
      <c r="C38" s="31"/>
      <c r="D38" s="32">
        <f t="shared" ref="D38:N38" si="9">SUM(D39:D45)</f>
        <v>130225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499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130724</v>
      </c>
      <c r="P38" s="45">
        <f t="shared" si="2"/>
        <v>151.82810685249709</v>
      </c>
      <c r="Q38" s="10"/>
    </row>
    <row r="39" spans="1:120">
      <c r="A39" s="12"/>
      <c r="B39" s="25">
        <v>361.1</v>
      </c>
      <c r="C39" s="20" t="s">
        <v>46</v>
      </c>
      <c r="D39" s="46">
        <v>252</v>
      </c>
      <c r="E39" s="46">
        <v>0</v>
      </c>
      <c r="F39" s="46">
        <v>0</v>
      </c>
      <c r="G39" s="46">
        <v>0</v>
      </c>
      <c r="H39" s="46">
        <v>0</v>
      </c>
      <c r="I39" s="46">
        <v>163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415</v>
      </c>
      <c r="P39" s="47">
        <f t="shared" si="2"/>
        <v>0.48199767711962832</v>
      </c>
      <c r="Q39" s="9"/>
    </row>
    <row r="40" spans="1:120">
      <c r="A40" s="12"/>
      <c r="B40" s="25">
        <v>361.2</v>
      </c>
      <c r="C40" s="20" t="s">
        <v>147</v>
      </c>
      <c r="D40" s="46">
        <v>1107</v>
      </c>
      <c r="E40" s="46">
        <v>0</v>
      </c>
      <c r="F40" s="46">
        <v>0</v>
      </c>
      <c r="G40" s="46">
        <v>0</v>
      </c>
      <c r="H40" s="46">
        <v>0</v>
      </c>
      <c r="I40" s="46">
        <v>336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0">SUM(D40:N40)</f>
        <v>1443</v>
      </c>
      <c r="P40" s="47">
        <f t="shared" si="2"/>
        <v>1.6759581881533101</v>
      </c>
      <c r="Q40" s="9"/>
    </row>
    <row r="41" spans="1:120">
      <c r="A41" s="12"/>
      <c r="B41" s="25">
        <v>362</v>
      </c>
      <c r="C41" s="20" t="s">
        <v>47</v>
      </c>
      <c r="D41" s="46">
        <v>50093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50093</v>
      </c>
      <c r="P41" s="47">
        <f t="shared" si="2"/>
        <v>58.180023228803719</v>
      </c>
      <c r="Q41" s="9"/>
    </row>
    <row r="42" spans="1:120">
      <c r="A42" s="12"/>
      <c r="B42" s="25">
        <v>364</v>
      </c>
      <c r="C42" s="20" t="s">
        <v>101</v>
      </c>
      <c r="D42" s="46">
        <v>70720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70720</v>
      </c>
      <c r="P42" s="47">
        <f t="shared" si="2"/>
        <v>82.137049941927984</v>
      </c>
      <c r="Q42" s="9"/>
    </row>
    <row r="43" spans="1:120">
      <c r="A43" s="12"/>
      <c r="B43" s="25">
        <v>365</v>
      </c>
      <c r="C43" s="20" t="s">
        <v>94</v>
      </c>
      <c r="D43" s="46">
        <v>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500</v>
      </c>
      <c r="P43" s="47">
        <f t="shared" si="2"/>
        <v>0.58072009291521487</v>
      </c>
      <c r="Q43" s="9"/>
    </row>
    <row r="44" spans="1:120">
      <c r="A44" s="12"/>
      <c r="B44" s="25">
        <v>366</v>
      </c>
      <c r="C44" s="20" t="s">
        <v>49</v>
      </c>
      <c r="D44" s="46">
        <v>5001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5001</v>
      </c>
      <c r="P44" s="47">
        <f t="shared" si="2"/>
        <v>5.8083623693379787</v>
      </c>
      <c r="Q44" s="9"/>
    </row>
    <row r="45" spans="1:120" ht="15.75" thickBot="1">
      <c r="A45" s="12"/>
      <c r="B45" s="25">
        <v>367</v>
      </c>
      <c r="C45" s="20" t="s">
        <v>85</v>
      </c>
      <c r="D45" s="46">
        <v>2552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2552</v>
      </c>
      <c r="P45" s="47">
        <f t="shared" si="2"/>
        <v>2.9639953542392568</v>
      </c>
      <c r="Q45" s="9"/>
    </row>
    <row r="46" spans="1:120" ht="16.5" thickBot="1">
      <c r="A46" s="14" t="s">
        <v>41</v>
      </c>
      <c r="B46" s="23"/>
      <c r="C46" s="22"/>
      <c r="D46" s="15">
        <f>SUM(D5,D13,D18,D28,D34,D38)</f>
        <v>881856</v>
      </c>
      <c r="E46" s="15">
        <f t="shared" ref="E46:N46" si="11">SUM(E5,E13,E18,E28,E34,E38)</f>
        <v>0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1126373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11"/>
        <v>0</v>
      </c>
      <c r="O46" s="15">
        <f>SUM(D46:N46)</f>
        <v>2008229</v>
      </c>
      <c r="P46" s="38">
        <f t="shared" si="2"/>
        <v>2332.4378629500579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148</v>
      </c>
      <c r="N48" s="118"/>
      <c r="O48" s="118"/>
      <c r="P48" s="43">
        <v>861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530454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530454</v>
      </c>
      <c r="O5" s="33">
        <f t="shared" ref="O5:O33" si="1">(N5/O$35)</f>
        <v>553.7098121085595</v>
      </c>
      <c r="P5" s="6"/>
    </row>
    <row r="6" spans="1:133">
      <c r="A6" s="12"/>
      <c r="B6" s="25">
        <v>311</v>
      </c>
      <c r="C6" s="20" t="s">
        <v>2</v>
      </c>
      <c r="D6" s="46">
        <v>206729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206729</v>
      </c>
      <c r="O6" s="47">
        <f t="shared" si="1"/>
        <v>215.79227557411272</v>
      </c>
      <c r="P6" s="9"/>
    </row>
    <row r="7" spans="1:133">
      <c r="A7" s="12"/>
      <c r="B7" s="25">
        <v>312.41000000000003</v>
      </c>
      <c r="C7" s="20" t="s">
        <v>64</v>
      </c>
      <c r="D7" s="46">
        <v>43771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43771</v>
      </c>
      <c r="O7" s="47">
        <f t="shared" si="1"/>
        <v>45.689979123173281</v>
      </c>
      <c r="P7" s="9"/>
    </row>
    <row r="8" spans="1:133">
      <c r="A8" s="12"/>
      <c r="B8" s="25">
        <v>312.42</v>
      </c>
      <c r="C8" s="20" t="s">
        <v>83</v>
      </c>
      <c r="D8" s="46">
        <v>59904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59904</v>
      </c>
      <c r="O8" s="47">
        <f t="shared" si="1"/>
        <v>62.530271398747388</v>
      </c>
      <c r="P8" s="9"/>
    </row>
    <row r="9" spans="1:133">
      <c r="A9" s="12"/>
      <c r="B9" s="25">
        <v>312.60000000000002</v>
      </c>
      <c r="C9" s="20" t="s">
        <v>11</v>
      </c>
      <c r="D9" s="46">
        <v>53883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53883</v>
      </c>
      <c r="O9" s="47">
        <f t="shared" si="1"/>
        <v>56.245302713987471</v>
      </c>
      <c r="P9" s="9"/>
    </row>
    <row r="10" spans="1:133">
      <c r="A10" s="12"/>
      <c r="B10" s="25">
        <v>314.3</v>
      </c>
      <c r="C10" s="20" t="s">
        <v>125</v>
      </c>
      <c r="D10" s="46">
        <v>11485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11485</v>
      </c>
      <c r="O10" s="47">
        <f t="shared" si="1"/>
        <v>11.988517745302714</v>
      </c>
      <c r="P10" s="9"/>
    </row>
    <row r="11" spans="1:133">
      <c r="A11" s="12"/>
      <c r="B11" s="25">
        <v>314.8</v>
      </c>
      <c r="C11" s="20" t="s">
        <v>60</v>
      </c>
      <c r="D11" s="46">
        <v>1048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1048</v>
      </c>
      <c r="O11" s="47">
        <f t="shared" si="1"/>
        <v>1.0939457202505218</v>
      </c>
      <c r="P11" s="9"/>
    </row>
    <row r="12" spans="1:133">
      <c r="A12" s="12"/>
      <c r="B12" s="25">
        <v>314.89999999999998</v>
      </c>
      <c r="C12" s="20" t="s">
        <v>126</v>
      </c>
      <c r="D12" s="46">
        <v>130165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130165</v>
      </c>
      <c r="O12" s="47">
        <f t="shared" si="1"/>
        <v>135.87160751565762</v>
      </c>
      <c r="P12" s="9"/>
    </row>
    <row r="13" spans="1:133">
      <c r="A13" s="12"/>
      <c r="B13" s="25">
        <v>315</v>
      </c>
      <c r="C13" s="20" t="s">
        <v>84</v>
      </c>
      <c r="D13" s="46">
        <v>23469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23469</v>
      </c>
      <c r="O13" s="47">
        <f t="shared" si="1"/>
        <v>24.497912317327767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15561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15561</v>
      </c>
      <c r="O14" s="45">
        <f t="shared" si="1"/>
        <v>16.243215031315241</v>
      </c>
      <c r="P14" s="10"/>
    </row>
    <row r="15" spans="1:133">
      <c r="A15" s="12"/>
      <c r="B15" s="25">
        <v>322</v>
      </c>
      <c r="C15" s="20" t="s">
        <v>0</v>
      </c>
      <c r="D15" s="46">
        <v>11366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11366</v>
      </c>
      <c r="O15" s="47">
        <f t="shared" si="1"/>
        <v>11.864300626304802</v>
      </c>
      <c r="P15" s="9"/>
    </row>
    <row r="16" spans="1:133">
      <c r="A16" s="12"/>
      <c r="B16" s="25">
        <v>323.7</v>
      </c>
      <c r="C16" s="20" t="s">
        <v>71</v>
      </c>
      <c r="D16" s="46">
        <v>4195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4195</v>
      </c>
      <c r="O16" s="47">
        <f t="shared" si="1"/>
        <v>4.3789144050104385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111971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345107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457078</v>
      </c>
      <c r="O17" s="45">
        <f t="shared" si="1"/>
        <v>477.1169102296451</v>
      </c>
      <c r="P17" s="10"/>
    </row>
    <row r="18" spans="1:16">
      <c r="A18" s="12"/>
      <c r="B18" s="25">
        <v>334.35</v>
      </c>
      <c r="C18" s="20" t="s">
        <v>127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345107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345107</v>
      </c>
      <c r="O18" s="47">
        <f t="shared" si="1"/>
        <v>360.23695198329852</v>
      </c>
      <c r="P18" s="9"/>
    </row>
    <row r="19" spans="1:16">
      <c r="A19" s="12"/>
      <c r="B19" s="25">
        <v>334.5</v>
      </c>
      <c r="C19" s="20" t="s">
        <v>128</v>
      </c>
      <c r="D19" s="46">
        <v>9992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9992</v>
      </c>
      <c r="O19" s="47">
        <f t="shared" si="1"/>
        <v>10.430062630480167</v>
      </c>
      <c r="P19" s="9"/>
    </row>
    <row r="20" spans="1:16">
      <c r="A20" s="12"/>
      <c r="B20" s="25">
        <v>335.14</v>
      </c>
      <c r="C20" s="20" t="s">
        <v>89</v>
      </c>
      <c r="D20" s="46">
        <v>548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548</v>
      </c>
      <c r="O20" s="47">
        <f t="shared" si="1"/>
        <v>0.57202505219206679</v>
      </c>
      <c r="P20" s="9"/>
    </row>
    <row r="21" spans="1:16">
      <c r="A21" s="12"/>
      <c r="B21" s="25">
        <v>335.15</v>
      </c>
      <c r="C21" s="20" t="s">
        <v>90</v>
      </c>
      <c r="D21" s="46">
        <v>147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</v>
      </c>
      <c r="O21" s="47">
        <f t="shared" si="1"/>
        <v>0.1534446764091858</v>
      </c>
      <c r="P21" s="9"/>
    </row>
    <row r="22" spans="1:16">
      <c r="A22" s="12"/>
      <c r="B22" s="25">
        <v>335.9</v>
      </c>
      <c r="C22" s="20" t="s">
        <v>26</v>
      </c>
      <c r="D22" s="46">
        <v>101284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101284</v>
      </c>
      <c r="O22" s="47">
        <f t="shared" si="1"/>
        <v>105.72442588726514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15166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586686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601852</v>
      </c>
      <c r="O23" s="45">
        <f t="shared" si="1"/>
        <v>628.23799582463471</v>
      </c>
      <c r="P23" s="10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181568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181568</v>
      </c>
      <c r="O24" s="47">
        <f t="shared" si="1"/>
        <v>189.52818371607515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88179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88179</v>
      </c>
      <c r="O25" s="47">
        <f t="shared" si="1"/>
        <v>92.044885177453025</v>
      </c>
      <c r="P25" s="9"/>
    </row>
    <row r="26" spans="1:16">
      <c r="A26" s="12"/>
      <c r="B26" s="25">
        <v>343.5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316939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316939</v>
      </c>
      <c r="O26" s="47">
        <f t="shared" si="1"/>
        <v>330.83402922755744</v>
      </c>
      <c r="P26" s="9"/>
    </row>
    <row r="27" spans="1:16">
      <c r="A27" s="12"/>
      <c r="B27" s="25">
        <v>344.3</v>
      </c>
      <c r="C27" s="20" t="s">
        <v>129</v>
      </c>
      <c r="D27" s="46">
        <v>15166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15166</v>
      </c>
      <c r="O27" s="47">
        <f t="shared" si="1"/>
        <v>15.830897703549061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68238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5321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73559</v>
      </c>
      <c r="O28" s="45">
        <f t="shared" si="1"/>
        <v>76.783924843423804</v>
      </c>
      <c r="P28" s="10"/>
    </row>
    <row r="29" spans="1:16">
      <c r="A29" s="12"/>
      <c r="B29" s="25">
        <v>361.1</v>
      </c>
      <c r="C29" s="20" t="s">
        <v>46</v>
      </c>
      <c r="D29" s="46">
        <v>15087</v>
      </c>
      <c r="E29" s="46">
        <v>0</v>
      </c>
      <c r="F29" s="46">
        <v>0</v>
      </c>
      <c r="G29" s="46">
        <v>0</v>
      </c>
      <c r="H29" s="46">
        <v>0</v>
      </c>
      <c r="I29" s="46">
        <v>4876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19963</v>
      </c>
      <c r="O29" s="47">
        <f t="shared" si="1"/>
        <v>20.838204592901878</v>
      </c>
      <c r="P29" s="9"/>
    </row>
    <row r="30" spans="1:16">
      <c r="A30" s="12"/>
      <c r="B30" s="25">
        <v>362</v>
      </c>
      <c r="C30" s="20" t="s">
        <v>47</v>
      </c>
      <c r="D30" s="46">
        <v>39289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39289</v>
      </c>
      <c r="O30" s="47">
        <f t="shared" si="1"/>
        <v>41.011482254697285</v>
      </c>
      <c r="P30" s="9"/>
    </row>
    <row r="31" spans="1:16">
      <c r="A31" s="12"/>
      <c r="B31" s="25">
        <v>367</v>
      </c>
      <c r="C31" s="20" t="s">
        <v>85</v>
      </c>
      <c r="D31" s="46">
        <v>2931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2931</v>
      </c>
      <c r="O31" s="47">
        <f t="shared" si="1"/>
        <v>3.0594989561586639</v>
      </c>
      <c r="P31" s="9"/>
    </row>
    <row r="32" spans="1:16" ht="15.75" thickBot="1">
      <c r="A32" s="12"/>
      <c r="B32" s="25">
        <v>369.9</v>
      </c>
      <c r="C32" s="20" t="s">
        <v>50</v>
      </c>
      <c r="D32" s="46">
        <v>10931</v>
      </c>
      <c r="E32" s="46">
        <v>0</v>
      </c>
      <c r="F32" s="46">
        <v>0</v>
      </c>
      <c r="G32" s="46">
        <v>0</v>
      </c>
      <c r="H32" s="46">
        <v>0</v>
      </c>
      <c r="I32" s="46">
        <v>445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11376</v>
      </c>
      <c r="O32" s="47">
        <f t="shared" si="1"/>
        <v>11.87473903966597</v>
      </c>
      <c r="P32" s="9"/>
    </row>
    <row r="33" spans="1:119" ht="16.5" thickBot="1">
      <c r="A33" s="14" t="s">
        <v>41</v>
      </c>
      <c r="B33" s="23"/>
      <c r="C33" s="22"/>
      <c r="D33" s="15">
        <f>SUM(D5,D14,D17,D23,D28)</f>
        <v>741390</v>
      </c>
      <c r="E33" s="15">
        <f t="shared" ref="E33:M33" si="8">SUM(E5,E14,E17,E23,E28)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937114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4"/>
        <v>1678504</v>
      </c>
      <c r="O33" s="38">
        <f t="shared" si="1"/>
        <v>1752.0918580375783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130</v>
      </c>
      <c r="M35" s="118"/>
      <c r="N35" s="118"/>
      <c r="O35" s="43">
        <v>958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62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471011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471011</v>
      </c>
      <c r="O5" s="33">
        <f t="shared" ref="O5:O39" si="1">(N5/O$41)</f>
        <v>490.63645833333334</v>
      </c>
      <c r="P5" s="6"/>
    </row>
    <row r="6" spans="1:133">
      <c r="A6" s="12"/>
      <c r="B6" s="25">
        <v>311</v>
      </c>
      <c r="C6" s="20" t="s">
        <v>2</v>
      </c>
      <c r="D6" s="46">
        <v>196879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196879</v>
      </c>
      <c r="O6" s="47">
        <f t="shared" si="1"/>
        <v>205.08229166666666</v>
      </c>
      <c r="P6" s="9"/>
    </row>
    <row r="7" spans="1:133">
      <c r="A7" s="12"/>
      <c r="B7" s="25">
        <v>312.10000000000002</v>
      </c>
      <c r="C7" s="20" t="s">
        <v>10</v>
      </c>
      <c r="D7" s="46">
        <v>50310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50310</v>
      </c>
      <c r="O7" s="47">
        <f t="shared" si="1"/>
        <v>52.40625</v>
      </c>
      <c r="P7" s="9"/>
    </row>
    <row r="8" spans="1:133">
      <c r="A8" s="12"/>
      <c r="B8" s="25">
        <v>312.41000000000003</v>
      </c>
      <c r="C8" s="20" t="s">
        <v>64</v>
      </c>
      <c r="D8" s="46">
        <v>69053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69053</v>
      </c>
      <c r="O8" s="47">
        <f t="shared" si="1"/>
        <v>71.93020833333334</v>
      </c>
      <c r="P8" s="9"/>
    </row>
    <row r="9" spans="1:133">
      <c r="A9" s="12"/>
      <c r="B9" s="25">
        <v>312.60000000000002</v>
      </c>
      <c r="C9" s="20" t="s">
        <v>11</v>
      </c>
      <c r="D9" s="46">
        <v>58535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58535</v>
      </c>
      <c r="O9" s="47">
        <f t="shared" si="1"/>
        <v>60.973958333333336</v>
      </c>
      <c r="P9" s="9"/>
    </row>
    <row r="10" spans="1:133">
      <c r="A10" s="12"/>
      <c r="B10" s="25">
        <v>314.10000000000002</v>
      </c>
      <c r="C10" s="20" t="s">
        <v>12</v>
      </c>
      <c r="D10" s="46">
        <v>76369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76369</v>
      </c>
      <c r="O10" s="47">
        <f t="shared" si="1"/>
        <v>79.551041666666663</v>
      </c>
      <c r="P10" s="9"/>
    </row>
    <row r="11" spans="1:133">
      <c r="A11" s="12"/>
      <c r="B11" s="25">
        <v>314.39999999999998</v>
      </c>
      <c r="C11" s="20" t="s">
        <v>119</v>
      </c>
      <c r="D11" s="46">
        <v>1165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1165</v>
      </c>
      <c r="O11" s="47">
        <f t="shared" si="1"/>
        <v>1.2135416666666667</v>
      </c>
      <c r="P11" s="9"/>
    </row>
    <row r="12" spans="1:133">
      <c r="A12" s="12"/>
      <c r="B12" s="25">
        <v>315</v>
      </c>
      <c r="C12" s="20" t="s">
        <v>84</v>
      </c>
      <c r="D12" s="46">
        <v>18700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18700</v>
      </c>
      <c r="O12" s="47">
        <f t="shared" si="1"/>
        <v>19.479166666666668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71974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71974</v>
      </c>
      <c r="O13" s="45">
        <f t="shared" si="1"/>
        <v>74.972916666666663</v>
      </c>
      <c r="P13" s="10"/>
    </row>
    <row r="14" spans="1:133">
      <c r="A14" s="12"/>
      <c r="B14" s="25">
        <v>322</v>
      </c>
      <c r="C14" s="20" t="s">
        <v>0</v>
      </c>
      <c r="D14" s="46">
        <v>11373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11373</v>
      </c>
      <c r="O14" s="47">
        <f t="shared" si="1"/>
        <v>11.846875000000001</v>
      </c>
      <c r="P14" s="9"/>
    </row>
    <row r="15" spans="1:133">
      <c r="A15" s="12"/>
      <c r="B15" s="25">
        <v>323.89999999999998</v>
      </c>
      <c r="C15" s="20" t="s">
        <v>17</v>
      </c>
      <c r="D15" s="46">
        <v>57569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57569</v>
      </c>
      <c r="O15" s="47">
        <f t="shared" si="1"/>
        <v>59.967708333333334</v>
      </c>
      <c r="P15" s="9"/>
    </row>
    <row r="16" spans="1:133">
      <c r="A16" s="12"/>
      <c r="B16" s="25">
        <v>367</v>
      </c>
      <c r="C16" s="20" t="s">
        <v>85</v>
      </c>
      <c r="D16" s="46">
        <v>3032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3032</v>
      </c>
      <c r="O16" s="47">
        <f t="shared" si="1"/>
        <v>3.1583333333333332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125847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241327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367174</v>
      </c>
      <c r="O17" s="45">
        <f t="shared" si="1"/>
        <v>382.47291666666666</v>
      </c>
      <c r="P17" s="10"/>
    </row>
    <row r="18" spans="1:16">
      <c r="A18" s="12"/>
      <c r="B18" s="25">
        <v>334.2</v>
      </c>
      <c r="C18" s="20" t="s">
        <v>78</v>
      </c>
      <c r="D18" s="46">
        <v>15682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15682</v>
      </c>
      <c r="O18" s="47">
        <f t="shared" si="1"/>
        <v>16.335416666666667</v>
      </c>
      <c r="P18" s="9"/>
    </row>
    <row r="19" spans="1:16">
      <c r="A19" s="12"/>
      <c r="B19" s="25">
        <v>334.9</v>
      </c>
      <c r="C19" s="20" t="s">
        <v>120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241327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241327</v>
      </c>
      <c r="O19" s="47">
        <f t="shared" si="1"/>
        <v>251.38229166666667</v>
      </c>
      <c r="P19" s="9"/>
    </row>
    <row r="20" spans="1:16">
      <c r="A20" s="12"/>
      <c r="B20" s="25">
        <v>335.12</v>
      </c>
      <c r="C20" s="20" t="s">
        <v>88</v>
      </c>
      <c r="D20" s="46">
        <v>47187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47187</v>
      </c>
      <c r="O20" s="47">
        <f t="shared" si="1"/>
        <v>49.153125000000003</v>
      </c>
      <c r="P20" s="9"/>
    </row>
    <row r="21" spans="1:16">
      <c r="A21" s="12"/>
      <c r="B21" s="25">
        <v>335.14</v>
      </c>
      <c r="C21" s="20" t="s">
        <v>89</v>
      </c>
      <c r="D21" s="46">
        <v>471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471</v>
      </c>
      <c r="O21" s="47">
        <f t="shared" si="1"/>
        <v>0.49062499999999998</v>
      </c>
      <c r="P21" s="9"/>
    </row>
    <row r="22" spans="1:16">
      <c r="A22" s="12"/>
      <c r="B22" s="25">
        <v>335.15</v>
      </c>
      <c r="C22" s="20" t="s">
        <v>90</v>
      </c>
      <c r="D22" s="46">
        <v>2089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2089</v>
      </c>
      <c r="O22" s="47">
        <f t="shared" si="1"/>
        <v>2.1760416666666669</v>
      </c>
      <c r="P22" s="9"/>
    </row>
    <row r="23" spans="1:16">
      <c r="A23" s="12"/>
      <c r="B23" s="25">
        <v>335.18</v>
      </c>
      <c r="C23" s="20" t="s">
        <v>91</v>
      </c>
      <c r="D23" s="46">
        <v>60418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60418</v>
      </c>
      <c r="O23" s="47">
        <f t="shared" si="1"/>
        <v>62.935416666666669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SUM(D25:D29)</f>
        <v>4056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560736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9" si="7">SUM(D24:M24)</f>
        <v>564792</v>
      </c>
      <c r="O24" s="45">
        <f t="shared" si="1"/>
        <v>588.32500000000005</v>
      </c>
      <c r="P24" s="10"/>
    </row>
    <row r="25" spans="1:16">
      <c r="A25" s="12"/>
      <c r="B25" s="25">
        <v>341.9</v>
      </c>
      <c r="C25" s="20" t="s">
        <v>105</v>
      </c>
      <c r="D25" s="46">
        <v>172</v>
      </c>
      <c r="E25" s="46">
        <v>0</v>
      </c>
      <c r="F25" s="46">
        <v>0</v>
      </c>
      <c r="G25" s="46">
        <v>0</v>
      </c>
      <c r="H25" s="46">
        <v>0</v>
      </c>
      <c r="I25" s="46"/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172</v>
      </c>
      <c r="O25" s="47">
        <f t="shared" si="1"/>
        <v>0.17916666666666667</v>
      </c>
      <c r="P25" s="9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177832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177832</v>
      </c>
      <c r="O26" s="47">
        <f t="shared" si="1"/>
        <v>185.24166666666667</v>
      </c>
      <c r="P26" s="9"/>
    </row>
    <row r="27" spans="1:16">
      <c r="A27" s="12"/>
      <c r="B27" s="25">
        <v>343.4</v>
      </c>
      <c r="C27" s="20" t="s">
        <v>37</v>
      </c>
      <c r="D27" s="46">
        <v>3884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3884</v>
      </c>
      <c r="O27" s="47">
        <f t="shared" si="1"/>
        <v>4.0458333333333334</v>
      </c>
      <c r="P27" s="9"/>
    </row>
    <row r="28" spans="1:16">
      <c r="A28" s="12"/>
      <c r="B28" s="25">
        <v>343.5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299371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299371</v>
      </c>
      <c r="O28" s="47">
        <f t="shared" si="1"/>
        <v>311.84479166666665</v>
      </c>
      <c r="P28" s="9"/>
    </row>
    <row r="29" spans="1:16">
      <c r="A29" s="12"/>
      <c r="B29" s="25">
        <v>343.9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83533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83533</v>
      </c>
      <c r="O29" s="47">
        <f t="shared" si="1"/>
        <v>87.013541666666669</v>
      </c>
      <c r="P29" s="9"/>
    </row>
    <row r="30" spans="1:16" ht="15.75">
      <c r="A30" s="29" t="s">
        <v>32</v>
      </c>
      <c r="B30" s="30"/>
      <c r="C30" s="31"/>
      <c r="D30" s="32">
        <f t="shared" ref="D30:M30" si="8">SUM(D31:D32)</f>
        <v>5098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10718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15816</v>
      </c>
      <c r="O30" s="45">
        <f t="shared" si="1"/>
        <v>16.475000000000001</v>
      </c>
      <c r="P30" s="10"/>
    </row>
    <row r="31" spans="1:16">
      <c r="A31" s="13"/>
      <c r="B31" s="39">
        <v>351.1</v>
      </c>
      <c r="C31" s="21" t="s">
        <v>121</v>
      </c>
      <c r="D31" s="46">
        <v>5098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5098</v>
      </c>
      <c r="O31" s="47">
        <f t="shared" si="1"/>
        <v>5.3104166666666668</v>
      </c>
      <c r="P31" s="9"/>
    </row>
    <row r="32" spans="1:16">
      <c r="A32" s="13"/>
      <c r="B32" s="39">
        <v>359</v>
      </c>
      <c r="C32" s="21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10718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10718</v>
      </c>
      <c r="O32" s="47">
        <f t="shared" si="1"/>
        <v>11.164583333333333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SUM(D34:D38)</f>
        <v>132534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19953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152487</v>
      </c>
      <c r="O33" s="45">
        <f t="shared" si="1"/>
        <v>158.84062499999999</v>
      </c>
      <c r="P33" s="10"/>
    </row>
    <row r="34" spans="1:119">
      <c r="A34" s="12"/>
      <c r="B34" s="25">
        <v>361.1</v>
      </c>
      <c r="C34" s="20" t="s">
        <v>46</v>
      </c>
      <c r="D34" s="46">
        <v>26673</v>
      </c>
      <c r="E34" s="46">
        <v>0</v>
      </c>
      <c r="F34" s="46">
        <v>0</v>
      </c>
      <c r="G34" s="46">
        <v>0</v>
      </c>
      <c r="H34" s="46">
        <v>0</v>
      </c>
      <c r="I34" s="46">
        <v>5078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31751</v>
      </c>
      <c r="O34" s="47">
        <f t="shared" si="1"/>
        <v>33.07395833333333</v>
      </c>
      <c r="P34" s="9"/>
    </row>
    <row r="35" spans="1:119">
      <c r="A35" s="12"/>
      <c r="B35" s="25">
        <v>362</v>
      </c>
      <c r="C35" s="20" t="s">
        <v>47</v>
      </c>
      <c r="D35" s="46">
        <v>50479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50479</v>
      </c>
      <c r="O35" s="47">
        <f t="shared" si="1"/>
        <v>52.58229166666667</v>
      </c>
      <c r="P35" s="9"/>
    </row>
    <row r="36" spans="1:119">
      <c r="A36" s="12"/>
      <c r="B36" s="25">
        <v>366</v>
      </c>
      <c r="C36" s="20" t="s">
        <v>49</v>
      </c>
      <c r="D36" s="46">
        <v>1825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1825</v>
      </c>
      <c r="O36" s="47">
        <f t="shared" si="1"/>
        <v>1.9010416666666667</v>
      </c>
      <c r="P36" s="9"/>
    </row>
    <row r="37" spans="1:119">
      <c r="A37" s="12"/>
      <c r="B37" s="25">
        <v>369.3</v>
      </c>
      <c r="C37" s="20" t="s">
        <v>122</v>
      </c>
      <c r="D37" s="46">
        <v>42137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42137</v>
      </c>
      <c r="O37" s="47">
        <f t="shared" si="1"/>
        <v>43.892708333333331</v>
      </c>
      <c r="P37" s="9"/>
    </row>
    <row r="38" spans="1:119" ht="15.75" thickBot="1">
      <c r="A38" s="12"/>
      <c r="B38" s="25">
        <v>369.9</v>
      </c>
      <c r="C38" s="20" t="s">
        <v>50</v>
      </c>
      <c r="D38" s="46">
        <v>11420</v>
      </c>
      <c r="E38" s="46">
        <v>0</v>
      </c>
      <c r="F38" s="46">
        <v>0</v>
      </c>
      <c r="G38" s="46">
        <v>0</v>
      </c>
      <c r="H38" s="46">
        <v>0</v>
      </c>
      <c r="I38" s="46">
        <v>14875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26295</v>
      </c>
      <c r="O38" s="47">
        <f t="shared" si="1"/>
        <v>27.390625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0">SUM(D5,D13,D17,D24,D30,D33)</f>
        <v>810520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832734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7"/>
        <v>1643254</v>
      </c>
      <c r="O39" s="38">
        <f t="shared" si="1"/>
        <v>1711.7229166666666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123</v>
      </c>
      <c r="M41" s="118"/>
      <c r="N41" s="118"/>
      <c r="O41" s="43">
        <v>960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454782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454782</v>
      </c>
      <c r="O5" s="33">
        <f t="shared" ref="O5:O36" si="2">(N5/O$38)</f>
        <v>473.73124999999999</v>
      </c>
      <c r="P5" s="6"/>
    </row>
    <row r="6" spans="1:133">
      <c r="A6" s="12"/>
      <c r="B6" s="25">
        <v>311</v>
      </c>
      <c r="C6" s="20" t="s">
        <v>2</v>
      </c>
      <c r="D6" s="46">
        <v>188481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188481</v>
      </c>
      <c r="O6" s="47">
        <f t="shared" si="2"/>
        <v>196.33437499999999</v>
      </c>
      <c r="P6" s="9"/>
    </row>
    <row r="7" spans="1:133">
      <c r="A7" s="12"/>
      <c r="B7" s="25">
        <v>312.10000000000002</v>
      </c>
      <c r="C7" s="20" t="s">
        <v>10</v>
      </c>
      <c r="D7" s="46">
        <v>115893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115893</v>
      </c>
      <c r="O7" s="47">
        <f t="shared" si="2"/>
        <v>120.721875</v>
      </c>
      <c r="P7" s="9"/>
    </row>
    <row r="8" spans="1:133">
      <c r="A8" s="12"/>
      <c r="B8" s="25">
        <v>312.60000000000002</v>
      </c>
      <c r="C8" s="20" t="s">
        <v>11</v>
      </c>
      <c r="D8" s="46">
        <v>57533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57533</v>
      </c>
      <c r="O8" s="47">
        <f t="shared" si="2"/>
        <v>59.930208333333333</v>
      </c>
      <c r="P8" s="9"/>
    </row>
    <row r="9" spans="1:133">
      <c r="A9" s="12"/>
      <c r="B9" s="25">
        <v>314.10000000000002</v>
      </c>
      <c r="C9" s="20" t="s">
        <v>12</v>
      </c>
      <c r="D9" s="46">
        <v>74147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74147</v>
      </c>
      <c r="O9" s="47">
        <f t="shared" si="2"/>
        <v>77.236458333333331</v>
      </c>
      <c r="P9" s="9"/>
    </row>
    <row r="10" spans="1:133">
      <c r="A10" s="12"/>
      <c r="B10" s="25">
        <v>314.8</v>
      </c>
      <c r="C10" s="20" t="s">
        <v>60</v>
      </c>
      <c r="D10" s="46">
        <v>1423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1423</v>
      </c>
      <c r="O10" s="47">
        <f t="shared" si="2"/>
        <v>1.4822916666666666</v>
      </c>
      <c r="P10" s="9"/>
    </row>
    <row r="11" spans="1:133">
      <c r="A11" s="12"/>
      <c r="B11" s="25">
        <v>315</v>
      </c>
      <c r="C11" s="20" t="s">
        <v>84</v>
      </c>
      <c r="D11" s="46">
        <v>17305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17305</v>
      </c>
      <c r="O11" s="47">
        <f t="shared" si="2"/>
        <v>18.026041666666668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67304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67304</v>
      </c>
      <c r="O12" s="45">
        <f t="shared" si="2"/>
        <v>70.108333333333334</v>
      </c>
      <c r="P12" s="10"/>
    </row>
    <row r="13" spans="1:133">
      <c r="A13" s="12"/>
      <c r="B13" s="25">
        <v>322</v>
      </c>
      <c r="C13" s="20" t="s">
        <v>0</v>
      </c>
      <c r="D13" s="46">
        <v>9025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9025</v>
      </c>
      <c r="O13" s="47">
        <f t="shared" si="2"/>
        <v>9.4010416666666661</v>
      </c>
      <c r="P13" s="9"/>
    </row>
    <row r="14" spans="1:133">
      <c r="A14" s="12"/>
      <c r="B14" s="25">
        <v>323.10000000000002</v>
      </c>
      <c r="C14" s="20" t="s">
        <v>16</v>
      </c>
      <c r="D14" s="46">
        <v>55133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55133</v>
      </c>
      <c r="O14" s="47">
        <f t="shared" si="2"/>
        <v>57.430208333333333</v>
      </c>
      <c r="P14" s="9"/>
    </row>
    <row r="15" spans="1:133">
      <c r="A15" s="12"/>
      <c r="B15" s="25">
        <v>329</v>
      </c>
      <c r="C15" s="20" t="s">
        <v>18</v>
      </c>
      <c r="D15" s="46">
        <v>3146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3146</v>
      </c>
      <c r="O15" s="47">
        <f t="shared" si="2"/>
        <v>3.2770833333333331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168754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31194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199948</v>
      </c>
      <c r="O16" s="45">
        <f t="shared" si="2"/>
        <v>208.27916666666667</v>
      </c>
      <c r="P16" s="10"/>
    </row>
    <row r="17" spans="1:16">
      <c r="A17" s="12"/>
      <c r="B17" s="25">
        <v>331.62</v>
      </c>
      <c r="C17" s="20" t="s">
        <v>116</v>
      </c>
      <c r="D17" s="46">
        <v>64801</v>
      </c>
      <c r="E17" s="46">
        <v>0</v>
      </c>
      <c r="F17" s="46">
        <v>0</v>
      </c>
      <c r="G17" s="46">
        <v>0</v>
      </c>
      <c r="H17" s="46">
        <v>0</v>
      </c>
      <c r="I17" s="46">
        <v>9694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74495</v>
      </c>
      <c r="O17" s="47">
        <f t="shared" si="2"/>
        <v>77.598958333333329</v>
      </c>
      <c r="P17" s="9"/>
    </row>
    <row r="18" spans="1:16">
      <c r="A18" s="12"/>
      <c r="B18" s="25">
        <v>335.12</v>
      </c>
      <c r="C18" s="20" t="s">
        <v>88</v>
      </c>
      <c r="D18" s="46">
        <v>45399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45399</v>
      </c>
      <c r="O18" s="47">
        <f t="shared" si="2"/>
        <v>47.290624999999999</v>
      </c>
      <c r="P18" s="9"/>
    </row>
    <row r="19" spans="1:16">
      <c r="A19" s="12"/>
      <c r="B19" s="25">
        <v>335.14</v>
      </c>
      <c r="C19" s="20" t="s">
        <v>89</v>
      </c>
      <c r="D19" s="46">
        <v>354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354</v>
      </c>
      <c r="O19" s="47">
        <f t="shared" si="2"/>
        <v>0.36875000000000002</v>
      </c>
      <c r="P19" s="9"/>
    </row>
    <row r="20" spans="1:16">
      <c r="A20" s="12"/>
      <c r="B20" s="25">
        <v>335.15</v>
      </c>
      <c r="C20" s="20" t="s">
        <v>90</v>
      </c>
      <c r="D20" s="46">
        <v>416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416</v>
      </c>
      <c r="O20" s="47">
        <f t="shared" si="2"/>
        <v>0.43333333333333335</v>
      </c>
      <c r="P20" s="9"/>
    </row>
    <row r="21" spans="1:16">
      <c r="A21" s="12"/>
      <c r="B21" s="25">
        <v>335.18</v>
      </c>
      <c r="C21" s="20" t="s">
        <v>91</v>
      </c>
      <c r="D21" s="46">
        <v>57784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57784</v>
      </c>
      <c r="O21" s="47">
        <f t="shared" si="2"/>
        <v>60.19166666666667</v>
      </c>
      <c r="P21" s="9"/>
    </row>
    <row r="22" spans="1:16">
      <c r="A22" s="12"/>
      <c r="B22" s="25">
        <v>337.7</v>
      </c>
      <c r="C22" s="20" t="s">
        <v>113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21500</v>
      </c>
      <c r="O22" s="47">
        <f t="shared" si="2"/>
        <v>22.395833333333332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SUM(D24:D29)</f>
        <v>29634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536037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565671</v>
      </c>
      <c r="O23" s="45">
        <f t="shared" si="2"/>
        <v>589.24062500000002</v>
      </c>
      <c r="P23" s="10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178923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178923</v>
      </c>
      <c r="O24" s="47">
        <f t="shared" si="2"/>
        <v>186.37812500000001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273887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273887</v>
      </c>
      <c r="O25" s="47">
        <f t="shared" si="2"/>
        <v>285.29895833333336</v>
      </c>
      <c r="P25" s="9"/>
    </row>
    <row r="26" spans="1:16">
      <c r="A26" s="12"/>
      <c r="B26" s="25">
        <v>343.5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83227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83227</v>
      </c>
      <c r="O26" s="47">
        <f t="shared" si="2"/>
        <v>86.69479166666666</v>
      </c>
      <c r="P26" s="9"/>
    </row>
    <row r="27" spans="1:16">
      <c r="A27" s="12"/>
      <c r="B27" s="25">
        <v>344.9</v>
      </c>
      <c r="C27" s="20" t="s">
        <v>106</v>
      </c>
      <c r="D27" s="46">
        <v>13561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13561</v>
      </c>
      <c r="O27" s="47">
        <f t="shared" si="2"/>
        <v>14.126041666666667</v>
      </c>
      <c r="P27" s="9"/>
    </row>
    <row r="28" spans="1:16">
      <c r="A28" s="12"/>
      <c r="B28" s="25">
        <v>347.4</v>
      </c>
      <c r="C28" s="20" t="s">
        <v>73</v>
      </c>
      <c r="D28" s="46">
        <v>1451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1451</v>
      </c>
      <c r="O28" s="47">
        <f t="shared" si="2"/>
        <v>1.5114583333333333</v>
      </c>
      <c r="P28" s="9"/>
    </row>
    <row r="29" spans="1:16">
      <c r="A29" s="12"/>
      <c r="B29" s="25">
        <v>349</v>
      </c>
      <c r="C29" s="20" t="s">
        <v>93</v>
      </c>
      <c r="D29" s="46">
        <v>14622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14622</v>
      </c>
      <c r="O29" s="47">
        <f t="shared" si="2"/>
        <v>15.231249999999999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SUM(D31:D31)</f>
        <v>5751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6" si="8">SUM(D30:M30)</f>
        <v>5751</v>
      </c>
      <c r="O30" s="45">
        <f t="shared" si="2"/>
        <v>5.9906249999999996</v>
      </c>
      <c r="P30" s="10"/>
    </row>
    <row r="31" spans="1:16">
      <c r="A31" s="13"/>
      <c r="B31" s="39">
        <v>351.9</v>
      </c>
      <c r="C31" s="21" t="s">
        <v>109</v>
      </c>
      <c r="D31" s="46">
        <v>5751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5751</v>
      </c>
      <c r="O31" s="47">
        <f t="shared" si="2"/>
        <v>5.9906249999999996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SUM(D33:D35)</f>
        <v>32169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10623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42792</v>
      </c>
      <c r="O32" s="45">
        <f t="shared" si="2"/>
        <v>44.575000000000003</v>
      </c>
      <c r="P32" s="10"/>
    </row>
    <row r="33" spans="1:119">
      <c r="A33" s="12"/>
      <c r="B33" s="25">
        <v>361.1</v>
      </c>
      <c r="C33" s="20" t="s">
        <v>46</v>
      </c>
      <c r="D33" s="46">
        <v>3209</v>
      </c>
      <c r="E33" s="46">
        <v>0</v>
      </c>
      <c r="F33" s="46">
        <v>0</v>
      </c>
      <c r="G33" s="46">
        <v>0</v>
      </c>
      <c r="H33" s="46">
        <v>0</v>
      </c>
      <c r="I33" s="46">
        <v>10280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13489</v>
      </c>
      <c r="O33" s="47">
        <f t="shared" si="2"/>
        <v>14.051041666666666</v>
      </c>
      <c r="P33" s="9"/>
    </row>
    <row r="34" spans="1:119">
      <c r="A34" s="12"/>
      <c r="B34" s="25">
        <v>362</v>
      </c>
      <c r="C34" s="20" t="s">
        <v>47</v>
      </c>
      <c r="D34" s="46">
        <v>22265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22265</v>
      </c>
      <c r="O34" s="47">
        <f t="shared" si="2"/>
        <v>23.192708333333332</v>
      </c>
      <c r="P34" s="9"/>
    </row>
    <row r="35" spans="1:119" ht="15.75" thickBot="1">
      <c r="A35" s="12"/>
      <c r="B35" s="25">
        <v>369.9</v>
      </c>
      <c r="C35" s="20" t="s">
        <v>50</v>
      </c>
      <c r="D35" s="46">
        <v>6695</v>
      </c>
      <c r="E35" s="46">
        <v>0</v>
      </c>
      <c r="F35" s="46">
        <v>0</v>
      </c>
      <c r="G35" s="46">
        <v>0</v>
      </c>
      <c r="H35" s="46">
        <v>0</v>
      </c>
      <c r="I35" s="46">
        <v>343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7038</v>
      </c>
      <c r="O35" s="47">
        <f t="shared" si="2"/>
        <v>7.3312499999999998</v>
      </c>
      <c r="P35" s="9"/>
    </row>
    <row r="36" spans="1:119" ht="16.5" thickBot="1">
      <c r="A36" s="14" t="s">
        <v>41</v>
      </c>
      <c r="B36" s="23"/>
      <c r="C36" s="22"/>
      <c r="D36" s="15">
        <f>SUM(D5,D12,D16,D23,D30,D32)</f>
        <v>758394</v>
      </c>
      <c r="E36" s="15">
        <f t="shared" ref="E36:M36" si="10">SUM(E5,E12,E16,E23,E30,E32)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577854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8"/>
        <v>1336248</v>
      </c>
      <c r="O36" s="38">
        <f t="shared" si="2"/>
        <v>1391.925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117</v>
      </c>
      <c r="M38" s="118"/>
      <c r="N38" s="118"/>
      <c r="O38" s="43">
        <v>960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429229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429229</v>
      </c>
      <c r="O5" s="33">
        <f t="shared" ref="O5:O35" si="2">(N5/O$37)</f>
        <v>449.4544502617801</v>
      </c>
      <c r="P5" s="6"/>
    </row>
    <row r="6" spans="1:133">
      <c r="A6" s="12"/>
      <c r="B6" s="25">
        <v>311</v>
      </c>
      <c r="C6" s="20" t="s">
        <v>2</v>
      </c>
      <c r="D6" s="46">
        <v>190157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190157</v>
      </c>
      <c r="O6" s="47">
        <f t="shared" si="2"/>
        <v>199.11727748691101</v>
      </c>
      <c r="P6" s="9"/>
    </row>
    <row r="7" spans="1:133">
      <c r="A7" s="12"/>
      <c r="B7" s="25">
        <v>312.10000000000002</v>
      </c>
      <c r="C7" s="20" t="s">
        <v>10</v>
      </c>
      <c r="D7" s="46">
        <v>115847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115847</v>
      </c>
      <c r="O7" s="47">
        <f t="shared" si="2"/>
        <v>121.30575916230366</v>
      </c>
      <c r="P7" s="9"/>
    </row>
    <row r="8" spans="1:133">
      <c r="A8" s="12"/>
      <c r="B8" s="25">
        <v>312.60000000000002</v>
      </c>
      <c r="C8" s="20" t="s">
        <v>11</v>
      </c>
      <c r="D8" s="46">
        <v>35723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35723</v>
      </c>
      <c r="O8" s="47">
        <f t="shared" si="2"/>
        <v>37.40628272251309</v>
      </c>
      <c r="P8" s="9"/>
    </row>
    <row r="9" spans="1:133">
      <c r="A9" s="12"/>
      <c r="B9" s="25">
        <v>314.10000000000002</v>
      </c>
      <c r="C9" s="20" t="s">
        <v>12</v>
      </c>
      <c r="D9" s="46">
        <v>70352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70352</v>
      </c>
      <c r="O9" s="47">
        <f t="shared" si="2"/>
        <v>73.667015706806282</v>
      </c>
      <c r="P9" s="9"/>
    </row>
    <row r="10" spans="1:133">
      <c r="A10" s="12"/>
      <c r="B10" s="25">
        <v>314.8</v>
      </c>
      <c r="C10" s="20" t="s">
        <v>60</v>
      </c>
      <c r="D10" s="46">
        <v>1335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1335</v>
      </c>
      <c r="O10" s="47">
        <f t="shared" si="2"/>
        <v>1.3979057591623036</v>
      </c>
      <c r="P10" s="9"/>
    </row>
    <row r="11" spans="1:133">
      <c r="A11" s="12"/>
      <c r="B11" s="25">
        <v>315</v>
      </c>
      <c r="C11" s="20" t="s">
        <v>84</v>
      </c>
      <c r="D11" s="46">
        <v>15815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15815</v>
      </c>
      <c r="O11" s="47">
        <f t="shared" si="2"/>
        <v>16.560209424083769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68392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68392</v>
      </c>
      <c r="O12" s="45">
        <f t="shared" si="2"/>
        <v>71.61465968586387</v>
      </c>
      <c r="P12" s="10"/>
    </row>
    <row r="13" spans="1:133">
      <c r="A13" s="12"/>
      <c r="B13" s="25">
        <v>322</v>
      </c>
      <c r="C13" s="20" t="s">
        <v>0</v>
      </c>
      <c r="D13" s="46">
        <v>9883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9883</v>
      </c>
      <c r="O13" s="47">
        <f t="shared" si="2"/>
        <v>10.34869109947644</v>
      </c>
      <c r="P13" s="9"/>
    </row>
    <row r="14" spans="1:133">
      <c r="A14" s="12"/>
      <c r="B14" s="25">
        <v>323.10000000000002</v>
      </c>
      <c r="C14" s="20" t="s">
        <v>16</v>
      </c>
      <c r="D14" s="46">
        <v>54131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54131</v>
      </c>
      <c r="O14" s="47">
        <f t="shared" si="2"/>
        <v>56.681675392670158</v>
      </c>
      <c r="P14" s="9"/>
    </row>
    <row r="15" spans="1:133">
      <c r="A15" s="12"/>
      <c r="B15" s="25">
        <v>329</v>
      </c>
      <c r="C15" s="20" t="s">
        <v>18</v>
      </c>
      <c r="D15" s="46">
        <v>4378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4378</v>
      </c>
      <c r="O15" s="47">
        <f t="shared" si="2"/>
        <v>4.5842931937172775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106347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106347</v>
      </c>
      <c r="O16" s="45">
        <f t="shared" si="2"/>
        <v>111.35811518324607</v>
      </c>
      <c r="P16" s="10"/>
    </row>
    <row r="17" spans="1:16">
      <c r="A17" s="12"/>
      <c r="B17" s="25">
        <v>335.12</v>
      </c>
      <c r="C17" s="20" t="s">
        <v>88</v>
      </c>
      <c r="D17" s="46">
        <v>45110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45110</v>
      </c>
      <c r="O17" s="47">
        <f t="shared" si="2"/>
        <v>47.235602094240839</v>
      </c>
      <c r="P17" s="9"/>
    </row>
    <row r="18" spans="1:16">
      <c r="A18" s="12"/>
      <c r="B18" s="25">
        <v>335.14</v>
      </c>
      <c r="C18" s="20" t="s">
        <v>89</v>
      </c>
      <c r="D18" s="46">
        <v>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547</v>
      </c>
      <c r="O18" s="47">
        <f t="shared" si="2"/>
        <v>0.57277486910994768</v>
      </c>
      <c r="P18" s="9"/>
    </row>
    <row r="19" spans="1:16">
      <c r="A19" s="12"/>
      <c r="B19" s="25">
        <v>335.15</v>
      </c>
      <c r="C19" s="20" t="s">
        <v>90</v>
      </c>
      <c r="D19" s="46">
        <v>1028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1028</v>
      </c>
      <c r="O19" s="47">
        <f t="shared" si="2"/>
        <v>1.0764397905759162</v>
      </c>
      <c r="P19" s="9"/>
    </row>
    <row r="20" spans="1:16">
      <c r="A20" s="12"/>
      <c r="B20" s="25">
        <v>335.18</v>
      </c>
      <c r="C20" s="20" t="s">
        <v>91</v>
      </c>
      <c r="D20" s="46">
        <v>57942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57942</v>
      </c>
      <c r="O20" s="47">
        <f t="shared" si="2"/>
        <v>60.67225130890052</v>
      </c>
      <c r="P20" s="9"/>
    </row>
    <row r="21" spans="1:16">
      <c r="A21" s="12"/>
      <c r="B21" s="25">
        <v>335.49</v>
      </c>
      <c r="C21" s="20" t="s">
        <v>65</v>
      </c>
      <c r="D21" s="46">
        <v>555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555</v>
      </c>
      <c r="O21" s="47">
        <f t="shared" si="2"/>
        <v>0.58115183246073299</v>
      </c>
      <c r="P21" s="9"/>
    </row>
    <row r="22" spans="1:16">
      <c r="A22" s="12"/>
      <c r="B22" s="25">
        <v>337.7</v>
      </c>
      <c r="C22" s="20" t="s">
        <v>113</v>
      </c>
      <c r="D22" s="46">
        <v>1165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1165</v>
      </c>
      <c r="O22" s="47">
        <f t="shared" si="2"/>
        <v>1.2198952879581151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SUM(D24:D28)</f>
        <v>15428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520473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535901</v>
      </c>
      <c r="O23" s="45">
        <f t="shared" si="2"/>
        <v>561.15287958115186</v>
      </c>
      <c r="P23" s="10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178891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178891</v>
      </c>
      <c r="O24" s="47">
        <f t="shared" si="2"/>
        <v>187.32041884816755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84238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84238</v>
      </c>
      <c r="O25" s="47">
        <f t="shared" si="2"/>
        <v>88.207329842931941</v>
      </c>
      <c r="P25" s="9"/>
    </row>
    <row r="26" spans="1:16">
      <c r="A26" s="12"/>
      <c r="B26" s="25">
        <v>343.5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257344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257344</v>
      </c>
      <c r="O26" s="47">
        <f t="shared" si="2"/>
        <v>269.4701570680628</v>
      </c>
      <c r="P26" s="9"/>
    </row>
    <row r="27" spans="1:16">
      <c r="A27" s="12"/>
      <c r="B27" s="25">
        <v>344.9</v>
      </c>
      <c r="C27" s="20" t="s">
        <v>106</v>
      </c>
      <c r="D27" s="46">
        <v>13178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13178</v>
      </c>
      <c r="O27" s="47">
        <f t="shared" si="2"/>
        <v>13.798952879581153</v>
      </c>
      <c r="P27" s="9"/>
    </row>
    <row r="28" spans="1:16">
      <c r="A28" s="12"/>
      <c r="B28" s="25">
        <v>347.4</v>
      </c>
      <c r="C28" s="20" t="s">
        <v>73</v>
      </c>
      <c r="D28" s="46">
        <v>2250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2250</v>
      </c>
      <c r="O28" s="47">
        <f t="shared" si="2"/>
        <v>2.3560209424083771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SUM(D30:D30)</f>
        <v>7315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7315</v>
      </c>
      <c r="O29" s="45">
        <f t="shared" si="2"/>
        <v>7.6596858638743459</v>
      </c>
      <c r="P29" s="10"/>
    </row>
    <row r="30" spans="1:16">
      <c r="A30" s="13"/>
      <c r="B30" s="39">
        <v>351.9</v>
      </c>
      <c r="C30" s="21" t="s">
        <v>109</v>
      </c>
      <c r="D30" s="46">
        <v>7315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7315</v>
      </c>
      <c r="O30" s="47">
        <f t="shared" si="2"/>
        <v>7.6596858638743459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SUM(D32:D34)</f>
        <v>25927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2032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27959</v>
      </c>
      <c r="O31" s="45">
        <f t="shared" si="2"/>
        <v>29.276439790575917</v>
      </c>
      <c r="P31" s="10"/>
    </row>
    <row r="32" spans="1:16">
      <c r="A32" s="12"/>
      <c r="B32" s="25">
        <v>361.1</v>
      </c>
      <c r="C32" s="20" t="s">
        <v>46</v>
      </c>
      <c r="D32" s="46">
        <v>2955</v>
      </c>
      <c r="E32" s="46">
        <v>0</v>
      </c>
      <c r="F32" s="46">
        <v>0</v>
      </c>
      <c r="G32" s="46">
        <v>0</v>
      </c>
      <c r="H32" s="46">
        <v>0</v>
      </c>
      <c r="I32" s="46">
        <v>208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3163</v>
      </c>
      <c r="O32" s="47">
        <f t="shared" si="2"/>
        <v>3.3120418848167539</v>
      </c>
      <c r="P32" s="9"/>
    </row>
    <row r="33" spans="1:119">
      <c r="A33" s="12"/>
      <c r="B33" s="25">
        <v>362</v>
      </c>
      <c r="C33" s="20" t="s">
        <v>47</v>
      </c>
      <c r="D33" s="46">
        <v>20965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20965</v>
      </c>
      <c r="O33" s="47">
        <f t="shared" si="2"/>
        <v>21.952879581151834</v>
      </c>
      <c r="P33" s="9"/>
    </row>
    <row r="34" spans="1:119" ht="15.75" thickBot="1">
      <c r="A34" s="12"/>
      <c r="B34" s="25">
        <v>369.9</v>
      </c>
      <c r="C34" s="20" t="s">
        <v>50</v>
      </c>
      <c r="D34" s="46">
        <v>2007</v>
      </c>
      <c r="E34" s="46">
        <v>0</v>
      </c>
      <c r="F34" s="46">
        <v>0</v>
      </c>
      <c r="G34" s="46">
        <v>0</v>
      </c>
      <c r="H34" s="46">
        <v>0</v>
      </c>
      <c r="I34" s="46">
        <v>1824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3831</v>
      </c>
      <c r="O34" s="47">
        <f t="shared" si="2"/>
        <v>4.01151832460733</v>
      </c>
      <c r="P34" s="9"/>
    </row>
    <row r="35" spans="1:119" ht="16.5" thickBot="1">
      <c r="A35" s="14" t="s">
        <v>41</v>
      </c>
      <c r="B35" s="23"/>
      <c r="C35" s="22"/>
      <c r="D35" s="15">
        <f>SUM(D5,D12,D16,D23,D29,D31)</f>
        <v>652638</v>
      </c>
      <c r="E35" s="15">
        <f t="shared" ref="E35:M35" si="8">SUM(E5,E12,E16,E23,E29,E31)</f>
        <v>0</v>
      </c>
      <c r="F35" s="15">
        <f t="shared" si="8"/>
        <v>0</v>
      </c>
      <c r="G35" s="15">
        <f t="shared" si="8"/>
        <v>0</v>
      </c>
      <c r="H35" s="15">
        <f t="shared" si="8"/>
        <v>0</v>
      </c>
      <c r="I35" s="15">
        <f t="shared" si="8"/>
        <v>522505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1"/>
        <v>1175143</v>
      </c>
      <c r="O35" s="38">
        <f t="shared" si="2"/>
        <v>1230.5162303664922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114</v>
      </c>
      <c r="M37" s="118"/>
      <c r="N37" s="118"/>
      <c r="O37" s="43">
        <v>955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62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381316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381316</v>
      </c>
      <c r="O5" s="33">
        <f t="shared" ref="O5:O36" si="2">(N5/O$38)</f>
        <v>406.087326943557</v>
      </c>
      <c r="P5" s="6"/>
    </row>
    <row r="6" spans="1:133">
      <c r="A6" s="12"/>
      <c r="B6" s="25">
        <v>311</v>
      </c>
      <c r="C6" s="20" t="s">
        <v>2</v>
      </c>
      <c r="D6" s="46">
        <v>184978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184978</v>
      </c>
      <c r="O6" s="47">
        <f t="shared" si="2"/>
        <v>196.99467518636848</v>
      </c>
      <c r="P6" s="9"/>
    </row>
    <row r="7" spans="1:133">
      <c r="A7" s="12"/>
      <c r="B7" s="25">
        <v>312.10000000000002</v>
      </c>
      <c r="C7" s="20" t="s">
        <v>10</v>
      </c>
      <c r="D7" s="46">
        <v>114570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114570</v>
      </c>
      <c r="O7" s="47">
        <f t="shared" si="2"/>
        <v>122.01277955271566</v>
      </c>
      <c r="P7" s="9"/>
    </row>
    <row r="8" spans="1:133">
      <c r="A8" s="12"/>
      <c r="B8" s="25">
        <v>314.10000000000002</v>
      </c>
      <c r="C8" s="20" t="s">
        <v>12</v>
      </c>
      <c r="D8" s="46">
        <v>65028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65028</v>
      </c>
      <c r="O8" s="47">
        <f t="shared" si="2"/>
        <v>69.25239616613419</v>
      </c>
      <c r="P8" s="9"/>
    </row>
    <row r="9" spans="1:133">
      <c r="A9" s="12"/>
      <c r="B9" s="25">
        <v>314.8</v>
      </c>
      <c r="C9" s="20" t="s">
        <v>60</v>
      </c>
      <c r="D9" s="46">
        <v>1011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1011</v>
      </c>
      <c r="O9" s="47">
        <f t="shared" si="2"/>
        <v>1.0766773162939298</v>
      </c>
      <c r="P9" s="9"/>
    </row>
    <row r="10" spans="1:133">
      <c r="A10" s="12"/>
      <c r="B10" s="25">
        <v>315</v>
      </c>
      <c r="C10" s="20" t="s">
        <v>84</v>
      </c>
      <c r="D10" s="46">
        <v>15729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15729</v>
      </c>
      <c r="O10" s="47">
        <f t="shared" si="2"/>
        <v>16.750798722044728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61964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61964</v>
      </c>
      <c r="O11" s="45">
        <f t="shared" si="2"/>
        <v>65.989350372736951</v>
      </c>
      <c r="P11" s="10"/>
    </row>
    <row r="12" spans="1:133">
      <c r="A12" s="12"/>
      <c r="B12" s="25">
        <v>322</v>
      </c>
      <c r="C12" s="20" t="s">
        <v>0</v>
      </c>
      <c r="D12" s="46">
        <v>6100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6100</v>
      </c>
      <c r="O12" s="47">
        <f t="shared" si="2"/>
        <v>6.4962726304579341</v>
      </c>
      <c r="P12" s="9"/>
    </row>
    <row r="13" spans="1:133">
      <c r="A13" s="12"/>
      <c r="B13" s="25">
        <v>323.10000000000002</v>
      </c>
      <c r="C13" s="20" t="s">
        <v>16</v>
      </c>
      <c r="D13" s="46">
        <v>53439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53439</v>
      </c>
      <c r="O13" s="47">
        <f t="shared" si="2"/>
        <v>56.910543130990412</v>
      </c>
      <c r="P13" s="9"/>
    </row>
    <row r="14" spans="1:133">
      <c r="A14" s="12"/>
      <c r="B14" s="25">
        <v>329</v>
      </c>
      <c r="C14" s="20" t="s">
        <v>18</v>
      </c>
      <c r="D14" s="46">
        <v>2425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2425</v>
      </c>
      <c r="O14" s="47">
        <f t="shared" si="2"/>
        <v>2.582534611288605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SUM(D16:D20)</f>
        <v>201943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201943</v>
      </c>
      <c r="O15" s="45">
        <f t="shared" si="2"/>
        <v>215.06176783812566</v>
      </c>
      <c r="P15" s="10"/>
    </row>
    <row r="16" spans="1:133">
      <c r="A16" s="12"/>
      <c r="B16" s="25">
        <v>334.7</v>
      </c>
      <c r="C16" s="20" t="s">
        <v>21</v>
      </c>
      <c r="D16" s="46">
        <v>99789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99789</v>
      </c>
      <c r="O16" s="47">
        <f t="shared" si="2"/>
        <v>106.27156549520767</v>
      </c>
      <c r="P16" s="9"/>
    </row>
    <row r="17" spans="1:16">
      <c r="A17" s="12"/>
      <c r="B17" s="25">
        <v>335.12</v>
      </c>
      <c r="C17" s="20" t="s">
        <v>88</v>
      </c>
      <c r="D17" s="46">
        <v>44999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44999</v>
      </c>
      <c r="O17" s="47">
        <f t="shared" si="2"/>
        <v>47.922257720979765</v>
      </c>
      <c r="P17" s="9"/>
    </row>
    <row r="18" spans="1:16">
      <c r="A18" s="12"/>
      <c r="B18" s="25">
        <v>335.14</v>
      </c>
      <c r="C18" s="20" t="s">
        <v>89</v>
      </c>
      <c r="D18" s="46">
        <v>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265</v>
      </c>
      <c r="O18" s="47">
        <f t="shared" si="2"/>
        <v>0.28221512247071351</v>
      </c>
      <c r="P18" s="9"/>
    </row>
    <row r="19" spans="1:16">
      <c r="A19" s="12"/>
      <c r="B19" s="25">
        <v>335.15</v>
      </c>
      <c r="C19" s="20" t="s">
        <v>90</v>
      </c>
      <c r="D19" s="46">
        <v>1003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1003</v>
      </c>
      <c r="O19" s="47">
        <f t="shared" si="2"/>
        <v>1.068157614483493</v>
      </c>
      <c r="P19" s="9"/>
    </row>
    <row r="20" spans="1:16">
      <c r="A20" s="12"/>
      <c r="B20" s="25">
        <v>335.18</v>
      </c>
      <c r="C20" s="20" t="s">
        <v>91</v>
      </c>
      <c r="D20" s="46">
        <v>55887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55887</v>
      </c>
      <c r="O20" s="47">
        <f t="shared" si="2"/>
        <v>59.517571884984022</v>
      </c>
      <c r="P20" s="9"/>
    </row>
    <row r="21" spans="1:16" ht="15.75">
      <c r="A21" s="29" t="s">
        <v>31</v>
      </c>
      <c r="B21" s="30"/>
      <c r="C21" s="31"/>
      <c r="D21" s="32">
        <f t="shared" ref="D21:M21" si="5">SUM(D22:D27)</f>
        <v>14047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491160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505207</v>
      </c>
      <c r="O21" s="45">
        <f t="shared" si="2"/>
        <v>538.02662406815762</v>
      </c>
      <c r="P21" s="10"/>
    </row>
    <row r="22" spans="1:16">
      <c r="A22" s="12"/>
      <c r="B22" s="25">
        <v>342.1</v>
      </c>
      <c r="C22" s="20" t="s">
        <v>34</v>
      </c>
      <c r="D22" s="46">
        <v>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</v>
      </c>
      <c r="O22" s="47">
        <f t="shared" si="2"/>
        <v>2.1299254526091589E-3</v>
      </c>
      <c r="P22" s="9"/>
    </row>
    <row r="23" spans="1:16">
      <c r="A23" s="12"/>
      <c r="B23" s="25">
        <v>343.3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166127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166127</v>
      </c>
      <c r="O23" s="47">
        <f t="shared" si="2"/>
        <v>176.91906283280085</v>
      </c>
      <c r="P23" s="9"/>
    </row>
    <row r="24" spans="1:16">
      <c r="A24" s="12"/>
      <c r="B24" s="25">
        <v>343.4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76090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76090</v>
      </c>
      <c r="O24" s="47">
        <f t="shared" si="2"/>
        <v>81.033013844515438</v>
      </c>
      <c r="P24" s="9"/>
    </row>
    <row r="25" spans="1:16">
      <c r="A25" s="12"/>
      <c r="B25" s="25">
        <v>343.5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248943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248943</v>
      </c>
      <c r="O25" s="47">
        <f t="shared" si="2"/>
        <v>265.11501597444089</v>
      </c>
      <c r="P25" s="9"/>
    </row>
    <row r="26" spans="1:16">
      <c r="A26" s="12"/>
      <c r="B26" s="25">
        <v>344.9</v>
      </c>
      <c r="C26" s="20" t="s">
        <v>106</v>
      </c>
      <c r="D26" s="46">
        <v>12795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12795</v>
      </c>
      <c r="O26" s="47">
        <f t="shared" si="2"/>
        <v>13.626198083067093</v>
      </c>
      <c r="P26" s="9"/>
    </row>
    <row r="27" spans="1:16">
      <c r="A27" s="12"/>
      <c r="B27" s="25">
        <v>347.4</v>
      </c>
      <c r="C27" s="20" t="s">
        <v>73</v>
      </c>
      <c r="D27" s="46">
        <v>1250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1250</v>
      </c>
      <c r="O27" s="47">
        <f t="shared" si="2"/>
        <v>1.3312034078807242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SUM(D29:D29)</f>
        <v>13178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6" si="8">SUM(D28:M28)</f>
        <v>13178</v>
      </c>
      <c r="O28" s="45">
        <f t="shared" si="2"/>
        <v>14.034078807241746</v>
      </c>
      <c r="P28" s="10"/>
    </row>
    <row r="29" spans="1:16">
      <c r="A29" s="13"/>
      <c r="B29" s="39">
        <v>351.9</v>
      </c>
      <c r="C29" s="21" t="s">
        <v>109</v>
      </c>
      <c r="D29" s="46">
        <v>13178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13178</v>
      </c>
      <c r="O29" s="47">
        <f t="shared" si="2"/>
        <v>14.034078807241746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SUM(D31:D33)</f>
        <v>23916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9593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33509</v>
      </c>
      <c r="O30" s="45">
        <f t="shared" si="2"/>
        <v>35.685835995740149</v>
      </c>
      <c r="P30" s="10"/>
    </row>
    <row r="31" spans="1:16">
      <c r="A31" s="12"/>
      <c r="B31" s="25">
        <v>361.1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2979</v>
      </c>
      <c r="O31" s="47">
        <f t="shared" si="2"/>
        <v>3.1725239616613417</v>
      </c>
      <c r="P31" s="9"/>
    </row>
    <row r="32" spans="1:16">
      <c r="A32" s="12"/>
      <c r="B32" s="25">
        <v>362</v>
      </c>
      <c r="C32" s="20" t="s">
        <v>47</v>
      </c>
      <c r="D32" s="46">
        <v>20135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20135</v>
      </c>
      <c r="O32" s="47">
        <f t="shared" si="2"/>
        <v>21.443024494142705</v>
      </c>
      <c r="P32" s="9"/>
    </row>
    <row r="33" spans="1:119">
      <c r="A33" s="12"/>
      <c r="B33" s="25">
        <v>369.9</v>
      </c>
      <c r="C33" s="20" t="s">
        <v>50</v>
      </c>
      <c r="D33" s="46">
        <v>3781</v>
      </c>
      <c r="E33" s="46">
        <v>0</v>
      </c>
      <c r="F33" s="46">
        <v>0</v>
      </c>
      <c r="G33" s="46">
        <v>0</v>
      </c>
      <c r="H33" s="46">
        <v>0</v>
      </c>
      <c r="I33" s="46">
        <v>6614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10395</v>
      </c>
      <c r="O33" s="47">
        <f t="shared" si="2"/>
        <v>11.070287539936102</v>
      </c>
      <c r="P33" s="9"/>
    </row>
    <row r="34" spans="1:119" ht="15.75">
      <c r="A34" s="29" t="s">
        <v>95</v>
      </c>
      <c r="B34" s="30"/>
      <c r="C34" s="31"/>
      <c r="D34" s="32">
        <f t="shared" ref="D34:M34" si="10">SUM(D35:D35)</f>
        <v>1500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1500</v>
      </c>
      <c r="O34" s="45">
        <f t="shared" si="2"/>
        <v>1.5974440894568691</v>
      </c>
      <c r="P34" s="9"/>
    </row>
    <row r="35" spans="1:119" ht="15.75" thickBot="1">
      <c r="A35" s="12"/>
      <c r="B35" s="25">
        <v>388.1</v>
      </c>
      <c r="C35" s="20" t="s">
        <v>110</v>
      </c>
      <c r="D35" s="46">
        <v>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1500</v>
      </c>
      <c r="O35" s="47">
        <f t="shared" si="2"/>
        <v>1.5974440894568691</v>
      </c>
      <c r="P35" s="9"/>
    </row>
    <row r="36" spans="1:119" ht="16.5" thickBot="1">
      <c r="A36" s="14" t="s">
        <v>41</v>
      </c>
      <c r="B36" s="23"/>
      <c r="C36" s="22"/>
      <c r="D36" s="15">
        <f t="shared" ref="D36:M36" si="11">SUM(D5,D11,D15,D21,D28,D30,D34)</f>
        <v>697864</v>
      </c>
      <c r="E36" s="15">
        <f t="shared" si="11"/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500753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8"/>
        <v>1198617</v>
      </c>
      <c r="O36" s="38">
        <f t="shared" si="2"/>
        <v>1276.4824281150159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111</v>
      </c>
      <c r="M38" s="118"/>
      <c r="N38" s="118"/>
      <c r="O38" s="43">
        <v>939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366321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366321</v>
      </c>
      <c r="O5" s="33">
        <f t="shared" ref="O5:O36" si="2">(N5/O$38)</f>
        <v>385.19558359621453</v>
      </c>
      <c r="P5" s="6"/>
    </row>
    <row r="6" spans="1:133">
      <c r="A6" s="12"/>
      <c r="B6" s="25">
        <v>311</v>
      </c>
      <c r="C6" s="20" t="s">
        <v>2</v>
      </c>
      <c r="D6" s="46">
        <v>180737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180737</v>
      </c>
      <c r="O6" s="47">
        <f t="shared" si="2"/>
        <v>190.04942166140904</v>
      </c>
      <c r="P6" s="9"/>
    </row>
    <row r="7" spans="1:133">
      <c r="A7" s="12"/>
      <c r="B7" s="25">
        <v>312.41000000000003</v>
      </c>
      <c r="C7" s="20" t="s">
        <v>64</v>
      </c>
      <c r="D7" s="46">
        <v>60890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60890</v>
      </c>
      <c r="O7" s="47">
        <f t="shared" si="2"/>
        <v>64.027339642481593</v>
      </c>
      <c r="P7" s="9"/>
    </row>
    <row r="8" spans="1:133">
      <c r="A8" s="12"/>
      <c r="B8" s="25">
        <v>312.42</v>
      </c>
      <c r="C8" s="20" t="s">
        <v>83</v>
      </c>
      <c r="D8" s="46">
        <v>44587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44587</v>
      </c>
      <c r="O8" s="47">
        <f t="shared" si="2"/>
        <v>46.884332281808625</v>
      </c>
      <c r="P8" s="9"/>
    </row>
    <row r="9" spans="1:133">
      <c r="A9" s="12"/>
      <c r="B9" s="25">
        <v>314.10000000000002</v>
      </c>
      <c r="C9" s="20" t="s">
        <v>12</v>
      </c>
      <c r="D9" s="46">
        <v>63611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63611</v>
      </c>
      <c r="O9" s="47">
        <f t="shared" si="2"/>
        <v>66.888538380651951</v>
      </c>
      <c r="P9" s="9"/>
    </row>
    <row r="10" spans="1:133">
      <c r="A10" s="12"/>
      <c r="B10" s="25">
        <v>314.8</v>
      </c>
      <c r="C10" s="20" t="s">
        <v>60</v>
      </c>
      <c r="D10" s="46">
        <v>1210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1210</v>
      </c>
      <c r="O10" s="47">
        <f t="shared" si="2"/>
        <v>1.2723449001051526</v>
      </c>
      <c r="P10" s="9"/>
    </row>
    <row r="11" spans="1:133">
      <c r="A11" s="12"/>
      <c r="B11" s="25">
        <v>315</v>
      </c>
      <c r="C11" s="20" t="s">
        <v>84</v>
      </c>
      <c r="D11" s="46">
        <v>15286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15286</v>
      </c>
      <c r="O11" s="47">
        <f t="shared" si="2"/>
        <v>16.073606729758151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63496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63496</v>
      </c>
      <c r="O12" s="45">
        <f t="shared" si="2"/>
        <v>66.767613038906418</v>
      </c>
      <c r="P12" s="10"/>
    </row>
    <row r="13" spans="1:133">
      <c r="A13" s="12"/>
      <c r="B13" s="25">
        <v>322</v>
      </c>
      <c r="C13" s="20" t="s">
        <v>0</v>
      </c>
      <c r="D13" s="46">
        <v>7003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7003</v>
      </c>
      <c r="O13" s="47">
        <f t="shared" si="2"/>
        <v>7.3638275499474242</v>
      </c>
      <c r="P13" s="9"/>
    </row>
    <row r="14" spans="1:133">
      <c r="A14" s="12"/>
      <c r="B14" s="25">
        <v>323.10000000000002</v>
      </c>
      <c r="C14" s="20" t="s">
        <v>16</v>
      </c>
      <c r="D14" s="46">
        <v>53814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53814</v>
      </c>
      <c r="O14" s="47">
        <f t="shared" si="2"/>
        <v>56.586750788643535</v>
      </c>
      <c r="P14" s="9"/>
    </row>
    <row r="15" spans="1:133">
      <c r="A15" s="12"/>
      <c r="B15" s="25">
        <v>367</v>
      </c>
      <c r="C15" s="20" t="s">
        <v>85</v>
      </c>
      <c r="D15" s="46">
        <v>2679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2679</v>
      </c>
      <c r="O15" s="47">
        <f t="shared" si="2"/>
        <v>2.8170347003154572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SUM(D17:D21)</f>
        <v>101760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21957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123717</v>
      </c>
      <c r="O16" s="45">
        <f t="shared" si="2"/>
        <v>130.09148264984228</v>
      </c>
      <c r="P16" s="10"/>
    </row>
    <row r="17" spans="1:16">
      <c r="A17" s="12"/>
      <c r="B17" s="25">
        <v>331.31</v>
      </c>
      <c r="C17" s="20" t="s">
        <v>86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21957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21957</v>
      </c>
      <c r="O17" s="47">
        <f t="shared" si="2"/>
        <v>23.088328075709779</v>
      </c>
      <c r="P17" s="9"/>
    </row>
    <row r="18" spans="1:16">
      <c r="A18" s="12"/>
      <c r="B18" s="25">
        <v>335.12</v>
      </c>
      <c r="C18" s="20" t="s">
        <v>88</v>
      </c>
      <c r="D18" s="46">
        <v>45044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45044</v>
      </c>
      <c r="O18" s="47">
        <f t="shared" si="2"/>
        <v>47.364879074658255</v>
      </c>
      <c r="P18" s="9"/>
    </row>
    <row r="19" spans="1:16">
      <c r="A19" s="12"/>
      <c r="B19" s="25">
        <v>335.14</v>
      </c>
      <c r="C19" s="20" t="s">
        <v>89</v>
      </c>
      <c r="D19" s="46">
        <v>411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411</v>
      </c>
      <c r="O19" s="47">
        <f t="shared" si="2"/>
        <v>0.43217665615141954</v>
      </c>
      <c r="P19" s="9"/>
    </row>
    <row r="20" spans="1:16">
      <c r="A20" s="12"/>
      <c r="B20" s="25">
        <v>335.15</v>
      </c>
      <c r="C20" s="20" t="s">
        <v>90</v>
      </c>
      <c r="D20" s="46">
        <v>1028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1028</v>
      </c>
      <c r="O20" s="47">
        <f t="shared" si="2"/>
        <v>1.0809674027339642</v>
      </c>
      <c r="P20" s="9"/>
    </row>
    <row r="21" spans="1:16">
      <c r="A21" s="12"/>
      <c r="B21" s="25">
        <v>335.18</v>
      </c>
      <c r="C21" s="20" t="s">
        <v>91</v>
      </c>
      <c r="D21" s="46">
        <v>55277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55277</v>
      </c>
      <c r="O21" s="47">
        <f t="shared" si="2"/>
        <v>58.125131440588852</v>
      </c>
      <c r="P21" s="9"/>
    </row>
    <row r="22" spans="1:16" ht="15.75">
      <c r="A22" s="29" t="s">
        <v>31</v>
      </c>
      <c r="B22" s="30"/>
      <c r="C22" s="31"/>
      <c r="D22" s="32">
        <f t="shared" ref="D22:M22" si="5">SUM(D23:D29)</f>
        <v>11383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475936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487319</v>
      </c>
      <c r="O22" s="45">
        <f t="shared" si="2"/>
        <v>512.42797055730807</v>
      </c>
      <c r="P22" s="10"/>
    </row>
    <row r="23" spans="1:16">
      <c r="A23" s="12"/>
      <c r="B23" s="25">
        <v>341.9</v>
      </c>
      <c r="C23" s="20" t="s">
        <v>105</v>
      </c>
      <c r="D23" s="46">
        <v>291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291</v>
      </c>
      <c r="O23" s="47">
        <f t="shared" si="2"/>
        <v>0.305993690851735</v>
      </c>
      <c r="P23" s="9"/>
    </row>
    <row r="24" spans="1:16">
      <c r="A24" s="12"/>
      <c r="B24" s="25">
        <v>342.1</v>
      </c>
      <c r="C24" s="20" t="s">
        <v>34</v>
      </c>
      <c r="D24" s="46">
        <v>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</v>
      </c>
      <c r="O24" s="47">
        <f t="shared" si="2"/>
        <v>1.0515247108307046E-2</v>
      </c>
      <c r="P24" s="9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159516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159516</v>
      </c>
      <c r="O25" s="47">
        <f t="shared" si="2"/>
        <v>167.73501577287067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73205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73205</v>
      </c>
      <c r="O26" s="47">
        <f t="shared" si="2"/>
        <v>76.976866456361719</v>
      </c>
      <c r="P26" s="9"/>
    </row>
    <row r="27" spans="1:16">
      <c r="A27" s="12"/>
      <c r="B27" s="25">
        <v>343.5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243215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243215</v>
      </c>
      <c r="O27" s="47">
        <f t="shared" si="2"/>
        <v>255.7465825446898</v>
      </c>
      <c r="P27" s="9"/>
    </row>
    <row r="28" spans="1:16">
      <c r="A28" s="12"/>
      <c r="B28" s="25">
        <v>344.9</v>
      </c>
      <c r="C28" s="20" t="s">
        <v>106</v>
      </c>
      <c r="D28" s="46">
        <v>10282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10282</v>
      </c>
      <c r="O28" s="47">
        <f t="shared" si="2"/>
        <v>10.811777076761304</v>
      </c>
      <c r="P28" s="9"/>
    </row>
    <row r="29" spans="1:16">
      <c r="A29" s="12"/>
      <c r="B29" s="25">
        <v>347.4</v>
      </c>
      <c r="C29" s="20" t="s">
        <v>73</v>
      </c>
      <c r="D29" s="46">
        <v>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800</v>
      </c>
      <c r="O29" s="47">
        <f t="shared" si="2"/>
        <v>0.84121976866456361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SUM(D31:D31)</f>
        <v>54720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6" si="8">SUM(D30:M30)</f>
        <v>54720</v>
      </c>
      <c r="O30" s="45">
        <f t="shared" si="2"/>
        <v>57.539432176656149</v>
      </c>
      <c r="P30" s="10"/>
    </row>
    <row r="31" spans="1:16">
      <c r="A31" s="13"/>
      <c r="B31" s="39">
        <v>354</v>
      </c>
      <c r="C31" s="21" t="s">
        <v>43</v>
      </c>
      <c r="D31" s="46">
        <v>54720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54720</v>
      </c>
      <c r="O31" s="47">
        <f t="shared" si="2"/>
        <v>57.539432176656149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SUM(D33:D35)</f>
        <v>105623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2513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108136</v>
      </c>
      <c r="O32" s="45">
        <f t="shared" si="2"/>
        <v>113.70767613038906</v>
      </c>
      <c r="P32" s="10"/>
    </row>
    <row r="33" spans="1:119">
      <c r="A33" s="12"/>
      <c r="B33" s="25">
        <v>361.1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2513</v>
      </c>
      <c r="O33" s="47">
        <f t="shared" si="2"/>
        <v>2.6424815983175605</v>
      </c>
      <c r="P33" s="9"/>
    </row>
    <row r="34" spans="1:119">
      <c r="A34" s="12"/>
      <c r="B34" s="25">
        <v>362</v>
      </c>
      <c r="C34" s="20" t="s">
        <v>47</v>
      </c>
      <c r="D34" s="46">
        <v>19837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19837</v>
      </c>
      <c r="O34" s="47">
        <f t="shared" si="2"/>
        <v>20.859095688748685</v>
      </c>
      <c r="P34" s="9"/>
    </row>
    <row r="35" spans="1:119" ht="15.75" thickBot="1">
      <c r="A35" s="12"/>
      <c r="B35" s="25">
        <v>364</v>
      </c>
      <c r="C35" s="20" t="s">
        <v>101</v>
      </c>
      <c r="D35" s="46">
        <v>85786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85786</v>
      </c>
      <c r="O35" s="47">
        <f t="shared" si="2"/>
        <v>90.20609884332282</v>
      </c>
      <c r="P35" s="9"/>
    </row>
    <row r="36" spans="1:119" ht="16.5" thickBot="1">
      <c r="A36" s="14" t="s">
        <v>41</v>
      </c>
      <c r="B36" s="23"/>
      <c r="C36" s="22"/>
      <c r="D36" s="15">
        <f>SUM(D5,D12,D16,D22,D30,D32)</f>
        <v>703303</v>
      </c>
      <c r="E36" s="15">
        <f t="shared" ref="E36:M36" si="10">SUM(E5,E12,E16,E22,E30,E32)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500406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8"/>
        <v>1203709</v>
      </c>
      <c r="O36" s="38">
        <f t="shared" si="2"/>
        <v>1265.7297581493165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107</v>
      </c>
      <c r="M38" s="118"/>
      <c r="N38" s="118"/>
      <c r="O38" s="43">
        <v>951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368560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368560</v>
      </c>
      <c r="O5" s="33">
        <f t="shared" ref="O5:O40" si="2">(N5/O$42)</f>
        <v>386.73662119622247</v>
      </c>
      <c r="P5" s="6"/>
    </row>
    <row r="6" spans="1:133">
      <c r="A6" s="12"/>
      <c r="B6" s="25">
        <v>311</v>
      </c>
      <c r="C6" s="20" t="s">
        <v>2</v>
      </c>
      <c r="D6" s="46">
        <v>185531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185531</v>
      </c>
      <c r="O6" s="47">
        <f t="shared" si="2"/>
        <v>194.68100734522559</v>
      </c>
      <c r="P6" s="9"/>
    </row>
    <row r="7" spans="1:133">
      <c r="A7" s="12"/>
      <c r="B7" s="25">
        <v>312.41000000000003</v>
      </c>
      <c r="C7" s="20" t="s">
        <v>64</v>
      </c>
      <c r="D7" s="46">
        <v>56434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56434</v>
      </c>
      <c r="O7" s="47">
        <f t="shared" si="2"/>
        <v>59.217208814270727</v>
      </c>
      <c r="P7" s="9"/>
    </row>
    <row r="8" spans="1:133">
      <c r="A8" s="12"/>
      <c r="B8" s="25">
        <v>312.42</v>
      </c>
      <c r="C8" s="20" t="s">
        <v>83</v>
      </c>
      <c r="D8" s="46">
        <v>42592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42592</v>
      </c>
      <c r="O8" s="47">
        <f t="shared" si="2"/>
        <v>44.692549842602311</v>
      </c>
      <c r="P8" s="9"/>
    </row>
    <row r="9" spans="1:133">
      <c r="A9" s="12"/>
      <c r="B9" s="25">
        <v>314.10000000000002</v>
      </c>
      <c r="C9" s="20" t="s">
        <v>12</v>
      </c>
      <c r="D9" s="46">
        <v>67097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67097</v>
      </c>
      <c r="O9" s="47">
        <f t="shared" si="2"/>
        <v>70.406086044071358</v>
      </c>
      <c r="P9" s="9"/>
    </row>
    <row r="10" spans="1:133">
      <c r="A10" s="12"/>
      <c r="B10" s="25">
        <v>314.8</v>
      </c>
      <c r="C10" s="20" t="s">
        <v>60</v>
      </c>
      <c r="D10" s="46">
        <v>1157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1157</v>
      </c>
      <c r="O10" s="47">
        <f t="shared" si="2"/>
        <v>1.2140608604407135</v>
      </c>
      <c r="P10" s="9"/>
    </row>
    <row r="11" spans="1:133">
      <c r="A11" s="12"/>
      <c r="B11" s="25">
        <v>315</v>
      </c>
      <c r="C11" s="20" t="s">
        <v>84</v>
      </c>
      <c r="D11" s="46">
        <v>15749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15749</v>
      </c>
      <c r="O11" s="47">
        <f t="shared" si="2"/>
        <v>16.525708289611753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53273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53273</v>
      </c>
      <c r="O12" s="45">
        <f t="shared" si="2"/>
        <v>55.900314795383004</v>
      </c>
      <c r="P12" s="10"/>
    </row>
    <row r="13" spans="1:133">
      <c r="A13" s="12"/>
      <c r="B13" s="25">
        <v>322</v>
      </c>
      <c r="C13" s="20" t="s">
        <v>0</v>
      </c>
      <c r="D13" s="46">
        <v>3212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3212</v>
      </c>
      <c r="O13" s="47">
        <f t="shared" si="2"/>
        <v>3.3704092339979015</v>
      </c>
      <c r="P13" s="9"/>
    </row>
    <row r="14" spans="1:133">
      <c r="A14" s="12"/>
      <c r="B14" s="25">
        <v>323.10000000000002</v>
      </c>
      <c r="C14" s="20" t="s">
        <v>16</v>
      </c>
      <c r="D14" s="46">
        <v>45026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45026</v>
      </c>
      <c r="O14" s="47">
        <f t="shared" si="2"/>
        <v>47.246589716684156</v>
      </c>
      <c r="P14" s="9"/>
    </row>
    <row r="15" spans="1:133">
      <c r="A15" s="12"/>
      <c r="B15" s="25">
        <v>329</v>
      </c>
      <c r="C15" s="20" t="s">
        <v>18</v>
      </c>
      <c r="D15" s="46">
        <v>2583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2583</v>
      </c>
      <c r="O15" s="47">
        <f t="shared" si="2"/>
        <v>2.7103882476390346</v>
      </c>
      <c r="P15" s="9"/>
    </row>
    <row r="16" spans="1:133">
      <c r="A16" s="12"/>
      <c r="B16" s="25">
        <v>367</v>
      </c>
      <c r="C16" s="20" t="s">
        <v>85</v>
      </c>
      <c r="D16" s="46">
        <v>2452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2452</v>
      </c>
      <c r="O16" s="47">
        <f t="shared" si="2"/>
        <v>2.5729275970619097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SUM(D18:D26)</f>
        <v>154446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623458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777904</v>
      </c>
      <c r="O17" s="45">
        <f t="shared" si="2"/>
        <v>816.26862539349418</v>
      </c>
      <c r="P17" s="10"/>
    </row>
    <row r="18" spans="1:16">
      <c r="A18" s="12"/>
      <c r="B18" s="25">
        <v>331.2</v>
      </c>
      <c r="C18" s="20" t="s">
        <v>19</v>
      </c>
      <c r="D18" s="46">
        <v>3505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3505</v>
      </c>
      <c r="O18" s="47">
        <f t="shared" si="2"/>
        <v>3.677859391395593</v>
      </c>
      <c r="P18" s="9"/>
    </row>
    <row r="19" spans="1:16">
      <c r="A19" s="12"/>
      <c r="B19" s="25">
        <v>331.31</v>
      </c>
      <c r="C19" s="20" t="s">
        <v>86</v>
      </c>
      <c r="D19" s="46">
        <v>39500</v>
      </c>
      <c r="E19" s="46">
        <v>0</v>
      </c>
      <c r="F19" s="46">
        <v>0</v>
      </c>
      <c r="G19" s="46">
        <v>0</v>
      </c>
      <c r="H19" s="46">
        <v>0</v>
      </c>
      <c r="I19" s="46">
        <v>536458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575958</v>
      </c>
      <c r="O19" s="47">
        <f t="shared" si="2"/>
        <v>604.36306400839453</v>
      </c>
      <c r="P19" s="9"/>
    </row>
    <row r="20" spans="1:16">
      <c r="A20" s="12"/>
      <c r="B20" s="25">
        <v>334.49</v>
      </c>
      <c r="C20" s="20" t="s">
        <v>99</v>
      </c>
      <c r="D20" s="46">
        <v>9696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9696</v>
      </c>
      <c r="O20" s="47">
        <f t="shared" si="2"/>
        <v>10.174186778593914</v>
      </c>
      <c r="P20" s="9"/>
    </row>
    <row r="21" spans="1:16">
      <c r="A21" s="12"/>
      <c r="B21" s="25">
        <v>335.12</v>
      </c>
      <c r="C21" s="20" t="s">
        <v>88</v>
      </c>
      <c r="D21" s="46">
        <v>44857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44857</v>
      </c>
      <c r="O21" s="47">
        <f t="shared" si="2"/>
        <v>47.069254984260233</v>
      </c>
      <c r="P21" s="9"/>
    </row>
    <row r="22" spans="1:16">
      <c r="A22" s="12"/>
      <c r="B22" s="25">
        <v>335.14</v>
      </c>
      <c r="C22" s="20" t="s">
        <v>89</v>
      </c>
      <c r="D22" s="46">
        <v>531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531</v>
      </c>
      <c r="O22" s="47">
        <f t="shared" si="2"/>
        <v>0.55718782791185728</v>
      </c>
      <c r="P22" s="9"/>
    </row>
    <row r="23" spans="1:16">
      <c r="A23" s="12"/>
      <c r="B23" s="25">
        <v>335.15</v>
      </c>
      <c r="C23" s="20" t="s">
        <v>90</v>
      </c>
      <c r="D23" s="46">
        <v>1429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1429</v>
      </c>
      <c r="O23" s="47">
        <f t="shared" si="2"/>
        <v>1.4994753410283317</v>
      </c>
      <c r="P23" s="9"/>
    </row>
    <row r="24" spans="1:16">
      <c r="A24" s="12"/>
      <c r="B24" s="25">
        <v>335.16</v>
      </c>
      <c r="C24" s="20" t="s">
        <v>100</v>
      </c>
      <c r="D24" s="46">
        <v>52693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52693</v>
      </c>
      <c r="O24" s="47">
        <f t="shared" si="2"/>
        <v>55.291710388247637</v>
      </c>
      <c r="P24" s="9"/>
    </row>
    <row r="25" spans="1:16">
      <c r="A25" s="12"/>
      <c r="B25" s="25">
        <v>335.9</v>
      </c>
      <c r="C25" s="20" t="s">
        <v>26</v>
      </c>
      <c r="D25" s="46">
        <v>2235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2235</v>
      </c>
      <c r="O25" s="47">
        <f t="shared" si="2"/>
        <v>2.3452256033578176</v>
      </c>
      <c r="P25" s="9"/>
    </row>
    <row r="26" spans="1:16">
      <c r="A26" s="12"/>
      <c r="B26" s="25">
        <v>337.3</v>
      </c>
      <c r="C26" s="20" t="s">
        <v>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87000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0" si="6">SUM(D26:M26)</f>
        <v>87000</v>
      </c>
      <c r="O26" s="47">
        <f t="shared" si="2"/>
        <v>91.290661070304296</v>
      </c>
      <c r="P26" s="9"/>
    </row>
    <row r="27" spans="1:16" ht="15.75">
      <c r="A27" s="29" t="s">
        <v>31</v>
      </c>
      <c r="B27" s="30"/>
      <c r="C27" s="31"/>
      <c r="D27" s="32">
        <f t="shared" ref="D27:M27" si="7">SUM(D28:D31)</f>
        <v>220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488210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488430</v>
      </c>
      <c r="O27" s="45">
        <f t="shared" si="2"/>
        <v>512.51836306400844</v>
      </c>
      <c r="P27" s="10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167798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167798</v>
      </c>
      <c r="O28" s="47">
        <f t="shared" si="2"/>
        <v>176.07345225603359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74855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74855</v>
      </c>
      <c r="O29" s="47">
        <f t="shared" si="2"/>
        <v>78.546694648478493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245557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245557</v>
      </c>
      <c r="O30" s="47">
        <f t="shared" si="2"/>
        <v>257.66736621196225</v>
      </c>
      <c r="P30" s="9"/>
    </row>
    <row r="31" spans="1:16">
      <c r="A31" s="12"/>
      <c r="B31" s="25">
        <v>349</v>
      </c>
      <c r="C31" s="20" t="s">
        <v>93</v>
      </c>
      <c r="D31" s="46">
        <v>220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220</v>
      </c>
      <c r="O31" s="47">
        <f t="shared" si="2"/>
        <v>0.23084994753410285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SUM(D33:D33)</f>
        <v>418764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418764</v>
      </c>
      <c r="O32" s="45">
        <f t="shared" si="2"/>
        <v>439.4165792235047</v>
      </c>
      <c r="P32" s="10"/>
    </row>
    <row r="33" spans="1:119">
      <c r="A33" s="13"/>
      <c r="B33" s="39">
        <v>354</v>
      </c>
      <c r="C33" s="21" t="s">
        <v>43</v>
      </c>
      <c r="D33" s="46">
        <v>418764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418764</v>
      </c>
      <c r="O33" s="47">
        <f t="shared" si="2"/>
        <v>439.4165792235047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SUM(D35:D37)</f>
        <v>22790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42815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65605</v>
      </c>
      <c r="O34" s="45">
        <f t="shared" si="2"/>
        <v>68.840503672612797</v>
      </c>
      <c r="P34" s="10"/>
    </row>
    <row r="35" spans="1:119">
      <c r="A35" s="12"/>
      <c r="B35" s="25">
        <v>361.1</v>
      </c>
      <c r="C35" s="20" t="s">
        <v>46</v>
      </c>
      <c r="D35" s="46">
        <v>1684</v>
      </c>
      <c r="E35" s="46">
        <v>0</v>
      </c>
      <c r="F35" s="46">
        <v>0</v>
      </c>
      <c r="G35" s="46">
        <v>0</v>
      </c>
      <c r="H35" s="46">
        <v>0</v>
      </c>
      <c r="I35" s="46">
        <v>315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1999</v>
      </c>
      <c r="O35" s="47">
        <f t="shared" si="2"/>
        <v>2.0975865687303252</v>
      </c>
      <c r="P35" s="9"/>
    </row>
    <row r="36" spans="1:119">
      <c r="A36" s="12"/>
      <c r="B36" s="25">
        <v>364</v>
      </c>
      <c r="C36" s="20" t="s">
        <v>101</v>
      </c>
      <c r="D36" s="46">
        <v>775</v>
      </c>
      <c r="E36" s="46">
        <v>0</v>
      </c>
      <c r="F36" s="46">
        <v>0</v>
      </c>
      <c r="G36" s="46">
        <v>0</v>
      </c>
      <c r="H36" s="46">
        <v>0</v>
      </c>
      <c r="I36" s="46">
        <v>3000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3775</v>
      </c>
      <c r="O36" s="47">
        <f t="shared" si="2"/>
        <v>3.9611752360965373</v>
      </c>
      <c r="P36" s="9"/>
    </row>
    <row r="37" spans="1:119">
      <c r="A37" s="12"/>
      <c r="B37" s="25">
        <v>369.9</v>
      </c>
      <c r="C37" s="20" t="s">
        <v>50</v>
      </c>
      <c r="D37" s="46">
        <v>20331</v>
      </c>
      <c r="E37" s="46">
        <v>0</v>
      </c>
      <c r="F37" s="46">
        <v>0</v>
      </c>
      <c r="G37" s="46">
        <v>0</v>
      </c>
      <c r="H37" s="46">
        <v>0</v>
      </c>
      <c r="I37" s="46">
        <v>39500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59831</v>
      </c>
      <c r="O37" s="47">
        <f t="shared" si="2"/>
        <v>62.781741867785939</v>
      </c>
      <c r="P37" s="9"/>
    </row>
    <row r="38" spans="1:119" ht="15.75">
      <c r="A38" s="29" t="s">
        <v>95</v>
      </c>
      <c r="B38" s="30"/>
      <c r="C38" s="31"/>
      <c r="D38" s="32">
        <f t="shared" ref="D38:M38" si="10">SUM(D39:D39)</f>
        <v>6319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6"/>
        <v>6319</v>
      </c>
      <c r="O38" s="45">
        <f t="shared" si="2"/>
        <v>6.6306400839454351</v>
      </c>
      <c r="P38" s="9"/>
    </row>
    <row r="39" spans="1:119" ht="15.75" thickBot="1">
      <c r="A39" s="12"/>
      <c r="B39" s="25">
        <v>381</v>
      </c>
      <c r="C39" s="20" t="s">
        <v>102</v>
      </c>
      <c r="D39" s="46">
        <v>6319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6319</v>
      </c>
      <c r="O39" s="47">
        <f t="shared" si="2"/>
        <v>6.6306400839454351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1">SUM(D5,D12,D17,D27,D32,D34,D38)</f>
        <v>1024372</v>
      </c>
      <c r="E40" s="15">
        <f t="shared" si="11"/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1154483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6"/>
        <v>2178855</v>
      </c>
      <c r="O40" s="38">
        <f t="shared" si="2"/>
        <v>2286.311647429171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103</v>
      </c>
      <c r="M42" s="118"/>
      <c r="N42" s="118"/>
      <c r="O42" s="43">
        <v>953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393247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3" si="1">SUM(D5:M5)</f>
        <v>393247</v>
      </c>
      <c r="O5" s="33">
        <f t="shared" ref="O5:O43" si="2">(N5/O$45)</f>
        <v>405.82765737874098</v>
      </c>
      <c r="P5" s="6"/>
    </row>
    <row r="6" spans="1:133">
      <c r="A6" s="12"/>
      <c r="B6" s="25">
        <v>311</v>
      </c>
      <c r="C6" s="20" t="s">
        <v>2</v>
      </c>
      <c r="D6" s="46">
        <v>154153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154153</v>
      </c>
      <c r="O6" s="47">
        <f t="shared" si="2"/>
        <v>159.0846233230134</v>
      </c>
      <c r="P6" s="9"/>
    </row>
    <row r="7" spans="1:133">
      <c r="A7" s="12"/>
      <c r="B7" s="25">
        <v>312.10000000000002</v>
      </c>
      <c r="C7" s="20" t="s">
        <v>10</v>
      </c>
      <c r="D7" s="46">
        <v>59057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59057</v>
      </c>
      <c r="O7" s="47">
        <f t="shared" si="2"/>
        <v>60.946336429308566</v>
      </c>
      <c r="P7" s="9"/>
    </row>
    <row r="8" spans="1:133">
      <c r="A8" s="12"/>
      <c r="B8" s="25">
        <v>312.42</v>
      </c>
      <c r="C8" s="20" t="s">
        <v>83</v>
      </c>
      <c r="D8" s="46">
        <v>41248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41248</v>
      </c>
      <c r="O8" s="47">
        <f t="shared" si="2"/>
        <v>42.567595459236323</v>
      </c>
      <c r="P8" s="9"/>
    </row>
    <row r="9" spans="1:133">
      <c r="A9" s="12"/>
      <c r="B9" s="25">
        <v>314.10000000000002</v>
      </c>
      <c r="C9" s="20" t="s">
        <v>12</v>
      </c>
      <c r="D9" s="46">
        <v>116354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116354</v>
      </c>
      <c r="O9" s="47">
        <f t="shared" si="2"/>
        <v>120.07636738906089</v>
      </c>
      <c r="P9" s="9"/>
    </row>
    <row r="10" spans="1:133">
      <c r="A10" s="12"/>
      <c r="B10" s="25">
        <v>314.8</v>
      </c>
      <c r="C10" s="20" t="s">
        <v>60</v>
      </c>
      <c r="D10" s="46">
        <v>719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719</v>
      </c>
      <c r="O10" s="47">
        <f t="shared" si="2"/>
        <v>0.74200206398348811</v>
      </c>
      <c r="P10" s="9"/>
    </row>
    <row r="11" spans="1:133">
      <c r="A11" s="12"/>
      <c r="B11" s="25">
        <v>315</v>
      </c>
      <c r="C11" s="20" t="s">
        <v>84</v>
      </c>
      <c r="D11" s="46">
        <v>21716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21716</v>
      </c>
      <c r="O11" s="47">
        <f t="shared" si="2"/>
        <v>22.410732714138287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9193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9193</v>
      </c>
      <c r="O12" s="45">
        <f t="shared" si="2"/>
        <v>9.4871001031991753</v>
      </c>
      <c r="P12" s="10"/>
    </row>
    <row r="13" spans="1:133">
      <c r="A13" s="12"/>
      <c r="B13" s="25">
        <v>322</v>
      </c>
      <c r="C13" s="20" t="s">
        <v>0</v>
      </c>
      <c r="D13" s="46">
        <v>3815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3815</v>
      </c>
      <c r="O13" s="47">
        <f t="shared" si="2"/>
        <v>3.9370485036119711</v>
      </c>
      <c r="P13" s="9"/>
    </row>
    <row r="14" spans="1:133">
      <c r="A14" s="12"/>
      <c r="B14" s="25">
        <v>323.7</v>
      </c>
      <c r="C14" s="20" t="s">
        <v>71</v>
      </c>
      <c r="D14" s="46">
        <v>3296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3296</v>
      </c>
      <c r="O14" s="47">
        <f t="shared" si="2"/>
        <v>3.4014447884416925</v>
      </c>
      <c r="P14" s="9"/>
    </row>
    <row r="15" spans="1:133">
      <c r="A15" s="12"/>
      <c r="B15" s="25">
        <v>367</v>
      </c>
      <c r="C15" s="20" t="s">
        <v>85</v>
      </c>
      <c r="D15" s="46">
        <v>2082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2082</v>
      </c>
      <c r="O15" s="47">
        <f t="shared" si="2"/>
        <v>2.1486068111455108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SUM(D17:D25)</f>
        <v>157291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2966288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3123579</v>
      </c>
      <c r="O16" s="45">
        <f t="shared" si="2"/>
        <v>3223.5077399380807</v>
      </c>
      <c r="P16" s="10"/>
    </row>
    <row r="17" spans="1:16">
      <c r="A17" s="12"/>
      <c r="B17" s="25">
        <v>331.2</v>
      </c>
      <c r="C17" s="20" t="s">
        <v>19</v>
      </c>
      <c r="D17" s="46">
        <v>46459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46459</v>
      </c>
      <c r="O17" s="47">
        <f t="shared" si="2"/>
        <v>47.945304437564502</v>
      </c>
      <c r="P17" s="9"/>
    </row>
    <row r="18" spans="1:16">
      <c r="A18" s="12"/>
      <c r="B18" s="25">
        <v>331.31</v>
      </c>
      <c r="C18" s="20" t="s">
        <v>86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79522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79522</v>
      </c>
      <c r="O18" s="47">
        <f t="shared" si="2"/>
        <v>82.066047471620223</v>
      </c>
      <c r="P18" s="9"/>
    </row>
    <row r="19" spans="1:16">
      <c r="A19" s="12"/>
      <c r="B19" s="25">
        <v>331.35</v>
      </c>
      <c r="C19" s="20" t="s">
        <v>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2809930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2809930</v>
      </c>
      <c r="O19" s="47">
        <f t="shared" si="2"/>
        <v>2899.8245614035086</v>
      </c>
      <c r="P19" s="9"/>
    </row>
    <row r="20" spans="1:16">
      <c r="A20" s="12"/>
      <c r="B20" s="25">
        <v>331.7</v>
      </c>
      <c r="C20" s="20" t="s">
        <v>72</v>
      </c>
      <c r="D20" s="46">
        <v>13580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13580</v>
      </c>
      <c r="O20" s="47">
        <f t="shared" si="2"/>
        <v>14.014447884416924</v>
      </c>
      <c r="P20" s="9"/>
    </row>
    <row r="21" spans="1:16">
      <c r="A21" s="12"/>
      <c r="B21" s="25">
        <v>335.12</v>
      </c>
      <c r="C21" s="20" t="s">
        <v>88</v>
      </c>
      <c r="D21" s="46">
        <v>44520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44520</v>
      </c>
      <c r="O21" s="47">
        <f t="shared" si="2"/>
        <v>45.944272445820431</v>
      </c>
      <c r="P21" s="9"/>
    </row>
    <row r="22" spans="1:16">
      <c r="A22" s="12"/>
      <c r="B22" s="25">
        <v>335.14</v>
      </c>
      <c r="C22" s="20" t="s">
        <v>89</v>
      </c>
      <c r="D22" s="46">
        <v>176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176</v>
      </c>
      <c r="O22" s="47">
        <f t="shared" si="2"/>
        <v>0.18163054695562436</v>
      </c>
      <c r="P22" s="9"/>
    </row>
    <row r="23" spans="1:16">
      <c r="A23" s="12"/>
      <c r="B23" s="25">
        <v>335.15</v>
      </c>
      <c r="C23" s="20" t="s">
        <v>90</v>
      </c>
      <c r="D23" s="46">
        <v>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280</v>
      </c>
      <c r="O23" s="47">
        <f t="shared" si="2"/>
        <v>0.28895768833849328</v>
      </c>
      <c r="P23" s="9"/>
    </row>
    <row r="24" spans="1:16">
      <c r="A24" s="12"/>
      <c r="B24" s="25">
        <v>335.18</v>
      </c>
      <c r="C24" s="20" t="s">
        <v>91</v>
      </c>
      <c r="D24" s="46">
        <v>52276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52276</v>
      </c>
      <c r="O24" s="47">
        <f t="shared" si="2"/>
        <v>53.948400412796701</v>
      </c>
      <c r="P24" s="9"/>
    </row>
    <row r="25" spans="1:16">
      <c r="A25" s="12"/>
      <c r="B25" s="25">
        <v>337.3</v>
      </c>
      <c r="C25" s="20" t="s">
        <v>92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76836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76836</v>
      </c>
      <c r="O25" s="47">
        <f t="shared" si="2"/>
        <v>79.294117647058826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SUM(D27:D31)</f>
        <v>538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420481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421019</v>
      </c>
      <c r="O26" s="45">
        <f t="shared" si="2"/>
        <v>434.48813209494324</v>
      </c>
      <c r="P26" s="10"/>
    </row>
    <row r="27" spans="1:16">
      <c r="A27" s="12"/>
      <c r="B27" s="25">
        <v>342.1</v>
      </c>
      <c r="C27" s="20" t="s">
        <v>34</v>
      </c>
      <c r="D27" s="46">
        <v>538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538</v>
      </c>
      <c r="O27" s="47">
        <f t="shared" si="2"/>
        <v>0.55521155830753355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156452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156452</v>
      </c>
      <c r="O28" s="47">
        <f t="shared" si="2"/>
        <v>161.45717234262125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73569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73569</v>
      </c>
      <c r="O29" s="47">
        <f t="shared" si="2"/>
        <v>75.922600619195052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183165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183165</v>
      </c>
      <c r="O30" s="47">
        <f t="shared" si="2"/>
        <v>189.02476780185759</v>
      </c>
      <c r="P30" s="9"/>
    </row>
    <row r="31" spans="1:16">
      <c r="A31" s="12"/>
      <c r="B31" s="25">
        <v>349</v>
      </c>
      <c r="C31" s="20" t="s">
        <v>93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7295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7295</v>
      </c>
      <c r="O31" s="47">
        <f t="shared" si="2"/>
        <v>7.5283797729618165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SUM(D33:D34)</f>
        <v>426049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426049</v>
      </c>
      <c r="O32" s="45">
        <f t="shared" si="2"/>
        <v>439.67905056759548</v>
      </c>
      <c r="P32" s="10"/>
    </row>
    <row r="33" spans="1:119">
      <c r="A33" s="13"/>
      <c r="B33" s="39">
        <v>354</v>
      </c>
      <c r="C33" s="21" t="s">
        <v>43</v>
      </c>
      <c r="D33" s="46">
        <v>425349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425349</v>
      </c>
      <c r="O33" s="47">
        <f t="shared" si="2"/>
        <v>438.95665634674924</v>
      </c>
      <c r="P33" s="9"/>
    </row>
    <row r="34" spans="1:119">
      <c r="A34" s="13"/>
      <c r="B34" s="39">
        <v>359</v>
      </c>
      <c r="C34" s="21" t="s">
        <v>44</v>
      </c>
      <c r="D34" s="46">
        <v>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700</v>
      </c>
      <c r="O34" s="47">
        <f t="shared" si="2"/>
        <v>0.72239422084623328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SUM(D36:D40)</f>
        <v>52048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1088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53136</v>
      </c>
      <c r="O35" s="45">
        <f t="shared" si="2"/>
        <v>54.835913312693499</v>
      </c>
      <c r="P35" s="10"/>
    </row>
    <row r="36" spans="1:119">
      <c r="A36" s="12"/>
      <c r="B36" s="25">
        <v>361.1</v>
      </c>
      <c r="C36" s="20" t="s">
        <v>46</v>
      </c>
      <c r="D36" s="46">
        <v>1008</v>
      </c>
      <c r="E36" s="46">
        <v>0</v>
      </c>
      <c r="F36" s="46">
        <v>0</v>
      </c>
      <c r="G36" s="46">
        <v>0</v>
      </c>
      <c r="H36" s="46">
        <v>0</v>
      </c>
      <c r="I36" s="46">
        <v>696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1704</v>
      </c>
      <c r="O36" s="47">
        <f t="shared" si="2"/>
        <v>1.758513931888545</v>
      </c>
      <c r="P36" s="9"/>
    </row>
    <row r="37" spans="1:119">
      <c r="A37" s="12"/>
      <c r="B37" s="25">
        <v>362</v>
      </c>
      <c r="C37" s="20" t="s">
        <v>47</v>
      </c>
      <c r="D37" s="46">
        <v>19636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19636</v>
      </c>
      <c r="O37" s="47">
        <f t="shared" si="2"/>
        <v>20.264189886480906</v>
      </c>
      <c r="P37" s="9"/>
    </row>
    <row r="38" spans="1:119">
      <c r="A38" s="12"/>
      <c r="B38" s="25">
        <v>365</v>
      </c>
      <c r="C38" s="20" t="s">
        <v>94</v>
      </c>
      <c r="D38" s="46">
        <v>5450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5450</v>
      </c>
      <c r="O38" s="47">
        <f t="shared" si="2"/>
        <v>5.6243550051599591</v>
      </c>
      <c r="P38" s="9"/>
    </row>
    <row r="39" spans="1:119">
      <c r="A39" s="12"/>
      <c r="B39" s="25">
        <v>366</v>
      </c>
      <c r="C39" s="20" t="s">
        <v>49</v>
      </c>
      <c r="D39" s="46">
        <v>1312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1312</v>
      </c>
      <c r="O39" s="47">
        <f t="shared" si="2"/>
        <v>1.3539731682146543</v>
      </c>
      <c r="P39" s="9"/>
    </row>
    <row r="40" spans="1:119">
      <c r="A40" s="12"/>
      <c r="B40" s="25">
        <v>369.9</v>
      </c>
      <c r="C40" s="20" t="s">
        <v>50</v>
      </c>
      <c r="D40" s="46">
        <v>24642</v>
      </c>
      <c r="E40" s="46">
        <v>0</v>
      </c>
      <c r="F40" s="46">
        <v>0</v>
      </c>
      <c r="G40" s="46">
        <v>0</v>
      </c>
      <c r="H40" s="46">
        <v>0</v>
      </c>
      <c r="I40" s="46">
        <v>392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25034</v>
      </c>
      <c r="O40" s="47">
        <f t="shared" si="2"/>
        <v>25.834881320949432</v>
      </c>
      <c r="P40" s="9"/>
    </row>
    <row r="41" spans="1:119" ht="15.75">
      <c r="A41" s="29" t="s">
        <v>95</v>
      </c>
      <c r="B41" s="30"/>
      <c r="C41" s="31"/>
      <c r="D41" s="32">
        <f t="shared" ref="D41:M41" si="8">SUM(D42:D42)</f>
        <v>90401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90401</v>
      </c>
      <c r="O41" s="45">
        <f t="shared" si="2"/>
        <v>93.293085655314755</v>
      </c>
      <c r="P41" s="9"/>
    </row>
    <row r="42" spans="1:119" ht="15.75" thickBot="1">
      <c r="A42" s="12"/>
      <c r="B42" s="25">
        <v>384</v>
      </c>
      <c r="C42" s="20" t="s">
        <v>96</v>
      </c>
      <c r="D42" s="46">
        <v>90401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90401</v>
      </c>
      <c r="O42" s="47">
        <f t="shared" si="2"/>
        <v>93.293085655314755</v>
      </c>
      <c r="P42" s="9"/>
    </row>
    <row r="43" spans="1:119" ht="16.5" thickBot="1">
      <c r="A43" s="14" t="s">
        <v>41</v>
      </c>
      <c r="B43" s="23"/>
      <c r="C43" s="22"/>
      <c r="D43" s="15">
        <f t="shared" ref="D43:M43" si="9">SUM(D5,D12,D16,D26,D32,D35,D41)</f>
        <v>1128767</v>
      </c>
      <c r="E43" s="15">
        <f t="shared" si="9"/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3387857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 t="shared" si="1"/>
        <v>4516624</v>
      </c>
      <c r="O43" s="38">
        <f t="shared" si="2"/>
        <v>4661.1186790505672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97</v>
      </c>
      <c r="M45" s="118"/>
      <c r="N45" s="118"/>
      <c r="O45" s="43">
        <v>969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330078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330078</v>
      </c>
      <c r="O5" s="33">
        <f t="shared" ref="O5:O40" si="2">(N5/O$42)</f>
        <v>340.63777089783281</v>
      </c>
      <c r="P5" s="6"/>
    </row>
    <row r="6" spans="1:133">
      <c r="A6" s="12"/>
      <c r="B6" s="25">
        <v>311</v>
      </c>
      <c r="C6" s="20" t="s">
        <v>2</v>
      </c>
      <c r="D6" s="46">
        <v>143871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143871</v>
      </c>
      <c r="O6" s="47">
        <f t="shared" si="2"/>
        <v>148.47368421052633</v>
      </c>
      <c r="P6" s="9"/>
    </row>
    <row r="7" spans="1:133">
      <c r="A7" s="12"/>
      <c r="B7" s="25">
        <v>312.41000000000003</v>
      </c>
      <c r="C7" s="20" t="s">
        <v>64</v>
      </c>
      <c r="D7" s="46">
        <v>98829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98829</v>
      </c>
      <c r="O7" s="47">
        <f t="shared" si="2"/>
        <v>101.9907120743034</v>
      </c>
      <c r="P7" s="9"/>
    </row>
    <row r="8" spans="1:133">
      <c r="A8" s="12"/>
      <c r="B8" s="25">
        <v>314.10000000000002</v>
      </c>
      <c r="C8" s="20" t="s">
        <v>12</v>
      </c>
      <c r="D8" s="46">
        <v>59859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59859</v>
      </c>
      <c r="O8" s="47">
        <f t="shared" si="2"/>
        <v>61.773993808049532</v>
      </c>
      <c r="P8" s="9"/>
    </row>
    <row r="9" spans="1:133">
      <c r="A9" s="12"/>
      <c r="B9" s="25">
        <v>314.8</v>
      </c>
      <c r="C9" s="20" t="s">
        <v>60</v>
      </c>
      <c r="D9" s="46">
        <v>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367</v>
      </c>
      <c r="O9" s="47">
        <f t="shared" si="2"/>
        <v>0.37874097007223945</v>
      </c>
      <c r="P9" s="9"/>
    </row>
    <row r="10" spans="1:133">
      <c r="A10" s="12"/>
      <c r="B10" s="25">
        <v>315</v>
      </c>
      <c r="C10" s="20" t="s">
        <v>13</v>
      </c>
      <c r="D10" s="46">
        <v>23691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23691</v>
      </c>
      <c r="O10" s="47">
        <f t="shared" si="2"/>
        <v>24.44891640866873</v>
      </c>
      <c r="P10" s="9"/>
    </row>
    <row r="11" spans="1:133">
      <c r="A11" s="12"/>
      <c r="B11" s="25">
        <v>316</v>
      </c>
      <c r="C11" s="20" t="s">
        <v>14</v>
      </c>
      <c r="D11" s="46">
        <v>3461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3461</v>
      </c>
      <c r="O11" s="47">
        <f t="shared" si="2"/>
        <v>3.5717234262125901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57794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57794</v>
      </c>
      <c r="O12" s="45">
        <f t="shared" si="2"/>
        <v>59.64293085655315</v>
      </c>
      <c r="P12" s="10"/>
    </row>
    <row r="13" spans="1:133">
      <c r="A13" s="12"/>
      <c r="B13" s="25">
        <v>322</v>
      </c>
      <c r="C13" s="20" t="s">
        <v>0</v>
      </c>
      <c r="D13" s="46">
        <v>4393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4393</v>
      </c>
      <c r="O13" s="47">
        <f t="shared" si="2"/>
        <v>4.5335397316821462</v>
      </c>
      <c r="P13" s="9"/>
    </row>
    <row r="14" spans="1:133">
      <c r="A14" s="12"/>
      <c r="B14" s="25">
        <v>323.10000000000002</v>
      </c>
      <c r="C14" s="20" t="s">
        <v>16</v>
      </c>
      <c r="D14" s="46">
        <v>49665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49665</v>
      </c>
      <c r="O14" s="47">
        <f t="shared" si="2"/>
        <v>51.253869969040245</v>
      </c>
      <c r="P14" s="9"/>
    </row>
    <row r="15" spans="1:133">
      <c r="A15" s="12"/>
      <c r="B15" s="25">
        <v>323.7</v>
      </c>
      <c r="C15" s="20" t="s">
        <v>71</v>
      </c>
      <c r="D15" s="46">
        <v>2432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2432</v>
      </c>
      <c r="O15" s="47">
        <f t="shared" si="2"/>
        <v>2.5098039215686274</v>
      </c>
      <c r="P15" s="9"/>
    </row>
    <row r="16" spans="1:133">
      <c r="A16" s="12"/>
      <c r="B16" s="25">
        <v>329</v>
      </c>
      <c r="C16" s="20" t="s">
        <v>18</v>
      </c>
      <c r="D16" s="46">
        <v>1304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1304</v>
      </c>
      <c r="O16" s="47">
        <f t="shared" si="2"/>
        <v>1.345717234262126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SUM(D18:D24)</f>
        <v>143905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143905</v>
      </c>
      <c r="O17" s="45">
        <f t="shared" si="2"/>
        <v>148.50877192982455</v>
      </c>
      <c r="P17" s="10"/>
    </row>
    <row r="18" spans="1:16">
      <c r="A18" s="12"/>
      <c r="B18" s="25">
        <v>331.2</v>
      </c>
      <c r="C18" s="20" t="s">
        <v>19</v>
      </c>
      <c r="D18" s="46">
        <v>21050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21050</v>
      </c>
      <c r="O18" s="47">
        <f t="shared" si="2"/>
        <v>21.723426212590301</v>
      </c>
      <c r="P18" s="9"/>
    </row>
    <row r="19" spans="1:16">
      <c r="A19" s="12"/>
      <c r="B19" s="25">
        <v>331.7</v>
      </c>
      <c r="C19" s="20" t="s">
        <v>72</v>
      </c>
      <c r="D19" s="46">
        <v>25820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25820</v>
      </c>
      <c r="O19" s="47">
        <f t="shared" si="2"/>
        <v>26.646026831785345</v>
      </c>
      <c r="P19" s="9"/>
    </row>
    <row r="20" spans="1:16">
      <c r="A20" s="12"/>
      <c r="B20" s="25">
        <v>335.12</v>
      </c>
      <c r="C20" s="20" t="s">
        <v>22</v>
      </c>
      <c r="D20" s="46">
        <v>43848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43848</v>
      </c>
      <c r="O20" s="47">
        <f t="shared" si="2"/>
        <v>45.250773993808046</v>
      </c>
      <c r="P20" s="9"/>
    </row>
    <row r="21" spans="1:16">
      <c r="A21" s="12"/>
      <c r="B21" s="25">
        <v>335.14</v>
      </c>
      <c r="C21" s="20" t="s">
        <v>23</v>
      </c>
      <c r="D21" s="46">
        <v>357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357</v>
      </c>
      <c r="O21" s="47">
        <f t="shared" si="2"/>
        <v>0.36842105263157893</v>
      </c>
      <c r="P21" s="9"/>
    </row>
    <row r="22" spans="1:16">
      <c r="A22" s="12"/>
      <c r="B22" s="25">
        <v>335.15</v>
      </c>
      <c r="C22" s="20" t="s">
        <v>24</v>
      </c>
      <c r="D22" s="46">
        <v>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402</v>
      </c>
      <c r="O22" s="47">
        <f t="shared" si="2"/>
        <v>0.4148606811145511</v>
      </c>
      <c r="P22" s="9"/>
    </row>
    <row r="23" spans="1:16">
      <c r="A23" s="12"/>
      <c r="B23" s="25">
        <v>335.18</v>
      </c>
      <c r="C23" s="20" t="s">
        <v>25</v>
      </c>
      <c r="D23" s="46">
        <v>51316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51316</v>
      </c>
      <c r="O23" s="47">
        <f t="shared" si="2"/>
        <v>52.957688338493291</v>
      </c>
      <c r="P23" s="9"/>
    </row>
    <row r="24" spans="1:16">
      <c r="A24" s="12"/>
      <c r="B24" s="25">
        <v>335.49</v>
      </c>
      <c r="C24" s="20" t="s">
        <v>65</v>
      </c>
      <c r="D24" s="46">
        <v>1112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1112</v>
      </c>
      <c r="O24" s="47">
        <f t="shared" si="2"/>
        <v>1.1475748194014448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SUM(D26:D32)</f>
        <v>11430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453430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464860</v>
      </c>
      <c r="O25" s="45">
        <f t="shared" si="2"/>
        <v>479.73168214654282</v>
      </c>
      <c r="P25" s="10"/>
    </row>
    <row r="26" spans="1:16">
      <c r="A26" s="12"/>
      <c r="B26" s="25">
        <v>342.1</v>
      </c>
      <c r="C26" s="20" t="s">
        <v>34</v>
      </c>
      <c r="D26" s="46">
        <v>769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769</v>
      </c>
      <c r="O26" s="47">
        <f t="shared" si="2"/>
        <v>0.79360165118679049</v>
      </c>
      <c r="P26" s="9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163512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163512</v>
      </c>
      <c r="O27" s="47">
        <f t="shared" si="2"/>
        <v>168.74303405572755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90221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90221</v>
      </c>
      <c r="O28" s="47">
        <f t="shared" si="2"/>
        <v>93.107327141382868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185624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185624</v>
      </c>
      <c r="O29" s="47">
        <f t="shared" si="2"/>
        <v>191.56243550051599</v>
      </c>
      <c r="P29" s="9"/>
    </row>
    <row r="30" spans="1:16">
      <c r="A30" s="12"/>
      <c r="B30" s="25">
        <v>343.6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14073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14073</v>
      </c>
      <c r="O30" s="47">
        <f t="shared" si="2"/>
        <v>14.523219814241486</v>
      </c>
      <c r="P30" s="9"/>
    </row>
    <row r="31" spans="1:16">
      <c r="A31" s="12"/>
      <c r="B31" s="25">
        <v>344.9</v>
      </c>
      <c r="C31" s="20" t="s">
        <v>40</v>
      </c>
      <c r="D31" s="46">
        <v>8029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8029</v>
      </c>
      <c r="O31" s="47">
        <f t="shared" si="2"/>
        <v>8.2858617131062946</v>
      </c>
      <c r="P31" s="9"/>
    </row>
    <row r="32" spans="1:16">
      <c r="A32" s="12"/>
      <c r="B32" s="25">
        <v>347.4</v>
      </c>
      <c r="C32" s="20" t="s">
        <v>73</v>
      </c>
      <c r="D32" s="46">
        <v>2632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2632</v>
      </c>
      <c r="O32" s="47">
        <f t="shared" si="2"/>
        <v>2.7162022703818369</v>
      </c>
      <c r="P32" s="9"/>
    </row>
    <row r="33" spans="1:119" ht="15.75">
      <c r="A33" s="29" t="s">
        <v>32</v>
      </c>
      <c r="B33" s="30"/>
      <c r="C33" s="31"/>
      <c r="D33" s="32">
        <f t="shared" ref="D33:M33" si="7">SUM(D34:D35)</f>
        <v>418814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0" si="8">SUM(D33:M33)</f>
        <v>418814</v>
      </c>
      <c r="O33" s="45">
        <f t="shared" si="2"/>
        <v>432.21259029927762</v>
      </c>
      <c r="P33" s="10"/>
    </row>
    <row r="34" spans="1:119">
      <c r="A34" s="13"/>
      <c r="B34" s="39">
        <v>351.5</v>
      </c>
      <c r="C34" s="21" t="s">
        <v>67</v>
      </c>
      <c r="D34" s="46">
        <v>400501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400501</v>
      </c>
      <c r="O34" s="47">
        <f t="shared" si="2"/>
        <v>413.31372549019608</v>
      </c>
      <c r="P34" s="9"/>
    </row>
    <row r="35" spans="1:119">
      <c r="A35" s="13"/>
      <c r="B35" s="39">
        <v>358.2</v>
      </c>
      <c r="C35" s="21" t="s">
        <v>68</v>
      </c>
      <c r="D35" s="46">
        <v>18313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18313</v>
      </c>
      <c r="O35" s="47">
        <f t="shared" si="2"/>
        <v>18.898864809081527</v>
      </c>
      <c r="P35" s="9"/>
    </row>
    <row r="36" spans="1:119" ht="15.75">
      <c r="A36" s="29" t="s">
        <v>3</v>
      </c>
      <c r="B36" s="30"/>
      <c r="C36" s="31"/>
      <c r="D36" s="32">
        <f t="shared" ref="D36:M36" si="9">SUM(D37:D39)</f>
        <v>62314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685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62999</v>
      </c>
      <c r="O36" s="45">
        <f t="shared" si="2"/>
        <v>65.014447884416924</v>
      </c>
      <c r="P36" s="10"/>
    </row>
    <row r="37" spans="1:119">
      <c r="A37" s="12"/>
      <c r="B37" s="25">
        <v>361.1</v>
      </c>
      <c r="C37" s="20" t="s">
        <v>46</v>
      </c>
      <c r="D37" s="46">
        <v>976</v>
      </c>
      <c r="E37" s="46">
        <v>0</v>
      </c>
      <c r="F37" s="46">
        <v>0</v>
      </c>
      <c r="G37" s="46">
        <v>0</v>
      </c>
      <c r="H37" s="46">
        <v>0</v>
      </c>
      <c r="I37" s="46">
        <v>685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1661</v>
      </c>
      <c r="O37" s="47">
        <f t="shared" si="2"/>
        <v>1.714138286893705</v>
      </c>
      <c r="P37" s="9"/>
    </row>
    <row r="38" spans="1:119">
      <c r="A38" s="12"/>
      <c r="B38" s="25">
        <v>362</v>
      </c>
      <c r="C38" s="20" t="s">
        <v>47</v>
      </c>
      <c r="D38" s="46">
        <v>17750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17750</v>
      </c>
      <c r="O38" s="47">
        <f t="shared" si="2"/>
        <v>18.317853457172344</v>
      </c>
      <c r="P38" s="9"/>
    </row>
    <row r="39" spans="1:119" ht="15.75" thickBot="1">
      <c r="A39" s="12"/>
      <c r="B39" s="25">
        <v>369.9</v>
      </c>
      <c r="C39" s="20" t="s">
        <v>50</v>
      </c>
      <c r="D39" s="46">
        <v>43588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43588</v>
      </c>
      <c r="O39" s="47">
        <f t="shared" si="2"/>
        <v>44.982456140350877</v>
      </c>
      <c r="P39" s="9"/>
    </row>
    <row r="40" spans="1:119" ht="16.5" thickBot="1">
      <c r="A40" s="14" t="s">
        <v>41</v>
      </c>
      <c r="B40" s="23"/>
      <c r="C40" s="22"/>
      <c r="D40" s="15">
        <f>SUM(D5,D12,D17,D25,D33,D36)</f>
        <v>1024335</v>
      </c>
      <c r="E40" s="15">
        <f t="shared" ref="E40:M40" si="10">SUM(E5,E12,E17,E25,E33,E36)</f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454115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8"/>
        <v>1478450</v>
      </c>
      <c r="O40" s="38">
        <f t="shared" si="2"/>
        <v>1525.7481940144478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74</v>
      </c>
      <c r="M42" s="118"/>
      <c r="N42" s="118"/>
      <c r="O42" s="43">
        <v>969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343395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343395</v>
      </c>
      <c r="O5" s="33">
        <f t="shared" ref="O5:O39" si="2">(N5/O$41)</f>
        <v>342.36789631106677</v>
      </c>
      <c r="P5" s="6"/>
    </row>
    <row r="6" spans="1:133">
      <c r="A6" s="12"/>
      <c r="B6" s="25">
        <v>311</v>
      </c>
      <c r="C6" s="20" t="s">
        <v>2</v>
      </c>
      <c r="D6" s="46">
        <v>144685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144685</v>
      </c>
      <c r="O6" s="47">
        <f t="shared" si="2"/>
        <v>144.25224327018944</v>
      </c>
      <c r="P6" s="9"/>
    </row>
    <row r="7" spans="1:133">
      <c r="A7" s="12"/>
      <c r="B7" s="25">
        <v>312.41000000000003</v>
      </c>
      <c r="C7" s="20" t="s">
        <v>64</v>
      </c>
      <c r="D7" s="46">
        <v>90293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90293</v>
      </c>
      <c r="O7" s="47">
        <f t="shared" si="2"/>
        <v>90.022931206380861</v>
      </c>
      <c r="P7" s="9"/>
    </row>
    <row r="8" spans="1:133">
      <c r="A8" s="12"/>
      <c r="B8" s="25">
        <v>312.60000000000002</v>
      </c>
      <c r="C8" s="20" t="s">
        <v>11</v>
      </c>
      <c r="D8" s="46">
        <v>20501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20501</v>
      </c>
      <c r="O8" s="47">
        <f t="shared" si="2"/>
        <v>20.439680957128616</v>
      </c>
      <c r="P8" s="9"/>
    </row>
    <row r="9" spans="1:133">
      <c r="A9" s="12"/>
      <c r="B9" s="25">
        <v>314.10000000000002</v>
      </c>
      <c r="C9" s="20" t="s">
        <v>12</v>
      </c>
      <c r="D9" s="46">
        <v>70083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70083</v>
      </c>
      <c r="O9" s="47">
        <f t="shared" si="2"/>
        <v>69.873379860418737</v>
      </c>
      <c r="P9" s="9"/>
    </row>
    <row r="10" spans="1:133">
      <c r="A10" s="12"/>
      <c r="B10" s="25">
        <v>314.8</v>
      </c>
      <c r="C10" s="20" t="s">
        <v>60</v>
      </c>
      <c r="D10" s="46">
        <v>445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</v>
      </c>
      <c r="O10" s="47">
        <f t="shared" si="2"/>
        <v>0.44366899302093721</v>
      </c>
      <c r="P10" s="9"/>
    </row>
    <row r="11" spans="1:133">
      <c r="A11" s="12"/>
      <c r="B11" s="25">
        <v>315</v>
      </c>
      <c r="C11" s="20" t="s">
        <v>13</v>
      </c>
      <c r="D11" s="46">
        <v>17388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17388</v>
      </c>
      <c r="O11" s="47">
        <f t="shared" si="2"/>
        <v>17.335992023928217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68674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68674</v>
      </c>
      <c r="O12" s="45">
        <f t="shared" si="2"/>
        <v>68.468594217347956</v>
      </c>
      <c r="P12" s="10"/>
    </row>
    <row r="13" spans="1:133">
      <c r="A13" s="12"/>
      <c r="B13" s="25">
        <v>323.10000000000002</v>
      </c>
      <c r="C13" s="20" t="s">
        <v>16</v>
      </c>
      <c r="D13" s="46">
        <v>58640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58640</v>
      </c>
      <c r="O13" s="47">
        <f t="shared" si="2"/>
        <v>58.464606181455636</v>
      </c>
      <c r="P13" s="9"/>
    </row>
    <row r="14" spans="1:133">
      <c r="A14" s="12"/>
      <c r="B14" s="25">
        <v>329</v>
      </c>
      <c r="C14" s="20" t="s">
        <v>18</v>
      </c>
      <c r="D14" s="46">
        <v>10034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10034</v>
      </c>
      <c r="O14" s="47">
        <f t="shared" si="2"/>
        <v>10.003988035892323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SUM(D16:D21)</f>
        <v>97853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97853</v>
      </c>
      <c r="O15" s="45">
        <f t="shared" si="2"/>
        <v>97.560319042871384</v>
      </c>
      <c r="P15" s="10"/>
    </row>
    <row r="16" spans="1:133">
      <c r="A16" s="12"/>
      <c r="B16" s="25">
        <v>331.2</v>
      </c>
      <c r="C16" s="20" t="s">
        <v>19</v>
      </c>
      <c r="D16" s="46">
        <v>8141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8141</v>
      </c>
      <c r="O16" s="47">
        <f t="shared" si="2"/>
        <v>8.116650049850449</v>
      </c>
      <c r="P16" s="9"/>
    </row>
    <row r="17" spans="1:16">
      <c r="A17" s="12"/>
      <c r="B17" s="25">
        <v>335.12</v>
      </c>
      <c r="C17" s="20" t="s">
        <v>22</v>
      </c>
      <c r="D17" s="46">
        <v>43659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43659</v>
      </c>
      <c r="O17" s="47">
        <f t="shared" si="2"/>
        <v>43.528414755732804</v>
      </c>
      <c r="P17" s="9"/>
    </row>
    <row r="18" spans="1:16">
      <c r="A18" s="12"/>
      <c r="B18" s="25">
        <v>335.14</v>
      </c>
      <c r="C18" s="20" t="s">
        <v>23</v>
      </c>
      <c r="D18" s="46">
        <v>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490</v>
      </c>
      <c r="O18" s="47">
        <f t="shared" si="2"/>
        <v>0.48853439680957128</v>
      </c>
      <c r="P18" s="9"/>
    </row>
    <row r="19" spans="1:16">
      <c r="A19" s="12"/>
      <c r="B19" s="25">
        <v>335.15</v>
      </c>
      <c r="C19" s="20" t="s">
        <v>24</v>
      </c>
      <c r="D19" s="46">
        <v>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475</v>
      </c>
      <c r="O19" s="47">
        <f t="shared" si="2"/>
        <v>0.47357926221335994</v>
      </c>
      <c r="P19" s="9"/>
    </row>
    <row r="20" spans="1:16">
      <c r="A20" s="12"/>
      <c r="B20" s="25">
        <v>335.18</v>
      </c>
      <c r="C20" s="20" t="s">
        <v>25</v>
      </c>
      <c r="D20" s="46">
        <v>43682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43682</v>
      </c>
      <c r="O20" s="47">
        <f t="shared" si="2"/>
        <v>43.551345962113658</v>
      </c>
      <c r="P20" s="9"/>
    </row>
    <row r="21" spans="1:16">
      <c r="A21" s="12"/>
      <c r="B21" s="25">
        <v>335.49</v>
      </c>
      <c r="C21" s="20" t="s">
        <v>65</v>
      </c>
      <c r="D21" s="46">
        <v>1406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1406</v>
      </c>
      <c r="O21" s="47">
        <f t="shared" si="2"/>
        <v>1.4017946161515453</v>
      </c>
      <c r="P21" s="9"/>
    </row>
    <row r="22" spans="1:16" ht="15.75">
      <c r="A22" s="29" t="s">
        <v>31</v>
      </c>
      <c r="B22" s="30"/>
      <c r="C22" s="31"/>
      <c r="D22" s="32">
        <f t="shared" ref="D22:M22" si="5">SUM(D23:D30)</f>
        <v>13903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489943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503846</v>
      </c>
      <c r="O22" s="45">
        <f t="shared" si="2"/>
        <v>502.33898305084745</v>
      </c>
      <c r="P22" s="10"/>
    </row>
    <row r="23" spans="1:16">
      <c r="A23" s="12"/>
      <c r="B23" s="25">
        <v>341.9</v>
      </c>
      <c r="C23" s="20" t="s">
        <v>33</v>
      </c>
      <c r="D23" s="46">
        <v>164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164</v>
      </c>
      <c r="O23" s="47">
        <f t="shared" si="2"/>
        <v>0.16350947158524426</v>
      </c>
      <c r="P23" s="9"/>
    </row>
    <row r="24" spans="1:16">
      <c r="A24" s="12"/>
      <c r="B24" s="25">
        <v>342.1</v>
      </c>
      <c r="C24" s="20" t="s">
        <v>34</v>
      </c>
      <c r="D24" s="46">
        <v>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</v>
      </c>
      <c r="O24" s="47">
        <f t="shared" si="2"/>
        <v>9.3718843469591223E-2</v>
      </c>
      <c r="P24" s="9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168384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168384</v>
      </c>
      <c r="O25" s="47">
        <f t="shared" si="2"/>
        <v>167.88035892323032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133027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133027</v>
      </c>
      <c r="O26" s="47">
        <f t="shared" si="2"/>
        <v>132.62911266201397</v>
      </c>
      <c r="P26" s="9"/>
    </row>
    <row r="27" spans="1:16">
      <c r="A27" s="12"/>
      <c r="B27" s="25">
        <v>343.5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185677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185677</v>
      </c>
      <c r="O27" s="47">
        <f t="shared" si="2"/>
        <v>185.12163509471586</v>
      </c>
      <c r="P27" s="9"/>
    </row>
    <row r="28" spans="1:16">
      <c r="A28" s="12"/>
      <c r="B28" s="25">
        <v>343.6</v>
      </c>
      <c r="C28" s="20" t="s">
        <v>66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2855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2855</v>
      </c>
      <c r="O28" s="47">
        <f t="shared" si="2"/>
        <v>2.8464606181455632</v>
      </c>
      <c r="P28" s="9"/>
    </row>
    <row r="29" spans="1:16">
      <c r="A29" s="12"/>
      <c r="B29" s="25">
        <v>343.9</v>
      </c>
      <c r="C29" s="20" t="s">
        <v>39</v>
      </c>
      <c r="D29" s="46">
        <v>7815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7815</v>
      </c>
      <c r="O29" s="47">
        <f t="shared" si="2"/>
        <v>7.7916251246261217</v>
      </c>
      <c r="P29" s="9"/>
    </row>
    <row r="30" spans="1:16">
      <c r="A30" s="12"/>
      <c r="B30" s="25">
        <v>344.9</v>
      </c>
      <c r="C30" s="20" t="s">
        <v>40</v>
      </c>
      <c r="D30" s="46">
        <v>5830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5830</v>
      </c>
      <c r="O30" s="47">
        <f t="shared" si="2"/>
        <v>5.8125623130608179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SUM(D32:D33)</f>
        <v>454279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39" si="8">SUM(D31:M31)</f>
        <v>454279</v>
      </c>
      <c r="O31" s="45">
        <f t="shared" si="2"/>
        <v>452.92023928215355</v>
      </c>
      <c r="P31" s="10"/>
    </row>
    <row r="32" spans="1:16">
      <c r="A32" s="13"/>
      <c r="B32" s="39">
        <v>351.5</v>
      </c>
      <c r="C32" s="21" t="s">
        <v>67</v>
      </c>
      <c r="D32" s="46">
        <v>396565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396565</v>
      </c>
      <c r="O32" s="47">
        <f t="shared" si="2"/>
        <v>395.3788634097707</v>
      </c>
      <c r="P32" s="9"/>
    </row>
    <row r="33" spans="1:119">
      <c r="A33" s="13"/>
      <c r="B33" s="39">
        <v>358.2</v>
      </c>
      <c r="C33" s="21" t="s">
        <v>68</v>
      </c>
      <c r="D33" s="46">
        <v>57714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57714</v>
      </c>
      <c r="O33" s="47">
        <f t="shared" si="2"/>
        <v>57.541375872382851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21108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1834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22942</v>
      </c>
      <c r="O34" s="45">
        <f t="shared" si="2"/>
        <v>22.873379860418744</v>
      </c>
      <c r="P34" s="10"/>
    </row>
    <row r="35" spans="1:119">
      <c r="A35" s="12"/>
      <c r="B35" s="25">
        <v>361.1</v>
      </c>
      <c r="C35" s="20" t="s">
        <v>46</v>
      </c>
      <c r="D35" s="46">
        <v>1811</v>
      </c>
      <c r="E35" s="46">
        <v>0</v>
      </c>
      <c r="F35" s="46">
        <v>0</v>
      </c>
      <c r="G35" s="46">
        <v>0</v>
      </c>
      <c r="H35" s="46">
        <v>0</v>
      </c>
      <c r="I35" s="46">
        <v>1834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3645</v>
      </c>
      <c r="O35" s="47">
        <f t="shared" si="2"/>
        <v>3.6340977068793618</v>
      </c>
      <c r="P35" s="9"/>
    </row>
    <row r="36" spans="1:119">
      <c r="A36" s="12"/>
      <c r="B36" s="25">
        <v>362</v>
      </c>
      <c r="C36" s="20" t="s">
        <v>47</v>
      </c>
      <c r="D36" s="46">
        <v>17694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17694</v>
      </c>
      <c r="O36" s="47">
        <f t="shared" si="2"/>
        <v>17.641076769690926</v>
      </c>
      <c r="P36" s="9"/>
    </row>
    <row r="37" spans="1:119">
      <c r="A37" s="12"/>
      <c r="B37" s="25">
        <v>366</v>
      </c>
      <c r="C37" s="20" t="s">
        <v>49</v>
      </c>
      <c r="D37" s="46">
        <v>1215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1215</v>
      </c>
      <c r="O37" s="47">
        <f t="shared" si="2"/>
        <v>1.2113659022931207</v>
      </c>
      <c r="P37" s="9"/>
    </row>
    <row r="38" spans="1:119" ht="15.75" thickBot="1">
      <c r="A38" s="12"/>
      <c r="B38" s="25">
        <v>369.9</v>
      </c>
      <c r="C38" s="20" t="s">
        <v>50</v>
      </c>
      <c r="D38" s="46">
        <v>388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388</v>
      </c>
      <c r="O38" s="47">
        <f t="shared" si="2"/>
        <v>0.38683948155533399</v>
      </c>
      <c r="P38" s="9"/>
    </row>
    <row r="39" spans="1:119" ht="16.5" thickBot="1">
      <c r="A39" s="14" t="s">
        <v>41</v>
      </c>
      <c r="B39" s="23"/>
      <c r="C39" s="22"/>
      <c r="D39" s="15">
        <f>SUM(D5,D12,D15,D22,D31,D34)</f>
        <v>999212</v>
      </c>
      <c r="E39" s="15">
        <f t="shared" ref="E39:M39" si="10">SUM(E5,E12,E15,E22,E31,E34)</f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491777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8"/>
        <v>1490989</v>
      </c>
      <c r="O39" s="38">
        <f t="shared" si="2"/>
        <v>1486.5294117647059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69</v>
      </c>
      <c r="M41" s="118"/>
      <c r="N41" s="118"/>
      <c r="O41" s="43">
        <v>1003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371555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371555</v>
      </c>
      <c r="O5" s="33">
        <f t="shared" ref="O5:O42" si="1">(N5/O$44)</f>
        <v>366.06403940886702</v>
      </c>
      <c r="P5" s="6"/>
    </row>
    <row r="6" spans="1:133">
      <c r="A6" s="12"/>
      <c r="B6" s="25">
        <v>311</v>
      </c>
      <c r="C6" s="20" t="s">
        <v>2</v>
      </c>
      <c r="D6" s="46">
        <v>144931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144931</v>
      </c>
      <c r="O6" s="47">
        <f t="shared" si="1"/>
        <v>142.78916256157635</v>
      </c>
      <c r="P6" s="9"/>
    </row>
    <row r="7" spans="1:133">
      <c r="A7" s="12"/>
      <c r="B7" s="25">
        <v>312.10000000000002</v>
      </c>
      <c r="C7" s="20" t="s">
        <v>10</v>
      </c>
      <c r="D7" s="46">
        <v>103323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103323</v>
      </c>
      <c r="O7" s="47">
        <f t="shared" si="1"/>
        <v>101.79605911330049</v>
      </c>
      <c r="P7" s="9"/>
    </row>
    <row r="8" spans="1:133">
      <c r="A8" s="12"/>
      <c r="B8" s="25">
        <v>312.60000000000002</v>
      </c>
      <c r="C8" s="20" t="s">
        <v>11</v>
      </c>
      <c r="D8" s="46">
        <v>46616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46616</v>
      </c>
      <c r="O8" s="47">
        <f t="shared" si="1"/>
        <v>45.927093596059116</v>
      </c>
      <c r="P8" s="9"/>
    </row>
    <row r="9" spans="1:133">
      <c r="A9" s="12"/>
      <c r="B9" s="25">
        <v>314.10000000000002</v>
      </c>
      <c r="C9" s="20" t="s">
        <v>12</v>
      </c>
      <c r="D9" s="46">
        <v>59504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59504</v>
      </c>
      <c r="O9" s="47">
        <f t="shared" si="1"/>
        <v>58.624630541871923</v>
      </c>
      <c r="P9" s="9"/>
    </row>
    <row r="10" spans="1:133">
      <c r="A10" s="12"/>
      <c r="B10" s="25">
        <v>314.8</v>
      </c>
      <c r="C10" s="20" t="s">
        <v>60</v>
      </c>
      <c r="D10" s="46">
        <v>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</v>
      </c>
      <c r="O10" s="47">
        <f t="shared" si="1"/>
        <v>0.483743842364532</v>
      </c>
      <c r="P10" s="9"/>
    </row>
    <row r="11" spans="1:133">
      <c r="A11" s="12"/>
      <c r="B11" s="25">
        <v>315</v>
      </c>
      <c r="C11" s="20" t="s">
        <v>13</v>
      </c>
      <c r="D11" s="46">
        <v>15656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15656</v>
      </c>
      <c r="O11" s="47">
        <f t="shared" si="1"/>
        <v>15.424630541871922</v>
      </c>
      <c r="P11" s="9"/>
    </row>
    <row r="12" spans="1:133">
      <c r="A12" s="12"/>
      <c r="B12" s="25">
        <v>316</v>
      </c>
      <c r="C12" s="20" t="s">
        <v>14</v>
      </c>
      <c r="D12" s="46">
        <v>1034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1034</v>
      </c>
      <c r="O12" s="47">
        <f t="shared" si="1"/>
        <v>1.01871921182266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72563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72563</v>
      </c>
      <c r="O13" s="45">
        <f t="shared" si="1"/>
        <v>71.490640394088672</v>
      </c>
      <c r="P13" s="10"/>
    </row>
    <row r="14" spans="1:133">
      <c r="A14" s="12"/>
      <c r="B14" s="25">
        <v>322</v>
      </c>
      <c r="C14" s="20" t="s">
        <v>0</v>
      </c>
      <c r="D14" s="46">
        <v>5324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5324</v>
      </c>
      <c r="O14" s="47">
        <f t="shared" si="1"/>
        <v>5.2453201970443351</v>
      </c>
      <c r="P14" s="9"/>
    </row>
    <row r="15" spans="1:133">
      <c r="A15" s="12"/>
      <c r="B15" s="25">
        <v>323.10000000000002</v>
      </c>
      <c r="C15" s="20" t="s">
        <v>16</v>
      </c>
      <c r="D15" s="46">
        <v>65362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65362</v>
      </c>
      <c r="O15" s="47">
        <f t="shared" si="1"/>
        <v>64.396059113300495</v>
      </c>
      <c r="P15" s="9"/>
    </row>
    <row r="16" spans="1:133">
      <c r="A16" s="12"/>
      <c r="B16" s="25">
        <v>329</v>
      </c>
      <c r="C16" s="20" t="s">
        <v>18</v>
      </c>
      <c r="D16" s="46">
        <v>1877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1877</v>
      </c>
      <c r="O16" s="47">
        <f t="shared" si="1"/>
        <v>1.8492610837438423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SUM(D18:D24)</f>
        <v>158717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158717</v>
      </c>
      <c r="O17" s="45">
        <f t="shared" si="1"/>
        <v>156.37142857142857</v>
      </c>
      <c r="P17" s="10"/>
    </row>
    <row r="18" spans="1:16">
      <c r="A18" s="12"/>
      <c r="B18" s="25">
        <v>331.2</v>
      </c>
      <c r="C18" s="20" t="s">
        <v>19</v>
      </c>
      <c r="D18" s="46">
        <v>36699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36699</v>
      </c>
      <c r="O18" s="47">
        <f t="shared" si="1"/>
        <v>36.156650246305418</v>
      </c>
      <c r="P18" s="9"/>
    </row>
    <row r="19" spans="1:16">
      <c r="A19" s="12"/>
      <c r="B19" s="25">
        <v>334.7</v>
      </c>
      <c r="C19" s="20" t="s">
        <v>21</v>
      </c>
      <c r="D19" s="46">
        <v>35692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35692</v>
      </c>
      <c r="O19" s="47">
        <f t="shared" si="1"/>
        <v>35.164532019704431</v>
      </c>
      <c r="P19" s="9"/>
    </row>
    <row r="20" spans="1:16">
      <c r="A20" s="12"/>
      <c r="B20" s="25">
        <v>335.12</v>
      </c>
      <c r="C20" s="20" t="s">
        <v>22</v>
      </c>
      <c r="D20" s="46">
        <v>43616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43616</v>
      </c>
      <c r="O20" s="47">
        <f t="shared" si="1"/>
        <v>42.971428571428568</v>
      </c>
      <c r="P20" s="9"/>
    </row>
    <row r="21" spans="1:16">
      <c r="A21" s="12"/>
      <c r="B21" s="25">
        <v>335.14</v>
      </c>
      <c r="C21" s="20" t="s">
        <v>23</v>
      </c>
      <c r="D21" s="46">
        <v>608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608</v>
      </c>
      <c r="O21" s="47">
        <f t="shared" si="1"/>
        <v>0.59901477832512318</v>
      </c>
      <c r="P21" s="9"/>
    </row>
    <row r="22" spans="1:16">
      <c r="A22" s="12"/>
      <c r="B22" s="25">
        <v>335.15</v>
      </c>
      <c r="C22" s="20" t="s">
        <v>24</v>
      </c>
      <c r="D22" s="46">
        <v>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451</v>
      </c>
      <c r="O22" s="47">
        <f t="shared" si="1"/>
        <v>0.44433497536945815</v>
      </c>
      <c r="P22" s="9"/>
    </row>
    <row r="23" spans="1:16">
      <c r="A23" s="12"/>
      <c r="B23" s="25">
        <v>335.18</v>
      </c>
      <c r="C23" s="20" t="s">
        <v>25</v>
      </c>
      <c r="D23" s="46">
        <v>40229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40229</v>
      </c>
      <c r="O23" s="47">
        <f t="shared" si="1"/>
        <v>39.634482758620692</v>
      </c>
      <c r="P23" s="9"/>
    </row>
    <row r="24" spans="1:16">
      <c r="A24" s="12"/>
      <c r="B24" s="25">
        <v>335.9</v>
      </c>
      <c r="C24" s="20" t="s">
        <v>26</v>
      </c>
      <c r="D24" s="46">
        <v>1422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1422</v>
      </c>
      <c r="O24" s="47">
        <f t="shared" si="1"/>
        <v>1.4009852216748768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SUM(D26:D32)</f>
        <v>16233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497314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>SUM(D25:M25)</f>
        <v>513547</v>
      </c>
      <c r="O25" s="45">
        <f t="shared" si="1"/>
        <v>505.95763546798031</v>
      </c>
      <c r="P25" s="10"/>
    </row>
    <row r="26" spans="1:16">
      <c r="A26" s="12"/>
      <c r="B26" s="25">
        <v>341.9</v>
      </c>
      <c r="C26" s="20" t="s">
        <v>33</v>
      </c>
      <c r="D26" s="46">
        <v>-55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8">SUM(D26:M26)</f>
        <v>-55</v>
      </c>
      <c r="O26" s="47">
        <f t="shared" si="1"/>
        <v>-5.4187192118226604E-2</v>
      </c>
      <c r="P26" s="9"/>
    </row>
    <row r="27" spans="1:16">
      <c r="A27" s="12"/>
      <c r="B27" s="25">
        <v>342.1</v>
      </c>
      <c r="C27" s="20" t="s">
        <v>34</v>
      </c>
      <c r="D27" s="46">
        <v>966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966</v>
      </c>
      <c r="O27" s="47">
        <f t="shared" si="1"/>
        <v>0.9517241379310345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174032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174032</v>
      </c>
      <c r="O28" s="47">
        <f t="shared" si="1"/>
        <v>171.4600985221675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137778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137778</v>
      </c>
      <c r="O29" s="47">
        <f t="shared" si="1"/>
        <v>135.74187192118225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185504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185504</v>
      </c>
      <c r="O30" s="47">
        <f t="shared" si="1"/>
        <v>182.76256157635467</v>
      </c>
      <c r="P30" s="9"/>
    </row>
    <row r="31" spans="1:16">
      <c r="A31" s="12"/>
      <c r="B31" s="25">
        <v>343.9</v>
      </c>
      <c r="C31" s="20" t="s">
        <v>39</v>
      </c>
      <c r="D31" s="46">
        <v>9980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9980</v>
      </c>
      <c r="O31" s="47">
        <f t="shared" si="1"/>
        <v>9.8325123152709359</v>
      </c>
      <c r="P31" s="9"/>
    </row>
    <row r="32" spans="1:16">
      <c r="A32" s="12"/>
      <c r="B32" s="25">
        <v>344.9</v>
      </c>
      <c r="C32" s="20" t="s">
        <v>40</v>
      </c>
      <c r="D32" s="46">
        <v>5342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5342</v>
      </c>
      <c r="O32" s="47">
        <f t="shared" si="1"/>
        <v>5.2630541871921181</v>
      </c>
      <c r="P32" s="9"/>
    </row>
    <row r="33" spans="1:119" ht="15.75">
      <c r="A33" s="29" t="s">
        <v>32</v>
      </c>
      <c r="B33" s="30"/>
      <c r="C33" s="31"/>
      <c r="D33" s="32">
        <f t="shared" ref="D33:M33" si="9">SUM(D34:D35)</f>
        <v>470757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42" si="10">SUM(D33:M33)</f>
        <v>470757</v>
      </c>
      <c r="O33" s="45">
        <f t="shared" si="1"/>
        <v>463.8</v>
      </c>
      <c r="P33" s="10"/>
    </row>
    <row r="34" spans="1:119">
      <c r="A34" s="13"/>
      <c r="B34" s="39">
        <v>354</v>
      </c>
      <c r="C34" s="21" t="s">
        <v>43</v>
      </c>
      <c r="D34" s="46">
        <v>6002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6002</v>
      </c>
      <c r="O34" s="47">
        <f t="shared" si="1"/>
        <v>5.913300492610837</v>
      </c>
      <c r="P34" s="9"/>
    </row>
    <row r="35" spans="1:119">
      <c r="A35" s="13"/>
      <c r="B35" s="39">
        <v>359</v>
      </c>
      <c r="C35" s="21" t="s">
        <v>44</v>
      </c>
      <c r="D35" s="46">
        <v>464755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464755</v>
      </c>
      <c r="O35" s="47">
        <f t="shared" si="1"/>
        <v>457.88669950738915</v>
      </c>
      <c r="P35" s="9"/>
    </row>
    <row r="36" spans="1:119" ht="15.75">
      <c r="A36" s="29" t="s">
        <v>3</v>
      </c>
      <c r="B36" s="30"/>
      <c r="C36" s="31"/>
      <c r="D36" s="32">
        <f t="shared" ref="D36:M36" si="11">SUM(D37:D41)</f>
        <v>161768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2932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164700</v>
      </c>
      <c r="O36" s="45">
        <f t="shared" si="1"/>
        <v>162.26600985221674</v>
      </c>
      <c r="P36" s="10"/>
    </row>
    <row r="37" spans="1:119">
      <c r="A37" s="12"/>
      <c r="B37" s="25">
        <v>361.1</v>
      </c>
      <c r="C37" s="20" t="s">
        <v>46</v>
      </c>
      <c r="D37" s="46">
        <v>1978</v>
      </c>
      <c r="E37" s="46">
        <v>0</v>
      </c>
      <c r="F37" s="46">
        <v>0</v>
      </c>
      <c r="G37" s="46">
        <v>0</v>
      </c>
      <c r="H37" s="46">
        <v>0</v>
      </c>
      <c r="I37" s="46">
        <v>2932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4910</v>
      </c>
      <c r="O37" s="47">
        <f t="shared" si="1"/>
        <v>4.8374384236453203</v>
      </c>
      <c r="P37" s="9"/>
    </row>
    <row r="38" spans="1:119">
      <c r="A38" s="12"/>
      <c r="B38" s="25">
        <v>362</v>
      </c>
      <c r="C38" s="20" t="s">
        <v>47</v>
      </c>
      <c r="D38" s="46">
        <v>19898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19898</v>
      </c>
      <c r="O38" s="47">
        <f t="shared" si="1"/>
        <v>19.603940886699508</v>
      </c>
      <c r="P38" s="9"/>
    </row>
    <row r="39" spans="1:119">
      <c r="A39" s="12"/>
      <c r="B39" s="25">
        <v>365</v>
      </c>
      <c r="C39" s="20" t="s">
        <v>48</v>
      </c>
      <c r="D39" s="46">
        <v>117973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117973</v>
      </c>
      <c r="O39" s="47">
        <f t="shared" si="1"/>
        <v>116.22955665024631</v>
      </c>
      <c r="P39" s="9"/>
    </row>
    <row r="40" spans="1:119">
      <c r="A40" s="12"/>
      <c r="B40" s="25">
        <v>366</v>
      </c>
      <c r="C40" s="20" t="s">
        <v>49</v>
      </c>
      <c r="D40" s="46">
        <v>960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960</v>
      </c>
      <c r="O40" s="47">
        <f t="shared" si="1"/>
        <v>0.94581280788177335</v>
      </c>
      <c r="P40" s="9"/>
    </row>
    <row r="41" spans="1:119" ht="15.75" thickBot="1">
      <c r="A41" s="12"/>
      <c r="B41" s="25">
        <v>369.9</v>
      </c>
      <c r="C41" s="20" t="s">
        <v>50</v>
      </c>
      <c r="D41" s="46">
        <v>20959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20959</v>
      </c>
      <c r="O41" s="47">
        <f t="shared" si="1"/>
        <v>20.649261083743841</v>
      </c>
      <c r="P41" s="9"/>
    </row>
    <row r="42" spans="1:119" ht="16.5" thickBot="1">
      <c r="A42" s="14" t="s">
        <v>41</v>
      </c>
      <c r="B42" s="23"/>
      <c r="C42" s="22"/>
      <c r="D42" s="15">
        <f>SUM(D5,D13,D17,D25,D33,D36)</f>
        <v>1251593</v>
      </c>
      <c r="E42" s="15">
        <f t="shared" ref="E42:M42" si="12">SUM(E5,E13,E17,E25,E33,E36)</f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500246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0"/>
        <v>1751839</v>
      </c>
      <c r="O42" s="38">
        <f t="shared" si="1"/>
        <v>1725.9497536945812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61</v>
      </c>
      <c r="M44" s="118"/>
      <c r="N44" s="118"/>
      <c r="O44" s="43">
        <v>1015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363252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363252</v>
      </c>
      <c r="O5" s="33">
        <f t="shared" ref="O5:O44" si="2">(N5/O$46)</f>
        <v>440.30545454545455</v>
      </c>
      <c r="P5" s="6"/>
    </row>
    <row r="6" spans="1:133">
      <c r="A6" s="12"/>
      <c r="B6" s="25">
        <v>311</v>
      </c>
      <c r="C6" s="20" t="s">
        <v>2</v>
      </c>
      <c r="D6" s="46">
        <v>140985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140985</v>
      </c>
      <c r="O6" s="47">
        <f t="shared" si="2"/>
        <v>170.8909090909091</v>
      </c>
      <c r="P6" s="9"/>
    </row>
    <row r="7" spans="1:133">
      <c r="A7" s="12"/>
      <c r="B7" s="25">
        <v>312.10000000000002</v>
      </c>
      <c r="C7" s="20" t="s">
        <v>10</v>
      </c>
      <c r="D7" s="46">
        <v>108133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108133</v>
      </c>
      <c r="O7" s="47">
        <f t="shared" si="2"/>
        <v>131.07030303030302</v>
      </c>
      <c r="P7" s="9"/>
    </row>
    <row r="8" spans="1:133">
      <c r="A8" s="12"/>
      <c r="B8" s="25">
        <v>312.60000000000002</v>
      </c>
      <c r="C8" s="20" t="s">
        <v>11</v>
      </c>
      <c r="D8" s="46">
        <v>26356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26356</v>
      </c>
      <c r="O8" s="47">
        <f t="shared" si="2"/>
        <v>31.946666666666665</v>
      </c>
      <c r="P8" s="9"/>
    </row>
    <row r="9" spans="1:133">
      <c r="A9" s="12"/>
      <c r="B9" s="25">
        <v>314.10000000000002</v>
      </c>
      <c r="C9" s="20" t="s">
        <v>12</v>
      </c>
      <c r="D9" s="46">
        <v>66992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66992</v>
      </c>
      <c r="O9" s="47">
        <f t="shared" si="2"/>
        <v>81.202424242424243</v>
      </c>
      <c r="P9" s="9"/>
    </row>
    <row r="10" spans="1:133">
      <c r="A10" s="12"/>
      <c r="B10" s="25">
        <v>315</v>
      </c>
      <c r="C10" s="20" t="s">
        <v>13</v>
      </c>
      <c r="D10" s="46">
        <v>15956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15956</v>
      </c>
      <c r="O10" s="47">
        <f t="shared" si="2"/>
        <v>19.34060606060606</v>
      </c>
      <c r="P10" s="9"/>
    </row>
    <row r="11" spans="1:133">
      <c r="A11" s="12"/>
      <c r="B11" s="25">
        <v>316</v>
      </c>
      <c r="C11" s="20" t="s">
        <v>14</v>
      </c>
      <c r="D11" s="46">
        <v>4830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4830</v>
      </c>
      <c r="O11" s="47">
        <f t="shared" si="2"/>
        <v>5.8545454545454545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66457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66457</v>
      </c>
      <c r="O12" s="45">
        <f t="shared" si="2"/>
        <v>80.553939393939388</v>
      </c>
      <c r="P12" s="10"/>
    </row>
    <row r="13" spans="1:133">
      <c r="A13" s="12"/>
      <c r="B13" s="25">
        <v>322</v>
      </c>
      <c r="C13" s="20" t="s">
        <v>0</v>
      </c>
      <c r="D13" s="46">
        <v>2704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2704</v>
      </c>
      <c r="O13" s="47">
        <f t="shared" si="2"/>
        <v>3.2775757575757574</v>
      </c>
      <c r="P13" s="9"/>
    </row>
    <row r="14" spans="1:133">
      <c r="A14" s="12"/>
      <c r="B14" s="25">
        <v>323.10000000000002</v>
      </c>
      <c r="C14" s="20" t="s">
        <v>16</v>
      </c>
      <c r="D14" s="46">
        <v>63365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63365</v>
      </c>
      <c r="O14" s="47">
        <f t="shared" si="2"/>
        <v>76.806060606060612</v>
      </c>
      <c r="P14" s="9"/>
    </row>
    <row r="15" spans="1:133">
      <c r="A15" s="12"/>
      <c r="B15" s="25">
        <v>323.89999999999998</v>
      </c>
      <c r="C15" s="20" t="s">
        <v>17</v>
      </c>
      <c r="D15" s="46">
        <v>363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363</v>
      </c>
      <c r="O15" s="47">
        <f t="shared" si="2"/>
        <v>0.44</v>
      </c>
      <c r="P15" s="9"/>
    </row>
    <row r="16" spans="1:133">
      <c r="A16" s="12"/>
      <c r="B16" s="25">
        <v>329</v>
      </c>
      <c r="C16" s="20" t="s">
        <v>18</v>
      </c>
      <c r="D16" s="46">
        <v>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</v>
      </c>
      <c r="O16" s="47">
        <f t="shared" si="2"/>
        <v>3.0303030303030304E-2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SUM(D18:D24)</f>
        <v>216203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216203</v>
      </c>
      <c r="O17" s="45">
        <f t="shared" si="2"/>
        <v>262.06424242424242</v>
      </c>
      <c r="P17" s="10"/>
    </row>
    <row r="18" spans="1:16">
      <c r="A18" s="12"/>
      <c r="B18" s="25">
        <v>331.2</v>
      </c>
      <c r="C18" s="20" t="s">
        <v>19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1000</v>
      </c>
      <c r="O18" s="47">
        <f t="shared" si="2"/>
        <v>1.2121212121212122</v>
      </c>
      <c r="P18" s="9"/>
    </row>
    <row r="19" spans="1:16">
      <c r="A19" s="12"/>
      <c r="B19" s="25">
        <v>334.7</v>
      </c>
      <c r="C19" s="20" t="s">
        <v>21</v>
      </c>
      <c r="D19" s="46">
        <v>126808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126808</v>
      </c>
      <c r="O19" s="47">
        <f t="shared" si="2"/>
        <v>153.70666666666668</v>
      </c>
      <c r="P19" s="9"/>
    </row>
    <row r="20" spans="1:16">
      <c r="A20" s="12"/>
      <c r="B20" s="25">
        <v>335.12</v>
      </c>
      <c r="C20" s="20" t="s">
        <v>22</v>
      </c>
      <c r="D20" s="46">
        <v>43636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43636</v>
      </c>
      <c r="O20" s="47">
        <f t="shared" si="2"/>
        <v>52.892121212121211</v>
      </c>
      <c r="P20" s="9"/>
    </row>
    <row r="21" spans="1:16">
      <c r="A21" s="12"/>
      <c r="B21" s="25">
        <v>335.14</v>
      </c>
      <c r="C21" s="20" t="s">
        <v>23</v>
      </c>
      <c r="D21" s="46">
        <v>712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712</v>
      </c>
      <c r="O21" s="47">
        <f t="shared" si="2"/>
        <v>0.86303030303030304</v>
      </c>
      <c r="P21" s="9"/>
    </row>
    <row r="22" spans="1:16">
      <c r="A22" s="12"/>
      <c r="B22" s="25">
        <v>335.15</v>
      </c>
      <c r="C22" s="20" t="s">
        <v>24</v>
      </c>
      <c r="D22" s="46">
        <v>430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430</v>
      </c>
      <c r="O22" s="47">
        <f t="shared" si="2"/>
        <v>0.52121212121212124</v>
      </c>
      <c r="P22" s="9"/>
    </row>
    <row r="23" spans="1:16">
      <c r="A23" s="12"/>
      <c r="B23" s="25">
        <v>335.18</v>
      </c>
      <c r="C23" s="20" t="s">
        <v>25</v>
      </c>
      <c r="D23" s="46">
        <v>41609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41609</v>
      </c>
      <c r="O23" s="47">
        <f t="shared" si="2"/>
        <v>50.435151515151517</v>
      </c>
      <c r="P23" s="9"/>
    </row>
    <row r="24" spans="1:16">
      <c r="A24" s="12"/>
      <c r="B24" s="25">
        <v>335.9</v>
      </c>
      <c r="C24" s="20" t="s">
        <v>26</v>
      </c>
      <c r="D24" s="46">
        <v>2008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2008</v>
      </c>
      <c r="O24" s="47">
        <f t="shared" si="2"/>
        <v>2.4339393939393941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SUM(D26:D33)</f>
        <v>218352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498136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716488</v>
      </c>
      <c r="O25" s="45">
        <f t="shared" si="2"/>
        <v>868.47030303030306</v>
      </c>
      <c r="P25" s="10"/>
    </row>
    <row r="26" spans="1:16">
      <c r="A26" s="12"/>
      <c r="B26" s="25">
        <v>341.9</v>
      </c>
      <c r="C26" s="20" t="s">
        <v>33</v>
      </c>
      <c r="D26" s="46">
        <v>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98</v>
      </c>
      <c r="O26" s="47">
        <f t="shared" si="2"/>
        <v>0.11878787878787879</v>
      </c>
      <c r="P26" s="9"/>
    </row>
    <row r="27" spans="1:16">
      <c r="A27" s="12"/>
      <c r="B27" s="25">
        <v>342.1</v>
      </c>
      <c r="C27" s="20" t="s">
        <v>34</v>
      </c>
      <c r="D27" s="46">
        <v>130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</v>
      </c>
      <c r="O27" s="47">
        <f t="shared" si="2"/>
        <v>0.15757575757575756</v>
      </c>
      <c r="P27" s="9"/>
    </row>
    <row r="28" spans="1:16">
      <c r="A28" s="12"/>
      <c r="B28" s="25">
        <v>342.2</v>
      </c>
      <c r="C28" s="20" t="s">
        <v>35</v>
      </c>
      <c r="D28" s="46">
        <v>206408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206408</v>
      </c>
      <c r="O28" s="47">
        <f t="shared" si="2"/>
        <v>250.19151515151515</v>
      </c>
      <c r="P28" s="9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171238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171238</v>
      </c>
      <c r="O29" s="47">
        <f t="shared" si="2"/>
        <v>207.56121212121212</v>
      </c>
      <c r="P29" s="9"/>
    </row>
    <row r="30" spans="1:16">
      <c r="A30" s="12"/>
      <c r="B30" s="25">
        <v>343.4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141397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141397</v>
      </c>
      <c r="O30" s="47">
        <f t="shared" si="2"/>
        <v>171.39030303030302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185501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185501</v>
      </c>
      <c r="O31" s="47">
        <f t="shared" si="2"/>
        <v>224.84969696969696</v>
      </c>
      <c r="P31" s="9"/>
    </row>
    <row r="32" spans="1:16">
      <c r="A32" s="12"/>
      <c r="B32" s="25">
        <v>343.9</v>
      </c>
      <c r="C32" s="20" t="s">
        <v>39</v>
      </c>
      <c r="D32" s="46">
        <v>6529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6529</v>
      </c>
      <c r="O32" s="47">
        <f t="shared" si="2"/>
        <v>7.9139393939393941</v>
      </c>
      <c r="P32" s="9"/>
    </row>
    <row r="33" spans="1:119">
      <c r="A33" s="12"/>
      <c r="B33" s="25">
        <v>344.9</v>
      </c>
      <c r="C33" s="20" t="s">
        <v>40</v>
      </c>
      <c r="D33" s="46">
        <v>5187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5187</v>
      </c>
      <c r="O33" s="47">
        <f t="shared" si="2"/>
        <v>6.2872727272727271</v>
      </c>
      <c r="P33" s="9"/>
    </row>
    <row r="34" spans="1:119" ht="15.75">
      <c r="A34" s="29" t="s">
        <v>32</v>
      </c>
      <c r="B34" s="30"/>
      <c r="C34" s="31"/>
      <c r="D34" s="32">
        <f t="shared" ref="D34:M34" si="8">SUM(D35:D37)</f>
        <v>421963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4" si="9">SUM(D34:M34)</f>
        <v>421963</v>
      </c>
      <c r="O34" s="45">
        <f t="shared" si="2"/>
        <v>511.47030303030306</v>
      </c>
      <c r="P34" s="10"/>
    </row>
    <row r="35" spans="1:119">
      <c r="A35" s="13"/>
      <c r="B35" s="39">
        <v>351.9</v>
      </c>
      <c r="C35" s="21" t="s">
        <v>45</v>
      </c>
      <c r="D35" s="46">
        <v>398933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398933</v>
      </c>
      <c r="O35" s="47">
        <f t="shared" si="2"/>
        <v>483.55515151515152</v>
      </c>
      <c r="P35" s="9"/>
    </row>
    <row r="36" spans="1:119">
      <c r="A36" s="13"/>
      <c r="B36" s="39">
        <v>354</v>
      </c>
      <c r="C36" s="21" t="s">
        <v>43</v>
      </c>
      <c r="D36" s="46">
        <v>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200</v>
      </c>
      <c r="O36" s="47">
        <f t="shared" si="2"/>
        <v>0.24242424242424243</v>
      </c>
      <c r="P36" s="9"/>
    </row>
    <row r="37" spans="1:119">
      <c r="A37" s="13"/>
      <c r="B37" s="39">
        <v>359</v>
      </c>
      <c r="C37" s="21" t="s">
        <v>44</v>
      </c>
      <c r="D37" s="46">
        <v>22830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22830</v>
      </c>
      <c r="O37" s="47">
        <f t="shared" si="2"/>
        <v>27.672727272727272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34393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6014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40407</v>
      </c>
      <c r="O38" s="45">
        <f t="shared" si="2"/>
        <v>48.978181818181817</v>
      </c>
      <c r="P38" s="10"/>
    </row>
    <row r="39" spans="1:119">
      <c r="A39" s="12"/>
      <c r="B39" s="25">
        <v>361.1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6014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6014</v>
      </c>
      <c r="O39" s="47">
        <f t="shared" si="2"/>
        <v>7.28969696969697</v>
      </c>
      <c r="P39" s="9"/>
    </row>
    <row r="40" spans="1:119">
      <c r="A40" s="12"/>
      <c r="B40" s="25">
        <v>362</v>
      </c>
      <c r="C40" s="20" t="s">
        <v>47</v>
      </c>
      <c r="D40" s="46">
        <v>17072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17072</v>
      </c>
      <c r="O40" s="47">
        <f t="shared" si="2"/>
        <v>20.693333333333332</v>
      </c>
      <c r="P40" s="9"/>
    </row>
    <row r="41" spans="1:119">
      <c r="A41" s="12"/>
      <c r="B41" s="25">
        <v>365</v>
      </c>
      <c r="C41" s="20" t="s">
        <v>48</v>
      </c>
      <c r="D41" s="46">
        <v>3500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3500</v>
      </c>
      <c r="O41" s="47">
        <f t="shared" si="2"/>
        <v>4.2424242424242422</v>
      </c>
      <c r="P41" s="9"/>
    </row>
    <row r="42" spans="1:119">
      <c r="A42" s="12"/>
      <c r="B42" s="25">
        <v>366</v>
      </c>
      <c r="C42" s="20" t="s">
        <v>49</v>
      </c>
      <c r="D42" s="46">
        <v>310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310</v>
      </c>
      <c r="O42" s="47">
        <f t="shared" si="2"/>
        <v>0.37575757575757573</v>
      </c>
      <c r="P42" s="9"/>
    </row>
    <row r="43" spans="1:119" ht="15.75" thickBot="1">
      <c r="A43" s="12"/>
      <c r="B43" s="25">
        <v>369.9</v>
      </c>
      <c r="C43" s="20" t="s">
        <v>50</v>
      </c>
      <c r="D43" s="46">
        <v>13511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13511</v>
      </c>
      <c r="O43" s="47">
        <f t="shared" si="2"/>
        <v>16.376969696969699</v>
      </c>
      <c r="P43" s="9"/>
    </row>
    <row r="44" spans="1:119" ht="16.5" thickBot="1">
      <c r="A44" s="14" t="s">
        <v>41</v>
      </c>
      <c r="B44" s="23"/>
      <c r="C44" s="22"/>
      <c r="D44" s="15">
        <f>SUM(D5,D12,D17,D25,D34,D38)</f>
        <v>1320620</v>
      </c>
      <c r="E44" s="15">
        <f t="shared" ref="E44:M44" si="11">SUM(E5,E12,E17,E25,E34,E38)</f>
        <v>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504150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9"/>
        <v>1824770</v>
      </c>
      <c r="O44" s="38">
        <f t="shared" si="2"/>
        <v>2211.8424242424244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57</v>
      </c>
      <c r="M46" s="118"/>
      <c r="N46" s="118"/>
      <c r="O46" s="43">
        <v>825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347572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347572</v>
      </c>
      <c r="O5" s="33">
        <f t="shared" ref="O5:O39" si="2">(N5/O$41)</f>
        <v>415.75598086124404</v>
      </c>
      <c r="P5" s="6"/>
    </row>
    <row r="6" spans="1:133">
      <c r="A6" s="12"/>
      <c r="B6" s="25">
        <v>311</v>
      </c>
      <c r="C6" s="20" t="s">
        <v>2</v>
      </c>
      <c r="D6" s="46">
        <v>120405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120405</v>
      </c>
      <c r="O6" s="47">
        <f t="shared" si="2"/>
        <v>144.02511961722487</v>
      </c>
      <c r="P6" s="9"/>
    </row>
    <row r="7" spans="1:133">
      <c r="A7" s="12"/>
      <c r="B7" s="25">
        <v>312.10000000000002</v>
      </c>
      <c r="C7" s="20" t="s">
        <v>10</v>
      </c>
      <c r="D7" s="46">
        <v>91050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91050</v>
      </c>
      <c r="O7" s="47">
        <f t="shared" si="2"/>
        <v>108.91148325358851</v>
      </c>
      <c r="P7" s="9"/>
    </row>
    <row r="8" spans="1:133">
      <c r="A8" s="12"/>
      <c r="B8" s="25">
        <v>314.10000000000002</v>
      </c>
      <c r="C8" s="20" t="s">
        <v>12</v>
      </c>
      <c r="D8" s="46">
        <v>116699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116699</v>
      </c>
      <c r="O8" s="47">
        <f t="shared" si="2"/>
        <v>139.59210526315789</v>
      </c>
      <c r="P8" s="9"/>
    </row>
    <row r="9" spans="1:133">
      <c r="A9" s="12"/>
      <c r="B9" s="25">
        <v>315</v>
      </c>
      <c r="C9" s="20" t="s">
        <v>13</v>
      </c>
      <c r="D9" s="46">
        <v>16681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16681</v>
      </c>
      <c r="O9" s="47">
        <f t="shared" si="2"/>
        <v>19.953349282296649</v>
      </c>
      <c r="P9" s="9"/>
    </row>
    <row r="10" spans="1:133">
      <c r="A10" s="12"/>
      <c r="B10" s="25">
        <v>316</v>
      </c>
      <c r="C10" s="20" t="s">
        <v>14</v>
      </c>
      <c r="D10" s="46">
        <v>2737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2737</v>
      </c>
      <c r="O10" s="47">
        <f t="shared" si="2"/>
        <v>3.2739234449760763</v>
      </c>
      <c r="P10" s="9"/>
    </row>
    <row r="11" spans="1:133" ht="15.75">
      <c r="A11" s="29" t="s">
        <v>76</v>
      </c>
      <c r="B11" s="30"/>
      <c r="C11" s="31"/>
      <c r="D11" s="32">
        <f t="shared" ref="D11:M11" si="3">SUM(D12:D13)</f>
        <v>41505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41505</v>
      </c>
      <c r="O11" s="45">
        <f t="shared" si="2"/>
        <v>49.647129186602868</v>
      </c>
      <c r="P11" s="10"/>
    </row>
    <row r="12" spans="1:133">
      <c r="A12" s="12"/>
      <c r="B12" s="25">
        <v>322</v>
      </c>
      <c r="C12" s="20" t="s">
        <v>0</v>
      </c>
      <c r="D12" s="46">
        <v>35655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35655</v>
      </c>
      <c r="O12" s="47">
        <f t="shared" si="2"/>
        <v>42.649521531100476</v>
      </c>
      <c r="P12" s="9"/>
    </row>
    <row r="13" spans="1:133">
      <c r="A13" s="12"/>
      <c r="B13" s="25">
        <v>329</v>
      </c>
      <c r="C13" s="20" t="s">
        <v>77</v>
      </c>
      <c r="D13" s="46">
        <v>5850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5850</v>
      </c>
      <c r="O13" s="47">
        <f t="shared" si="2"/>
        <v>6.9976076555023923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SUM(D15:D21)</f>
        <v>174507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174507</v>
      </c>
      <c r="O14" s="45">
        <f t="shared" si="2"/>
        <v>208.74043062200957</v>
      </c>
      <c r="P14" s="10"/>
    </row>
    <row r="15" spans="1:133">
      <c r="A15" s="12"/>
      <c r="B15" s="25">
        <v>334.2</v>
      </c>
      <c r="C15" s="20" t="s">
        <v>78</v>
      </c>
      <c r="D15" s="46">
        <v>20518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20518</v>
      </c>
      <c r="O15" s="47">
        <f t="shared" si="2"/>
        <v>24.543062200956939</v>
      </c>
      <c r="P15" s="9"/>
    </row>
    <row r="16" spans="1:133">
      <c r="A16" s="12"/>
      <c r="B16" s="25">
        <v>334.7</v>
      </c>
      <c r="C16" s="20" t="s">
        <v>21</v>
      </c>
      <c r="D16" s="46">
        <v>35622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35622</v>
      </c>
      <c r="O16" s="47">
        <f t="shared" si="2"/>
        <v>42.610047846889955</v>
      </c>
      <c r="P16" s="9"/>
    </row>
    <row r="17" spans="1:16">
      <c r="A17" s="12"/>
      <c r="B17" s="25">
        <v>335.12</v>
      </c>
      <c r="C17" s="20" t="s">
        <v>22</v>
      </c>
      <c r="D17" s="46">
        <v>44068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44068</v>
      </c>
      <c r="O17" s="47">
        <f t="shared" si="2"/>
        <v>52.71291866028708</v>
      </c>
      <c r="P17" s="9"/>
    </row>
    <row r="18" spans="1:16">
      <c r="A18" s="12"/>
      <c r="B18" s="25">
        <v>335.14</v>
      </c>
      <c r="C18" s="20" t="s">
        <v>23</v>
      </c>
      <c r="D18" s="46">
        <v>533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533</v>
      </c>
      <c r="O18" s="47">
        <f t="shared" si="2"/>
        <v>0.63755980861244022</v>
      </c>
      <c r="P18" s="9"/>
    </row>
    <row r="19" spans="1:16">
      <c r="A19" s="12"/>
      <c r="B19" s="25">
        <v>335.15</v>
      </c>
      <c r="C19" s="20" t="s">
        <v>24</v>
      </c>
      <c r="D19" s="46">
        <v>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183</v>
      </c>
      <c r="O19" s="47">
        <f t="shared" si="2"/>
        <v>0.21889952153110048</v>
      </c>
      <c r="P19" s="9"/>
    </row>
    <row r="20" spans="1:16">
      <c r="A20" s="12"/>
      <c r="B20" s="25">
        <v>335.18</v>
      </c>
      <c r="C20" s="20" t="s">
        <v>25</v>
      </c>
      <c r="D20" s="46">
        <v>47183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47183</v>
      </c>
      <c r="O20" s="47">
        <f t="shared" si="2"/>
        <v>56.438995215311003</v>
      </c>
      <c r="P20" s="9"/>
    </row>
    <row r="21" spans="1:16">
      <c r="A21" s="12"/>
      <c r="B21" s="25">
        <v>337.4</v>
      </c>
      <c r="C21" s="20" t="s">
        <v>79</v>
      </c>
      <c r="D21" s="46">
        <v>26400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26400</v>
      </c>
      <c r="O21" s="47">
        <f t="shared" si="2"/>
        <v>31.578947368421051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SUM(D23:D30)</f>
        <v>212602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414012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626614</v>
      </c>
      <c r="O22" s="45">
        <f t="shared" si="2"/>
        <v>749.53827751196172</v>
      </c>
      <c r="P22" s="10"/>
    </row>
    <row r="23" spans="1:16">
      <c r="A23" s="12"/>
      <c r="B23" s="25">
        <v>342.1</v>
      </c>
      <c r="C23" s="20" t="s">
        <v>34</v>
      </c>
      <c r="D23" s="46">
        <v>274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7">SUM(D23:M23)</f>
        <v>274</v>
      </c>
      <c r="O23" s="47">
        <f t="shared" si="2"/>
        <v>0.32775119617224879</v>
      </c>
      <c r="P23" s="9"/>
    </row>
    <row r="24" spans="1:16">
      <c r="A24" s="12"/>
      <c r="B24" s="25">
        <v>342.2</v>
      </c>
      <c r="C24" s="20" t="s">
        <v>35</v>
      </c>
      <c r="D24" s="46">
        <v>198138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198138</v>
      </c>
      <c r="O24" s="47">
        <f t="shared" si="2"/>
        <v>237.00717703349281</v>
      </c>
      <c r="P24" s="9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119034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119034</v>
      </c>
      <c r="O25" s="47">
        <f t="shared" si="2"/>
        <v>142.38516746411483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141293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141293</v>
      </c>
      <c r="O26" s="47">
        <f t="shared" si="2"/>
        <v>169.01076555023923</v>
      </c>
      <c r="P26" s="9"/>
    </row>
    <row r="27" spans="1:16">
      <c r="A27" s="12"/>
      <c r="B27" s="25">
        <v>343.5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153685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153685</v>
      </c>
      <c r="O27" s="47">
        <f t="shared" si="2"/>
        <v>183.83373205741626</v>
      </c>
      <c r="P27" s="9"/>
    </row>
    <row r="28" spans="1:16">
      <c r="A28" s="12"/>
      <c r="B28" s="25">
        <v>343.9</v>
      </c>
      <c r="C28" s="20" t="s">
        <v>39</v>
      </c>
      <c r="D28" s="46">
        <v>9134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9134</v>
      </c>
      <c r="O28" s="47">
        <f t="shared" si="2"/>
        <v>10.925837320574162</v>
      </c>
      <c r="P28" s="9"/>
    </row>
    <row r="29" spans="1:16">
      <c r="A29" s="12"/>
      <c r="B29" s="25">
        <v>344.9</v>
      </c>
      <c r="C29" s="20" t="s">
        <v>40</v>
      </c>
      <c r="D29" s="46">
        <v>5036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5036</v>
      </c>
      <c r="O29" s="47">
        <f t="shared" si="2"/>
        <v>6.0239234449760763</v>
      </c>
      <c r="P29" s="9"/>
    </row>
    <row r="30" spans="1:16">
      <c r="A30" s="12"/>
      <c r="B30" s="25">
        <v>347.2</v>
      </c>
      <c r="C30" s="20" t="s">
        <v>80</v>
      </c>
      <c r="D30" s="46">
        <v>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</v>
      </c>
      <c r="O30" s="47">
        <f t="shared" si="2"/>
        <v>2.3923444976076555E-2</v>
      </c>
      <c r="P30" s="9"/>
    </row>
    <row r="31" spans="1:16" ht="15.75">
      <c r="A31" s="29" t="s">
        <v>32</v>
      </c>
      <c r="B31" s="30"/>
      <c r="C31" s="31"/>
      <c r="D31" s="32">
        <f t="shared" ref="D31:M31" si="8">SUM(D32:D32)</f>
        <v>435999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435999</v>
      </c>
      <c r="O31" s="45">
        <f t="shared" si="2"/>
        <v>521.52990430622015</v>
      </c>
      <c r="P31" s="10"/>
    </row>
    <row r="32" spans="1:16">
      <c r="A32" s="13"/>
      <c r="B32" s="39">
        <v>359</v>
      </c>
      <c r="C32" s="21" t="s">
        <v>44</v>
      </c>
      <c r="D32" s="46">
        <v>435999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9">SUM(D32:M32)</f>
        <v>435999</v>
      </c>
      <c r="O32" s="47">
        <f t="shared" si="2"/>
        <v>521.52990430622015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SUM(D34:D38)</f>
        <v>34277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3724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38001</v>
      </c>
      <c r="O33" s="45">
        <f t="shared" si="2"/>
        <v>45.455741626794257</v>
      </c>
      <c r="P33" s="10"/>
    </row>
    <row r="34" spans="1:119">
      <c r="A34" s="12"/>
      <c r="B34" s="25">
        <v>361.1</v>
      </c>
      <c r="C34" s="20" t="s">
        <v>46</v>
      </c>
      <c r="D34" s="46">
        <v>2499</v>
      </c>
      <c r="E34" s="46">
        <v>0</v>
      </c>
      <c r="F34" s="46">
        <v>0</v>
      </c>
      <c r="G34" s="46">
        <v>0</v>
      </c>
      <c r="H34" s="46">
        <v>0</v>
      </c>
      <c r="I34" s="46">
        <v>3724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6223</v>
      </c>
      <c r="O34" s="47">
        <f t="shared" si="2"/>
        <v>7.4437799043062203</v>
      </c>
      <c r="P34" s="9"/>
    </row>
    <row r="35" spans="1:119">
      <c r="A35" s="12"/>
      <c r="B35" s="25">
        <v>362</v>
      </c>
      <c r="C35" s="20" t="s">
        <v>47</v>
      </c>
      <c r="D35" s="46">
        <v>16198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16198</v>
      </c>
      <c r="O35" s="47">
        <f t="shared" si="2"/>
        <v>19.375598086124402</v>
      </c>
      <c r="P35" s="9"/>
    </row>
    <row r="36" spans="1:119">
      <c r="A36" s="12"/>
      <c r="B36" s="25">
        <v>365</v>
      </c>
      <c r="C36" s="20" t="s">
        <v>48</v>
      </c>
      <c r="D36" s="46">
        <v>3807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3807</v>
      </c>
      <c r="O36" s="47">
        <f t="shared" si="2"/>
        <v>4.553827751196172</v>
      </c>
      <c r="P36" s="9"/>
    </row>
    <row r="37" spans="1:119">
      <c r="A37" s="12"/>
      <c r="B37" s="25">
        <v>366</v>
      </c>
      <c r="C37" s="20" t="s">
        <v>49</v>
      </c>
      <c r="D37" s="46">
        <v>378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378</v>
      </c>
      <c r="O37" s="47">
        <f t="shared" si="2"/>
        <v>0.45215311004784686</v>
      </c>
      <c r="P37" s="9"/>
    </row>
    <row r="38" spans="1:119" ht="15.75" thickBot="1">
      <c r="A38" s="12"/>
      <c r="B38" s="25">
        <v>369.9</v>
      </c>
      <c r="C38" s="20" t="s">
        <v>50</v>
      </c>
      <c r="D38" s="46">
        <v>11395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11395</v>
      </c>
      <c r="O38" s="47">
        <f t="shared" si="2"/>
        <v>13.630382775119617</v>
      </c>
      <c r="P38" s="9"/>
    </row>
    <row r="39" spans="1:119" ht="16.5" thickBot="1">
      <c r="A39" s="14" t="s">
        <v>41</v>
      </c>
      <c r="B39" s="23"/>
      <c r="C39" s="22"/>
      <c r="D39" s="15">
        <f>SUM(D5,D11,D14,D22,D31,D33)</f>
        <v>1246462</v>
      </c>
      <c r="E39" s="15">
        <f t="shared" ref="E39:M39" si="11">SUM(E5,E11,E14,E22,E31,E33)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417736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9"/>
        <v>1664198</v>
      </c>
      <c r="O39" s="38">
        <f t="shared" si="2"/>
        <v>1990.6674641148325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81</v>
      </c>
      <c r="M41" s="118"/>
      <c r="N41" s="118"/>
      <c r="O41" s="43">
        <v>836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2025-04-17T15:16:01Z</cp:lastPrinted>
  <dcterms:created xsi:type="dcterms:W3CDTF">2000-08-31T21:26:31Z</dcterms:created>
  <dcterms:modified xsi:type="dcterms:W3CDTF">2025-04-17T15:16:06Z</dcterms:modified>
</cp:coreProperties>
</file>