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29" documentId="11_0895F03517B876698AD3924D7AA8F6533EB3D223" xr6:coauthVersionLast="47" xr6:coauthVersionMax="47" xr10:uidLastSave="{ECBDCEFD-CDE8-45A3-AE58-792B7A3EE012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'2007'!$A$1:$O$33</definedName>
    <definedName name="_xlnm.Print_Area" localSheetId="15">'2008'!$A$1:$O$32</definedName>
    <definedName name="_xlnm.Print_Area" localSheetId="14">'2009'!$A$1:$O$32</definedName>
    <definedName name="_xlnm.Print_Area" localSheetId="13">'2010'!$A$1:$O$31</definedName>
    <definedName name="_xlnm.Print_Area" localSheetId="12">'2011'!$A$1:$O$29</definedName>
    <definedName name="_xlnm.Print_Area" localSheetId="11">'2012'!$A$1:$O$29</definedName>
    <definedName name="_xlnm.Print_Area" localSheetId="10">'2013'!$A$1:$O$28</definedName>
    <definedName name="_xlnm.Print_Area" localSheetId="9">'2014'!$A$1:$O$29</definedName>
    <definedName name="_xlnm.Print_Area" localSheetId="8">'2015'!$A$1:$O$26</definedName>
    <definedName name="_xlnm.Print_Area" localSheetId="7">'2016'!$A$1:$O$27</definedName>
    <definedName name="_xlnm.Print_Area" localSheetId="6">'2017'!$A$1:$O$28</definedName>
    <definedName name="_xlnm.Print_Area" localSheetId="5">'2018'!$A$1:$O$28</definedName>
    <definedName name="_xlnm.Print_Area" localSheetId="4">'2019'!$A$1:$O$30</definedName>
    <definedName name="_xlnm.Print_Area" localSheetId="3">'2020'!$A$1:$O$28</definedName>
    <definedName name="_xlnm.Print_Area" localSheetId="2">'2021'!$A$1:$P$30</definedName>
    <definedName name="_xlnm.Print_Area" localSheetId="1">'2022'!$A$1:$P$29</definedName>
    <definedName name="_xlnm.Print_Area" localSheetId="0">'2023'!$A$1:$P$21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49" l="1"/>
  <c r="F17" i="49"/>
  <c r="G17" i="49"/>
  <c r="H17" i="49"/>
  <c r="I17" i="49"/>
  <c r="J17" i="49"/>
  <c r="K17" i="49"/>
  <c r="L17" i="49"/>
  <c r="M17" i="49"/>
  <c r="N17" i="49"/>
  <c r="D17" i="49"/>
  <c r="O16" i="49" l="1"/>
  <c r="P16" i="49" s="1"/>
  <c r="N15" i="49"/>
  <c r="M15" i="49"/>
  <c r="L15" i="49"/>
  <c r="K15" i="49"/>
  <c r="J15" i="49"/>
  <c r="I15" i="49"/>
  <c r="H15" i="49"/>
  <c r="G15" i="49"/>
  <c r="F15" i="49"/>
  <c r="E15" i="49"/>
  <c r="D15" i="49"/>
  <c r="O14" i="49"/>
  <c r="P14" i="49" s="1"/>
  <c r="N13" i="49"/>
  <c r="M13" i="49"/>
  <c r="L13" i="49"/>
  <c r="K13" i="49"/>
  <c r="J13" i="49"/>
  <c r="I13" i="49"/>
  <c r="H13" i="49"/>
  <c r="G13" i="49"/>
  <c r="F13" i="49"/>
  <c r="E13" i="49"/>
  <c r="D13" i="49"/>
  <c r="O12" i="49"/>
  <c r="P12" i="49" s="1"/>
  <c r="N11" i="49"/>
  <c r="M11" i="49"/>
  <c r="L11" i="49"/>
  <c r="K11" i="49"/>
  <c r="J11" i="49"/>
  <c r="I11" i="49"/>
  <c r="H11" i="49"/>
  <c r="G11" i="49"/>
  <c r="F11" i="49"/>
  <c r="E11" i="49"/>
  <c r="D11" i="49"/>
  <c r="O10" i="49"/>
  <c r="P10" i="49" s="1"/>
  <c r="O9" i="49"/>
  <c r="P9" i="49" s="1"/>
  <c r="O8" i="49"/>
  <c r="P8" i="49" s="1"/>
  <c r="N7" i="49"/>
  <c r="M7" i="49"/>
  <c r="L7" i="49"/>
  <c r="K7" i="49"/>
  <c r="J7" i="49"/>
  <c r="I7" i="49"/>
  <c r="H7" i="49"/>
  <c r="G7" i="49"/>
  <c r="F7" i="49"/>
  <c r="E7" i="49"/>
  <c r="D7" i="49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15" i="49" l="1"/>
  <c r="P15" i="49" s="1"/>
  <c r="O11" i="49"/>
  <c r="P11" i="49" s="1"/>
  <c r="O5" i="49"/>
  <c r="P5" i="49" s="1"/>
  <c r="O13" i="49"/>
  <c r="P13" i="49" s="1"/>
  <c r="O7" i="49"/>
  <c r="P7" i="49" s="1"/>
  <c r="O24" i="48"/>
  <c r="P24" i="48" s="1"/>
  <c r="O23" i="48"/>
  <c r="P23" i="48" s="1"/>
  <c r="O22" i="48"/>
  <c r="P22" i="48" s="1"/>
  <c r="N21" i="48"/>
  <c r="M21" i="48"/>
  <c r="L21" i="48"/>
  <c r="K21" i="48"/>
  <c r="J21" i="48"/>
  <c r="I21" i="48"/>
  <c r="H21" i="48"/>
  <c r="G21" i="48"/>
  <c r="F21" i="48"/>
  <c r="E21" i="48"/>
  <c r="D21" i="48"/>
  <c r="O20" i="48"/>
  <c r="P20" i="48" s="1"/>
  <c r="N19" i="48"/>
  <c r="M19" i="48"/>
  <c r="L19" i="48"/>
  <c r="K19" i="48"/>
  <c r="J19" i="48"/>
  <c r="I19" i="48"/>
  <c r="H19" i="48"/>
  <c r="G19" i="48"/>
  <c r="F19" i="48"/>
  <c r="E19" i="48"/>
  <c r="D19" i="48"/>
  <c r="O18" i="48"/>
  <c r="P18" i="48" s="1"/>
  <c r="O17" i="48"/>
  <c r="P17" i="48" s="1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O14" i="48"/>
  <c r="P14" i="48" s="1"/>
  <c r="O13" i="48"/>
  <c r="P13" i="48" s="1"/>
  <c r="N12" i="48"/>
  <c r="M12" i="48"/>
  <c r="L12" i="48"/>
  <c r="K12" i="48"/>
  <c r="J12" i="48"/>
  <c r="I12" i="48"/>
  <c r="H12" i="48"/>
  <c r="G12" i="48"/>
  <c r="F12" i="48"/>
  <c r="E12" i="48"/>
  <c r="D12" i="48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N25" i="48" s="1"/>
  <c r="M5" i="48"/>
  <c r="M25" i="48" s="1"/>
  <c r="L5" i="48"/>
  <c r="K5" i="48"/>
  <c r="J5" i="48"/>
  <c r="I5" i="48"/>
  <c r="H5" i="48"/>
  <c r="G5" i="48"/>
  <c r="F5" i="48"/>
  <c r="E5" i="48"/>
  <c r="D5" i="48"/>
  <c r="O17" i="49" l="1"/>
  <c r="P17" i="49" s="1"/>
  <c r="L25" i="48"/>
  <c r="D25" i="48"/>
  <c r="F25" i="48"/>
  <c r="E25" i="48"/>
  <c r="G25" i="48"/>
  <c r="H25" i="48"/>
  <c r="J25" i="48"/>
  <c r="I25" i="48"/>
  <c r="K25" i="48"/>
  <c r="O21" i="48"/>
  <c r="P21" i="48" s="1"/>
  <c r="O19" i="48"/>
  <c r="P19" i="48" s="1"/>
  <c r="O12" i="48"/>
  <c r="P12" i="48" s="1"/>
  <c r="O5" i="48"/>
  <c r="P5" i="48" s="1"/>
  <c r="O15" i="48"/>
  <c r="P15" i="48" s="1"/>
  <c r="N26" i="47"/>
  <c r="D26" i="47"/>
  <c r="O25" i="47"/>
  <c r="P25" i="47" s="1"/>
  <c r="O24" i="47"/>
  <c r="P24" i="47" s="1"/>
  <c r="O23" i="47"/>
  <c r="P23" i="47" s="1"/>
  <c r="N22" i="47"/>
  <c r="M22" i="47"/>
  <c r="L22" i="47"/>
  <c r="K22" i="47"/>
  <c r="J22" i="47"/>
  <c r="I22" i="47"/>
  <c r="H22" i="47"/>
  <c r="G22" i="47"/>
  <c r="F22" i="47"/>
  <c r="E22" i="47"/>
  <c r="D22" i="47"/>
  <c r="O21" i="47"/>
  <c r="P21" i="47" s="1"/>
  <c r="N20" i="47"/>
  <c r="M20" i="47"/>
  <c r="M26" i="47" s="1"/>
  <c r="L20" i="47"/>
  <c r="K20" i="47"/>
  <c r="J20" i="47"/>
  <c r="I20" i="47"/>
  <c r="H20" i="47"/>
  <c r="G20" i="47"/>
  <c r="F20" i="47"/>
  <c r="E20" i="47"/>
  <c r="D20" i="47"/>
  <c r="O19" i="47"/>
  <c r="P19" i="47"/>
  <c r="O18" i="47"/>
  <c r="P18" i="47" s="1"/>
  <c r="O17" i="47"/>
  <c r="P17" i="47"/>
  <c r="O16" i="47"/>
  <c r="P16" i="47" s="1"/>
  <c r="N15" i="47"/>
  <c r="M15" i="47"/>
  <c r="L15" i="47"/>
  <c r="K15" i="47"/>
  <c r="J15" i="47"/>
  <c r="I15" i="47"/>
  <c r="H15" i="47"/>
  <c r="G15" i="47"/>
  <c r="F15" i="47"/>
  <c r="E15" i="47"/>
  <c r="D15" i="47"/>
  <c r="O14" i="47"/>
  <c r="P14" i="47" s="1"/>
  <c r="O13" i="47"/>
  <c r="P13" i="47" s="1"/>
  <c r="N12" i="47"/>
  <c r="M12" i="47"/>
  <c r="L12" i="47"/>
  <c r="K12" i="47"/>
  <c r="J12" i="47"/>
  <c r="I12" i="47"/>
  <c r="H12" i="47"/>
  <c r="G12" i="47"/>
  <c r="F12" i="47"/>
  <c r="E12" i="47"/>
  <c r="D12" i="47"/>
  <c r="O11" i="47"/>
  <c r="P11" i="47" s="1"/>
  <c r="O10" i="47"/>
  <c r="P10" i="47"/>
  <c r="O9" i="47"/>
  <c r="P9" i="47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E26" i="47" s="1"/>
  <c r="D5" i="47"/>
  <c r="M24" i="46"/>
  <c r="D24" i="46"/>
  <c r="N23" i="46"/>
  <c r="O23" i="46" s="1"/>
  <c r="N22" i="46"/>
  <c r="O22" i="46"/>
  <c r="N21" i="46"/>
  <c r="O21" i="46" s="1"/>
  <c r="M20" i="46"/>
  <c r="L20" i="46"/>
  <c r="K20" i="46"/>
  <c r="J20" i="46"/>
  <c r="I20" i="46"/>
  <c r="N20" i="46" s="1"/>
  <c r="O20" i="46" s="1"/>
  <c r="H20" i="46"/>
  <c r="G20" i="46"/>
  <c r="F20" i="46"/>
  <c r="E20" i="46"/>
  <c r="D20" i="46"/>
  <c r="N19" i="46"/>
  <c r="O19" i="46" s="1"/>
  <c r="M18" i="46"/>
  <c r="L18" i="46"/>
  <c r="K18" i="46"/>
  <c r="J18" i="46"/>
  <c r="I18" i="46"/>
  <c r="H18" i="46"/>
  <c r="G18" i="46"/>
  <c r="F18" i="46"/>
  <c r="E18" i="46"/>
  <c r="D18" i="46"/>
  <c r="N17" i="46"/>
  <c r="O17" i="46" s="1"/>
  <c r="M16" i="46"/>
  <c r="L16" i="46"/>
  <c r="K16" i="46"/>
  <c r="J16" i="46"/>
  <c r="I16" i="46"/>
  <c r="H16" i="46"/>
  <c r="G16" i="46"/>
  <c r="F16" i="46"/>
  <c r="E16" i="46"/>
  <c r="D16" i="46"/>
  <c r="N15" i="46"/>
  <c r="O15" i="46" s="1"/>
  <c r="M14" i="46"/>
  <c r="L14" i="46"/>
  <c r="K14" i="46"/>
  <c r="J14" i="46"/>
  <c r="I14" i="46"/>
  <c r="H14" i="46"/>
  <c r="N14" i="46" s="1"/>
  <c r="O14" i="46" s="1"/>
  <c r="G14" i="46"/>
  <c r="F14" i="46"/>
  <c r="E14" i="46"/>
  <c r="D14" i="46"/>
  <c r="N13" i="46"/>
  <c r="O13" i="46" s="1"/>
  <c r="N12" i="46"/>
  <c r="O12" i="46" s="1"/>
  <c r="M11" i="46"/>
  <c r="L11" i="46"/>
  <c r="K11" i="46"/>
  <c r="J11" i="46"/>
  <c r="I11" i="46"/>
  <c r="H11" i="46"/>
  <c r="G11" i="46"/>
  <c r="F11" i="46"/>
  <c r="E11" i="46"/>
  <c r="D11" i="46"/>
  <c r="N10" i="46"/>
  <c r="O10" i="46" s="1"/>
  <c r="N9" i="46"/>
  <c r="O9" i="46"/>
  <c r="N8" i="46"/>
  <c r="O8" i="46" s="1"/>
  <c r="N7" i="46"/>
  <c r="O7" i="46" s="1"/>
  <c r="N6" i="46"/>
  <c r="O6" i="46"/>
  <c r="M5" i="46"/>
  <c r="L5" i="46"/>
  <c r="K5" i="46"/>
  <c r="J5" i="46"/>
  <c r="I5" i="46"/>
  <c r="H5" i="46"/>
  <c r="G5" i="46"/>
  <c r="F5" i="46"/>
  <c r="E5" i="46"/>
  <c r="D5" i="46"/>
  <c r="N25" i="45"/>
  <c r="O25" i="45" s="1"/>
  <c r="N24" i="45"/>
  <c r="O24" i="45"/>
  <c r="N23" i="45"/>
  <c r="O23" i="45" s="1"/>
  <c r="M22" i="45"/>
  <c r="L22" i="45"/>
  <c r="K22" i="45"/>
  <c r="J22" i="45"/>
  <c r="I22" i="45"/>
  <c r="H22" i="45"/>
  <c r="G22" i="45"/>
  <c r="F22" i="45"/>
  <c r="E22" i="45"/>
  <c r="D22" i="45"/>
  <c r="N21" i="45"/>
  <c r="O21" i="45" s="1"/>
  <c r="M20" i="45"/>
  <c r="L20" i="45"/>
  <c r="K20" i="45"/>
  <c r="J20" i="45"/>
  <c r="I20" i="45"/>
  <c r="H20" i="45"/>
  <c r="G20" i="45"/>
  <c r="F20" i="45"/>
  <c r="E20" i="45"/>
  <c r="D20" i="45"/>
  <c r="N19" i="45"/>
  <c r="O19" i="45" s="1"/>
  <c r="N18" i="45"/>
  <c r="O18" i="45" s="1"/>
  <c r="N17" i="45"/>
  <c r="O17" i="45"/>
  <c r="N16" i="45"/>
  <c r="O16" i="45" s="1"/>
  <c r="M15" i="45"/>
  <c r="L15" i="45"/>
  <c r="K15" i="45"/>
  <c r="J15" i="45"/>
  <c r="I15" i="45"/>
  <c r="H15" i="45"/>
  <c r="G15" i="45"/>
  <c r="F15" i="45"/>
  <c r="E15" i="45"/>
  <c r="D15" i="45"/>
  <c r="N14" i="45"/>
  <c r="O14" i="45" s="1"/>
  <c r="N13" i="45"/>
  <c r="O13" i="45" s="1"/>
  <c r="M12" i="45"/>
  <c r="L12" i="45"/>
  <c r="K12" i="45"/>
  <c r="J12" i="45"/>
  <c r="I12" i="45"/>
  <c r="H12" i="45"/>
  <c r="G12" i="45"/>
  <c r="F12" i="45"/>
  <c r="E12" i="45"/>
  <c r="D12" i="45"/>
  <c r="N11" i="45"/>
  <c r="O11" i="45" s="1"/>
  <c r="N10" i="45"/>
  <c r="O10" i="45" s="1"/>
  <c r="N9" i="45"/>
  <c r="O9" i="45" s="1"/>
  <c r="N8" i="45"/>
  <c r="O8" i="45" s="1"/>
  <c r="N7" i="45"/>
  <c r="O7" i="45" s="1"/>
  <c r="N6" i="45"/>
  <c r="O6" i="45" s="1"/>
  <c r="M5" i="45"/>
  <c r="M26" i="45" s="1"/>
  <c r="L5" i="45"/>
  <c r="L26" i="45" s="1"/>
  <c r="K5" i="45"/>
  <c r="J5" i="45"/>
  <c r="J26" i="45" s="1"/>
  <c r="I5" i="45"/>
  <c r="I26" i="45" s="1"/>
  <c r="H5" i="45"/>
  <c r="H26" i="45" s="1"/>
  <c r="G5" i="45"/>
  <c r="F5" i="45"/>
  <c r="E5" i="45"/>
  <c r="D5" i="45"/>
  <c r="N23" i="44"/>
  <c r="O23" i="44" s="1"/>
  <c r="N22" i="44"/>
  <c r="O22" i="44" s="1"/>
  <c r="N21" i="44"/>
  <c r="O21" i="44" s="1"/>
  <c r="M20" i="44"/>
  <c r="L20" i="44"/>
  <c r="K20" i="44"/>
  <c r="J20" i="44"/>
  <c r="I20" i="44"/>
  <c r="H20" i="44"/>
  <c r="G20" i="44"/>
  <c r="F20" i="44"/>
  <c r="E20" i="44"/>
  <c r="D20" i="44"/>
  <c r="N19" i="44"/>
  <c r="O19" i="44" s="1"/>
  <c r="M18" i="44"/>
  <c r="L18" i="44"/>
  <c r="K18" i="44"/>
  <c r="J18" i="44"/>
  <c r="I18" i="44"/>
  <c r="H18" i="44"/>
  <c r="G18" i="44"/>
  <c r="F18" i="44"/>
  <c r="E18" i="44"/>
  <c r="D18" i="44"/>
  <c r="N17" i="44"/>
  <c r="O17" i="44" s="1"/>
  <c r="N16" i="44"/>
  <c r="O16" i="44" s="1"/>
  <c r="N15" i="44"/>
  <c r="O15" i="44" s="1"/>
  <c r="M14" i="44"/>
  <c r="L14" i="44"/>
  <c r="K14" i="44"/>
  <c r="J14" i="44"/>
  <c r="I14" i="44"/>
  <c r="H14" i="44"/>
  <c r="G14" i="44"/>
  <c r="N14" i="44" s="1"/>
  <c r="O14" i="44" s="1"/>
  <c r="F14" i="44"/>
  <c r="E14" i="44"/>
  <c r="D14" i="44"/>
  <c r="N13" i="44"/>
  <c r="O13" i="44" s="1"/>
  <c r="N12" i="44"/>
  <c r="O12" i="44" s="1"/>
  <c r="M11" i="44"/>
  <c r="L11" i="44"/>
  <c r="K11" i="44"/>
  <c r="J11" i="44"/>
  <c r="I11" i="44"/>
  <c r="H11" i="44"/>
  <c r="G11" i="44"/>
  <c r="F11" i="44"/>
  <c r="E11" i="44"/>
  <c r="D11" i="44"/>
  <c r="N10" i="44"/>
  <c r="O10" i="44" s="1"/>
  <c r="N9" i="44"/>
  <c r="O9" i="44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D5" i="44"/>
  <c r="N23" i="43"/>
  <c r="O23" i="43" s="1"/>
  <c r="N22" i="43"/>
  <c r="O22" i="43" s="1"/>
  <c r="N21" i="43"/>
  <c r="O21" i="43" s="1"/>
  <c r="M20" i="43"/>
  <c r="L20" i="43"/>
  <c r="K20" i="43"/>
  <c r="J20" i="43"/>
  <c r="I20" i="43"/>
  <c r="H20" i="43"/>
  <c r="G20" i="43"/>
  <c r="F20" i="43"/>
  <c r="E20" i="43"/>
  <c r="D20" i="43"/>
  <c r="N19" i="43"/>
  <c r="O19" i="43" s="1"/>
  <c r="M18" i="43"/>
  <c r="L18" i="43"/>
  <c r="K18" i="43"/>
  <c r="J18" i="43"/>
  <c r="I18" i="43"/>
  <c r="H18" i="43"/>
  <c r="G18" i="43"/>
  <c r="F18" i="43"/>
  <c r="E18" i="43"/>
  <c r="D18" i="43"/>
  <c r="N17" i="43"/>
  <c r="O17" i="43" s="1"/>
  <c r="N16" i="43"/>
  <c r="O16" i="43" s="1"/>
  <c r="N15" i="43"/>
  <c r="O15" i="43"/>
  <c r="M14" i="43"/>
  <c r="M24" i="43" s="1"/>
  <c r="L14" i="43"/>
  <c r="K14" i="43"/>
  <c r="J14" i="43"/>
  <c r="I14" i="43"/>
  <c r="H14" i="43"/>
  <c r="G14" i="43"/>
  <c r="N14" i="43" s="1"/>
  <c r="O14" i="43" s="1"/>
  <c r="F14" i="43"/>
  <c r="E14" i="43"/>
  <c r="D14" i="43"/>
  <c r="N13" i="43"/>
  <c r="O13" i="43"/>
  <c r="N12" i="43"/>
  <c r="O12" i="43" s="1"/>
  <c r="M11" i="43"/>
  <c r="L11" i="43"/>
  <c r="K11" i="43"/>
  <c r="J11" i="43"/>
  <c r="I11" i="43"/>
  <c r="H11" i="43"/>
  <c r="G11" i="43"/>
  <c r="F11" i="43"/>
  <c r="N11" i="43" s="1"/>
  <c r="O11" i="43" s="1"/>
  <c r="E11" i="43"/>
  <c r="D11" i="43"/>
  <c r="N10" i="43"/>
  <c r="O10" i="43" s="1"/>
  <c r="N9" i="43"/>
  <c r="O9" i="43" s="1"/>
  <c r="N8" i="43"/>
  <c r="O8" i="43"/>
  <c r="N7" i="43"/>
  <c r="O7" i="43" s="1"/>
  <c r="N6" i="43"/>
  <c r="O6" i="43" s="1"/>
  <c r="M5" i="43"/>
  <c r="L5" i="43"/>
  <c r="K5" i="43"/>
  <c r="J5" i="43"/>
  <c r="I5" i="43"/>
  <c r="H5" i="43"/>
  <c r="G5" i="43"/>
  <c r="F5" i="43"/>
  <c r="E5" i="43"/>
  <c r="E24" i="43" s="1"/>
  <c r="D5" i="43"/>
  <c r="N22" i="42"/>
  <c r="O22" i="42" s="1"/>
  <c r="N21" i="42"/>
  <c r="O21" i="42" s="1"/>
  <c r="M20" i="42"/>
  <c r="L20" i="42"/>
  <c r="K20" i="42"/>
  <c r="J20" i="42"/>
  <c r="I20" i="42"/>
  <c r="N20" i="42" s="1"/>
  <c r="O20" i="42" s="1"/>
  <c r="H20" i="42"/>
  <c r="G20" i="42"/>
  <c r="F20" i="42"/>
  <c r="E20" i="42"/>
  <c r="D20" i="42"/>
  <c r="N19" i="42"/>
  <c r="O19" i="42" s="1"/>
  <c r="M18" i="42"/>
  <c r="L18" i="42"/>
  <c r="K18" i="42"/>
  <c r="J18" i="42"/>
  <c r="I18" i="42"/>
  <c r="H18" i="42"/>
  <c r="G18" i="42"/>
  <c r="F18" i="42"/>
  <c r="E18" i="42"/>
  <c r="D18" i="42"/>
  <c r="N17" i="42"/>
  <c r="O17" i="42" s="1"/>
  <c r="N16" i="42"/>
  <c r="O16" i="42" s="1"/>
  <c r="N15" i="42"/>
  <c r="O15" i="42" s="1"/>
  <c r="M14" i="42"/>
  <c r="L14" i="42"/>
  <c r="K14" i="42"/>
  <c r="J14" i="42"/>
  <c r="I14" i="42"/>
  <c r="H14" i="42"/>
  <c r="G14" i="42"/>
  <c r="F14" i="42"/>
  <c r="E14" i="42"/>
  <c r="D14" i="42"/>
  <c r="N14" i="42" s="1"/>
  <c r="O14" i="42" s="1"/>
  <c r="N13" i="42"/>
  <c r="O13" i="42" s="1"/>
  <c r="N12" i="42"/>
  <c r="O12" i="42" s="1"/>
  <c r="M11" i="42"/>
  <c r="L11" i="42"/>
  <c r="K11" i="42"/>
  <c r="J11" i="42"/>
  <c r="I11" i="42"/>
  <c r="H11" i="42"/>
  <c r="G11" i="42"/>
  <c r="F11" i="42"/>
  <c r="E11" i="42"/>
  <c r="D11" i="42"/>
  <c r="N10" i="42"/>
  <c r="O10" i="42" s="1"/>
  <c r="N9" i="42"/>
  <c r="O9" i="42"/>
  <c r="N8" i="42"/>
  <c r="O8" i="42"/>
  <c r="N7" i="42"/>
  <c r="O7" i="42" s="1"/>
  <c r="N6" i="42"/>
  <c r="O6" i="42"/>
  <c r="M5" i="42"/>
  <c r="L5" i="42"/>
  <c r="K5" i="42"/>
  <c r="J5" i="42"/>
  <c r="J23" i="42" s="1"/>
  <c r="I5" i="42"/>
  <c r="I23" i="42" s="1"/>
  <c r="H5" i="42"/>
  <c r="G5" i="42"/>
  <c r="F5" i="42"/>
  <c r="E5" i="42"/>
  <c r="D5" i="42"/>
  <c r="D23" i="42" s="1"/>
  <c r="N21" i="41"/>
  <c r="O21" i="41" s="1"/>
  <c r="N20" i="41"/>
  <c r="O20" i="41" s="1"/>
  <c r="N19" i="41"/>
  <c r="O19" i="41" s="1"/>
  <c r="M18" i="41"/>
  <c r="L18" i="41"/>
  <c r="K18" i="41"/>
  <c r="J18" i="41"/>
  <c r="I18" i="41"/>
  <c r="H18" i="41"/>
  <c r="G18" i="41"/>
  <c r="F18" i="41"/>
  <c r="E18" i="41"/>
  <c r="D18" i="41"/>
  <c r="N18" i="41" s="1"/>
  <c r="O18" i="41" s="1"/>
  <c r="N17" i="41"/>
  <c r="O17" i="41" s="1"/>
  <c r="M16" i="41"/>
  <c r="N16" i="41" s="1"/>
  <c r="O16" i="41" s="1"/>
  <c r="L16" i="41"/>
  <c r="K16" i="41"/>
  <c r="J16" i="41"/>
  <c r="I16" i="41"/>
  <c r="H16" i="41"/>
  <c r="G16" i="41"/>
  <c r="F16" i="41"/>
  <c r="E16" i="41"/>
  <c r="D16" i="41"/>
  <c r="N15" i="41"/>
  <c r="O15" i="41" s="1"/>
  <c r="N14" i="41"/>
  <c r="O14" i="41" s="1"/>
  <c r="M13" i="41"/>
  <c r="L13" i="41"/>
  <c r="K13" i="41"/>
  <c r="J13" i="41"/>
  <c r="I13" i="41"/>
  <c r="H13" i="41"/>
  <c r="G13" i="41"/>
  <c r="F13" i="41"/>
  <c r="E13" i="41"/>
  <c r="N13" i="41" s="1"/>
  <c r="O13" i="41" s="1"/>
  <c r="D13" i="41"/>
  <c r="N12" i="41"/>
  <c r="O12" i="41" s="1"/>
  <c r="N11" i="41"/>
  <c r="O11" i="41" s="1"/>
  <c r="M10" i="41"/>
  <c r="L10" i="41"/>
  <c r="K10" i="41"/>
  <c r="J10" i="41"/>
  <c r="I10" i="41"/>
  <c r="H10" i="41"/>
  <c r="G10" i="41"/>
  <c r="F10" i="41"/>
  <c r="E10" i="41"/>
  <c r="D10" i="41"/>
  <c r="N9" i="41"/>
  <c r="O9" i="41" s="1"/>
  <c r="N8" i="41"/>
  <c r="O8" i="41"/>
  <c r="N7" i="41"/>
  <c r="O7" i="41" s="1"/>
  <c r="N6" i="41"/>
  <c r="O6" i="41" s="1"/>
  <c r="M5" i="41"/>
  <c r="L5" i="41"/>
  <c r="L22" i="41" s="1"/>
  <c r="K5" i="41"/>
  <c r="J5" i="41"/>
  <c r="I5" i="41"/>
  <c r="H5" i="41"/>
  <c r="G5" i="41"/>
  <c r="F5" i="41"/>
  <c r="E5" i="41"/>
  <c r="D5" i="41"/>
  <c r="N25" i="40"/>
  <c r="O25" i="40" s="1"/>
  <c r="N28" i="40"/>
  <c r="O28" i="40" s="1"/>
  <c r="M27" i="40"/>
  <c r="L27" i="40"/>
  <c r="K27" i="40"/>
  <c r="J27" i="40"/>
  <c r="I27" i="40"/>
  <c r="H27" i="40"/>
  <c r="G27" i="40"/>
  <c r="F27" i="40"/>
  <c r="E27" i="40"/>
  <c r="E29" i="40" s="1"/>
  <c r="D27" i="40"/>
  <c r="N26" i="40"/>
  <c r="O26" i="40" s="1"/>
  <c r="N24" i="40"/>
  <c r="O24" i="40" s="1"/>
  <c r="M23" i="40"/>
  <c r="L23" i="40"/>
  <c r="K23" i="40"/>
  <c r="J23" i="40"/>
  <c r="I23" i="40"/>
  <c r="H23" i="40"/>
  <c r="G23" i="40"/>
  <c r="F23" i="40"/>
  <c r="E23" i="40"/>
  <c r="D23" i="40"/>
  <c r="N22" i="40"/>
  <c r="O22" i="40" s="1"/>
  <c r="M21" i="40"/>
  <c r="L21" i="40"/>
  <c r="K21" i="40"/>
  <c r="J21" i="40"/>
  <c r="I21" i="40"/>
  <c r="H21" i="40"/>
  <c r="G21" i="40"/>
  <c r="F21" i="40"/>
  <c r="E21" i="40"/>
  <c r="D21" i="40"/>
  <c r="N20" i="40"/>
  <c r="O20" i="40"/>
  <c r="M19" i="40"/>
  <c r="L19" i="40"/>
  <c r="K19" i="40"/>
  <c r="J19" i="40"/>
  <c r="I19" i="40"/>
  <c r="H19" i="40"/>
  <c r="G19" i="40"/>
  <c r="F19" i="40"/>
  <c r="E19" i="40"/>
  <c r="D19" i="40"/>
  <c r="N18" i="40"/>
  <c r="O18" i="40" s="1"/>
  <c r="N17" i="40"/>
  <c r="O17" i="40" s="1"/>
  <c r="N16" i="40"/>
  <c r="O16" i="40" s="1"/>
  <c r="N15" i="40"/>
  <c r="O15" i="40" s="1"/>
  <c r="M14" i="40"/>
  <c r="L14" i="40"/>
  <c r="K14" i="40"/>
  <c r="J14" i="40"/>
  <c r="I14" i="40"/>
  <c r="H14" i="40"/>
  <c r="G14" i="40"/>
  <c r="F14" i="40"/>
  <c r="E14" i="40"/>
  <c r="D14" i="40"/>
  <c r="N13" i="40"/>
  <c r="O13" i="40" s="1"/>
  <c r="N12" i="40"/>
  <c r="O12" i="40"/>
  <c r="N11" i="40"/>
  <c r="O11" i="40" s="1"/>
  <c r="M10" i="40"/>
  <c r="L10" i="40"/>
  <c r="L29" i="40" s="1"/>
  <c r="K10" i="40"/>
  <c r="J10" i="40"/>
  <c r="I10" i="40"/>
  <c r="H10" i="40"/>
  <c r="G10" i="40"/>
  <c r="F10" i="40"/>
  <c r="E10" i="40"/>
  <c r="D10" i="40"/>
  <c r="N9" i="40"/>
  <c r="O9" i="40" s="1"/>
  <c r="N8" i="40"/>
  <c r="O8" i="40" s="1"/>
  <c r="N7" i="40"/>
  <c r="O7" i="40" s="1"/>
  <c r="N6" i="40"/>
  <c r="O6" i="40" s="1"/>
  <c r="M5" i="40"/>
  <c r="M29" i="40" s="1"/>
  <c r="L5" i="40"/>
  <c r="K5" i="40"/>
  <c r="J5" i="40"/>
  <c r="I5" i="40"/>
  <c r="H5" i="40"/>
  <c r="G5" i="40"/>
  <c r="F5" i="40"/>
  <c r="E5" i="40"/>
  <c r="D5" i="40"/>
  <c r="N5" i="40" s="1"/>
  <c r="O5" i="40" s="1"/>
  <c r="D29" i="40"/>
  <c r="N24" i="39"/>
  <c r="O24" i="39" s="1"/>
  <c r="M23" i="39"/>
  <c r="L23" i="39"/>
  <c r="K23" i="39"/>
  <c r="J23" i="39"/>
  <c r="I23" i="39"/>
  <c r="H23" i="39"/>
  <c r="G23" i="39"/>
  <c r="F23" i="39"/>
  <c r="E23" i="39"/>
  <c r="D23" i="39"/>
  <c r="N22" i="39"/>
  <c r="O22" i="39" s="1"/>
  <c r="N21" i="39"/>
  <c r="O21" i="39" s="1"/>
  <c r="N20" i="39"/>
  <c r="O20" i="39" s="1"/>
  <c r="M19" i="39"/>
  <c r="L19" i="39"/>
  <c r="K19" i="39"/>
  <c r="J19" i="39"/>
  <c r="I19" i="39"/>
  <c r="H19" i="39"/>
  <c r="G19" i="39"/>
  <c r="F19" i="39"/>
  <c r="E19" i="39"/>
  <c r="D19" i="39"/>
  <c r="N18" i="39"/>
  <c r="O18" i="39" s="1"/>
  <c r="M17" i="39"/>
  <c r="L17" i="39"/>
  <c r="K17" i="39"/>
  <c r="J17" i="39"/>
  <c r="I17" i="39"/>
  <c r="H17" i="39"/>
  <c r="G17" i="39"/>
  <c r="F17" i="39"/>
  <c r="E17" i="39"/>
  <c r="D17" i="39"/>
  <c r="N16" i="39"/>
  <c r="O16" i="39" s="1"/>
  <c r="N15" i="39"/>
  <c r="O15" i="39"/>
  <c r="M14" i="39"/>
  <c r="L14" i="39"/>
  <c r="K14" i="39"/>
  <c r="J14" i="39"/>
  <c r="I14" i="39"/>
  <c r="H14" i="39"/>
  <c r="G14" i="39"/>
  <c r="F14" i="39"/>
  <c r="N14" i="39" s="1"/>
  <c r="O14" i="39" s="1"/>
  <c r="E14" i="39"/>
  <c r="D14" i="39"/>
  <c r="N13" i="39"/>
  <c r="O13" i="39" s="1"/>
  <c r="N12" i="39"/>
  <c r="O12" i="39" s="1"/>
  <c r="M11" i="39"/>
  <c r="M25" i="39" s="1"/>
  <c r="L11" i="39"/>
  <c r="K11" i="39"/>
  <c r="J11" i="39"/>
  <c r="I11" i="39"/>
  <c r="H11" i="39"/>
  <c r="G11" i="39"/>
  <c r="F11" i="39"/>
  <c r="E11" i="39"/>
  <c r="E25" i="39" s="1"/>
  <c r="D11" i="39"/>
  <c r="N10" i="39"/>
  <c r="O10" i="39"/>
  <c r="N9" i="39"/>
  <c r="O9" i="39" s="1"/>
  <c r="N8" i="39"/>
  <c r="O8" i="39" s="1"/>
  <c r="N7" i="39"/>
  <c r="O7" i="39" s="1"/>
  <c r="N6" i="39"/>
  <c r="O6" i="39" s="1"/>
  <c r="M5" i="39"/>
  <c r="L5" i="39"/>
  <c r="K5" i="39"/>
  <c r="J5" i="39"/>
  <c r="I5" i="39"/>
  <c r="H5" i="39"/>
  <c r="G5" i="39"/>
  <c r="G25" i="39" s="1"/>
  <c r="F5" i="39"/>
  <c r="E5" i="39"/>
  <c r="D5" i="39"/>
  <c r="D25" i="39" s="1"/>
  <c r="N23" i="38"/>
  <c r="O23" i="38"/>
  <c r="N22" i="38"/>
  <c r="O22" i="38" s="1"/>
  <c r="N21" i="38"/>
  <c r="O21" i="38" s="1"/>
  <c r="M20" i="38"/>
  <c r="L20" i="38"/>
  <c r="K20" i="38"/>
  <c r="J20" i="38"/>
  <c r="I20" i="38"/>
  <c r="H20" i="38"/>
  <c r="G20" i="38"/>
  <c r="F20" i="38"/>
  <c r="E20" i="38"/>
  <c r="D20" i="38"/>
  <c r="N19" i="38"/>
  <c r="O19" i="38"/>
  <c r="M18" i="38"/>
  <c r="L18" i="38"/>
  <c r="K18" i="38"/>
  <c r="J18" i="38"/>
  <c r="I18" i="38"/>
  <c r="H18" i="38"/>
  <c r="G18" i="38"/>
  <c r="F18" i="38"/>
  <c r="E18" i="38"/>
  <c r="D18" i="38"/>
  <c r="N17" i="38"/>
  <c r="O17" i="38"/>
  <c r="N16" i="38"/>
  <c r="O16" i="38"/>
  <c r="M15" i="38"/>
  <c r="L15" i="38"/>
  <c r="K15" i="38"/>
  <c r="J15" i="38"/>
  <c r="I15" i="38"/>
  <c r="H15" i="38"/>
  <c r="G15" i="38"/>
  <c r="F15" i="38"/>
  <c r="E15" i="38"/>
  <c r="D15" i="38"/>
  <c r="N14" i="38"/>
  <c r="O14" i="38" s="1"/>
  <c r="N13" i="38"/>
  <c r="O13" i="38" s="1"/>
  <c r="M12" i="38"/>
  <c r="M24" i="38" s="1"/>
  <c r="L12" i="38"/>
  <c r="K12" i="38"/>
  <c r="J12" i="38"/>
  <c r="I12" i="38"/>
  <c r="H12" i="38"/>
  <c r="G12" i="38"/>
  <c r="F12" i="38"/>
  <c r="E12" i="38"/>
  <c r="D12" i="38"/>
  <c r="N11" i="38"/>
  <c r="O11" i="38" s="1"/>
  <c r="N10" i="38"/>
  <c r="O10" i="38" s="1"/>
  <c r="N9" i="38"/>
  <c r="O9" i="38" s="1"/>
  <c r="N8" i="38"/>
  <c r="O8" i="38" s="1"/>
  <c r="N7" i="38"/>
  <c r="O7" i="38" s="1"/>
  <c r="N6" i="38"/>
  <c r="O6" i="38" s="1"/>
  <c r="M5" i="38"/>
  <c r="L5" i="38"/>
  <c r="L24" i="38" s="1"/>
  <c r="K5" i="38"/>
  <c r="K24" i="38"/>
  <c r="J5" i="38"/>
  <c r="J24" i="38" s="1"/>
  <c r="I5" i="38"/>
  <c r="H5" i="38"/>
  <c r="G5" i="38"/>
  <c r="F5" i="38"/>
  <c r="E5" i="38"/>
  <c r="D5" i="38"/>
  <c r="D24" i="38" s="1"/>
  <c r="N27" i="37"/>
  <c r="O27" i="37"/>
  <c r="M26" i="37"/>
  <c r="L26" i="37"/>
  <c r="K26" i="37"/>
  <c r="J26" i="37"/>
  <c r="I26" i="37"/>
  <c r="H26" i="37"/>
  <c r="G26" i="37"/>
  <c r="F26" i="37"/>
  <c r="E26" i="37"/>
  <c r="D26" i="37"/>
  <c r="N25" i="37"/>
  <c r="O25" i="37" s="1"/>
  <c r="N24" i="37"/>
  <c r="O24" i="37" s="1"/>
  <c r="N23" i="37"/>
  <c r="O23" i="37"/>
  <c r="M22" i="37"/>
  <c r="L22" i="37"/>
  <c r="K22" i="37"/>
  <c r="J22" i="37"/>
  <c r="I22" i="37"/>
  <c r="H22" i="37"/>
  <c r="G22" i="37"/>
  <c r="F22" i="37"/>
  <c r="E22" i="37"/>
  <c r="D22" i="37"/>
  <c r="N21" i="37"/>
  <c r="O21" i="37" s="1"/>
  <c r="M20" i="37"/>
  <c r="L20" i="37"/>
  <c r="K20" i="37"/>
  <c r="J20" i="37"/>
  <c r="I20" i="37"/>
  <c r="H20" i="37"/>
  <c r="G20" i="37"/>
  <c r="F20" i="37"/>
  <c r="E20" i="37"/>
  <c r="D20" i="37"/>
  <c r="N19" i="37"/>
  <c r="O19" i="37" s="1"/>
  <c r="N18" i="37"/>
  <c r="O18" i="37"/>
  <c r="N17" i="37"/>
  <c r="O17" i="37" s="1"/>
  <c r="N16" i="37"/>
  <c r="O16" i="37" s="1"/>
  <c r="N15" i="37"/>
  <c r="O15" i="37" s="1"/>
  <c r="M14" i="37"/>
  <c r="M28" i="37" s="1"/>
  <c r="L14" i="37"/>
  <c r="L28" i="37" s="1"/>
  <c r="K14" i="37"/>
  <c r="J14" i="37"/>
  <c r="I14" i="37"/>
  <c r="H14" i="37"/>
  <c r="G14" i="37"/>
  <c r="F14" i="37"/>
  <c r="E14" i="37"/>
  <c r="D14" i="37"/>
  <c r="N14" i="37" s="1"/>
  <c r="O14" i="37" s="1"/>
  <c r="N13" i="37"/>
  <c r="O13" i="37" s="1"/>
  <c r="N12" i="37"/>
  <c r="O12" i="37" s="1"/>
  <c r="N11" i="37"/>
  <c r="O11" i="37" s="1"/>
  <c r="M10" i="37"/>
  <c r="L10" i="37"/>
  <c r="K10" i="37"/>
  <c r="J10" i="37"/>
  <c r="I10" i="37"/>
  <c r="H10" i="37"/>
  <c r="G10" i="37"/>
  <c r="F10" i="37"/>
  <c r="E10" i="37"/>
  <c r="D10" i="37"/>
  <c r="N9" i="37"/>
  <c r="O9" i="37" s="1"/>
  <c r="N8" i="37"/>
  <c r="O8" i="37"/>
  <c r="N7" i="37"/>
  <c r="O7" i="37"/>
  <c r="N6" i="37"/>
  <c r="O6" i="37" s="1"/>
  <c r="M5" i="37"/>
  <c r="L5" i="37"/>
  <c r="K5" i="37"/>
  <c r="J5" i="37"/>
  <c r="I5" i="37"/>
  <c r="H5" i="37"/>
  <c r="G5" i="37"/>
  <c r="F5" i="37"/>
  <c r="E5" i="37"/>
  <c r="D5" i="37"/>
  <c r="D28" i="37" s="1"/>
  <c r="N24" i="36"/>
  <c r="O24" i="36" s="1"/>
  <c r="N23" i="36"/>
  <c r="O23" i="36" s="1"/>
  <c r="N22" i="36"/>
  <c r="O22" i="36" s="1"/>
  <c r="M21" i="36"/>
  <c r="L21" i="36"/>
  <c r="K21" i="36"/>
  <c r="J21" i="36"/>
  <c r="I21" i="36"/>
  <c r="H21" i="36"/>
  <c r="G21" i="36"/>
  <c r="F21" i="36"/>
  <c r="E21" i="36"/>
  <c r="D21" i="36"/>
  <c r="N20" i="36"/>
  <c r="O20" i="36" s="1"/>
  <c r="M19" i="36"/>
  <c r="L19" i="36"/>
  <c r="K19" i="36"/>
  <c r="J19" i="36"/>
  <c r="I19" i="36"/>
  <c r="H19" i="36"/>
  <c r="G19" i="36"/>
  <c r="F19" i="36"/>
  <c r="E19" i="36"/>
  <c r="D19" i="36"/>
  <c r="N18" i="36"/>
  <c r="O18" i="36"/>
  <c r="N17" i="36"/>
  <c r="O17" i="36" s="1"/>
  <c r="N16" i="36"/>
  <c r="O16" i="36" s="1"/>
  <c r="N15" i="36"/>
  <c r="O15" i="36" s="1"/>
  <c r="M14" i="36"/>
  <c r="L14" i="36"/>
  <c r="K14" i="36"/>
  <c r="J14" i="36"/>
  <c r="I14" i="36"/>
  <c r="H14" i="36"/>
  <c r="G14" i="36"/>
  <c r="F14" i="36"/>
  <c r="E14" i="36"/>
  <c r="D14" i="36"/>
  <c r="N14" i="36" s="1"/>
  <c r="O14" i="36" s="1"/>
  <c r="N13" i="36"/>
  <c r="O13" i="36" s="1"/>
  <c r="N12" i="36"/>
  <c r="O12" i="36" s="1"/>
  <c r="M11" i="36"/>
  <c r="L11" i="36"/>
  <c r="K11" i="36"/>
  <c r="J11" i="36"/>
  <c r="I11" i="36"/>
  <c r="H11" i="36"/>
  <c r="G11" i="36"/>
  <c r="F11" i="36"/>
  <c r="E11" i="36"/>
  <c r="D11" i="36"/>
  <c r="D25" i="36" s="1"/>
  <c r="N10" i="36"/>
  <c r="O10" i="36" s="1"/>
  <c r="N9" i="36"/>
  <c r="O9" i="36" s="1"/>
  <c r="N8" i="36"/>
  <c r="O8" i="36"/>
  <c r="N7" i="36"/>
  <c r="O7" i="36"/>
  <c r="N6" i="36"/>
  <c r="O6" i="36" s="1"/>
  <c r="M5" i="36"/>
  <c r="L5" i="36"/>
  <c r="L25" i="36" s="1"/>
  <c r="K5" i="36"/>
  <c r="K25" i="36" s="1"/>
  <c r="J5" i="36"/>
  <c r="I5" i="36"/>
  <c r="H5" i="36"/>
  <c r="G5" i="36"/>
  <c r="F5" i="36"/>
  <c r="F25" i="36" s="1"/>
  <c r="E5" i="36"/>
  <c r="D5" i="36"/>
  <c r="N24" i="35"/>
  <c r="O24" i="35" s="1"/>
  <c r="N23" i="35"/>
  <c r="O23" i="35" s="1"/>
  <c r="N22" i="35"/>
  <c r="O22" i="35" s="1"/>
  <c r="M21" i="35"/>
  <c r="L21" i="35"/>
  <c r="K21" i="35"/>
  <c r="J21" i="35"/>
  <c r="I21" i="35"/>
  <c r="H21" i="35"/>
  <c r="G21" i="35"/>
  <c r="F21" i="35"/>
  <c r="E21" i="35"/>
  <c r="D21" i="35"/>
  <c r="N20" i="35"/>
  <c r="O20" i="35" s="1"/>
  <c r="M19" i="35"/>
  <c r="L19" i="35"/>
  <c r="K19" i="35"/>
  <c r="K25" i="35" s="1"/>
  <c r="J19" i="35"/>
  <c r="I19" i="35"/>
  <c r="H19" i="35"/>
  <c r="G19" i="35"/>
  <c r="F19" i="35"/>
  <c r="E19" i="35"/>
  <c r="D19" i="35"/>
  <c r="N18" i="35"/>
  <c r="O18" i="35"/>
  <c r="N17" i="35"/>
  <c r="O17" i="35"/>
  <c r="N16" i="35"/>
  <c r="O16" i="35" s="1"/>
  <c r="N15" i="35"/>
  <c r="O15" i="35" s="1"/>
  <c r="M14" i="35"/>
  <c r="L14" i="35"/>
  <c r="K14" i="35"/>
  <c r="J14" i="35"/>
  <c r="I14" i="35"/>
  <c r="H14" i="35"/>
  <c r="G14" i="35"/>
  <c r="F14" i="35"/>
  <c r="E14" i="35"/>
  <c r="D14" i="35"/>
  <c r="N13" i="35"/>
  <c r="O13" i="35" s="1"/>
  <c r="N12" i="35"/>
  <c r="O12" i="35" s="1"/>
  <c r="M11" i="35"/>
  <c r="L11" i="35"/>
  <c r="K11" i="35"/>
  <c r="J11" i="35"/>
  <c r="I11" i="35"/>
  <c r="H11" i="35"/>
  <c r="G11" i="35"/>
  <c r="F11" i="35"/>
  <c r="F25" i="35" s="1"/>
  <c r="E11" i="35"/>
  <c r="D11" i="35"/>
  <c r="N10" i="35"/>
  <c r="O10" i="35" s="1"/>
  <c r="N9" i="35"/>
  <c r="O9" i="35" s="1"/>
  <c r="N8" i="35"/>
  <c r="O8" i="35"/>
  <c r="N7" i="35"/>
  <c r="O7" i="35" s="1"/>
  <c r="N6" i="35"/>
  <c r="O6" i="35" s="1"/>
  <c r="M5" i="35"/>
  <c r="L5" i="35"/>
  <c r="K5" i="35"/>
  <c r="J5" i="35"/>
  <c r="I5" i="35"/>
  <c r="H5" i="35"/>
  <c r="G5" i="35"/>
  <c r="F5" i="35"/>
  <c r="E5" i="35"/>
  <c r="E25" i="35"/>
  <c r="D5" i="35"/>
  <c r="D25" i="35" s="1"/>
  <c r="N26" i="34"/>
  <c r="O26" i="34" s="1"/>
  <c r="M25" i="34"/>
  <c r="L25" i="34"/>
  <c r="K25" i="34"/>
  <c r="J25" i="34"/>
  <c r="I25" i="34"/>
  <c r="H25" i="34"/>
  <c r="G25" i="34"/>
  <c r="F25" i="34"/>
  <c r="E25" i="34"/>
  <c r="D25" i="34"/>
  <c r="N24" i="34"/>
  <c r="O24" i="34" s="1"/>
  <c r="N23" i="34"/>
  <c r="O23" i="34" s="1"/>
  <c r="N22" i="34"/>
  <c r="O22" i="34" s="1"/>
  <c r="M21" i="34"/>
  <c r="L21" i="34"/>
  <c r="K21" i="34"/>
  <c r="J21" i="34"/>
  <c r="I21" i="34"/>
  <c r="H21" i="34"/>
  <c r="N21" i="34" s="1"/>
  <c r="O21" i="34" s="1"/>
  <c r="G21" i="34"/>
  <c r="F21" i="34"/>
  <c r="E21" i="34"/>
  <c r="D21" i="34"/>
  <c r="N20" i="34"/>
  <c r="O20" i="34" s="1"/>
  <c r="M19" i="34"/>
  <c r="L19" i="34"/>
  <c r="K19" i="34"/>
  <c r="J19" i="34"/>
  <c r="I19" i="34"/>
  <c r="H19" i="34"/>
  <c r="G19" i="34"/>
  <c r="F19" i="34"/>
  <c r="E19" i="34"/>
  <c r="D19" i="34"/>
  <c r="N18" i="34"/>
  <c r="O18" i="34" s="1"/>
  <c r="N17" i="34"/>
  <c r="O17" i="34" s="1"/>
  <c r="N16" i="34"/>
  <c r="O16" i="34"/>
  <c r="N15" i="34"/>
  <c r="O15" i="34" s="1"/>
  <c r="M14" i="34"/>
  <c r="L14" i="34"/>
  <c r="K14" i="34"/>
  <c r="J14" i="34"/>
  <c r="I14" i="34"/>
  <c r="H14" i="34"/>
  <c r="G14" i="34"/>
  <c r="F14" i="34"/>
  <c r="E14" i="34"/>
  <c r="D14" i="34"/>
  <c r="N13" i="34"/>
  <c r="O13" i="34" s="1"/>
  <c r="N12" i="34"/>
  <c r="O12" i="34" s="1"/>
  <c r="N11" i="34"/>
  <c r="O11" i="34" s="1"/>
  <c r="M10" i="34"/>
  <c r="L10" i="34"/>
  <c r="K10" i="34"/>
  <c r="K27" i="34" s="1"/>
  <c r="J10" i="34"/>
  <c r="I10" i="34"/>
  <c r="H10" i="34"/>
  <c r="G10" i="34"/>
  <c r="F10" i="34"/>
  <c r="E10" i="34"/>
  <c r="D10" i="34"/>
  <c r="N9" i="34"/>
  <c r="O9" i="34" s="1"/>
  <c r="N8" i="34"/>
  <c r="O8" i="34" s="1"/>
  <c r="N7" i="34"/>
  <c r="O7" i="34" s="1"/>
  <c r="N6" i="34"/>
  <c r="O6" i="34" s="1"/>
  <c r="M5" i="34"/>
  <c r="M27" i="34" s="1"/>
  <c r="L5" i="34"/>
  <c r="K5" i="34"/>
  <c r="J5" i="34"/>
  <c r="I5" i="34"/>
  <c r="H5" i="34"/>
  <c r="G5" i="34"/>
  <c r="F5" i="34"/>
  <c r="F27" i="34" s="1"/>
  <c r="E5" i="34"/>
  <c r="E27" i="34" s="1"/>
  <c r="D5" i="34"/>
  <c r="E26" i="33"/>
  <c r="N26" i="33" s="1"/>
  <c r="O26" i="33" s="1"/>
  <c r="F26" i="33"/>
  <c r="G26" i="33"/>
  <c r="H26" i="33"/>
  <c r="I26" i="33"/>
  <c r="J26" i="33"/>
  <c r="K26" i="33"/>
  <c r="L26" i="33"/>
  <c r="M26" i="33"/>
  <c r="D26" i="33"/>
  <c r="E22" i="33"/>
  <c r="F22" i="33"/>
  <c r="G22" i="33"/>
  <c r="H22" i="33"/>
  <c r="I22" i="33"/>
  <c r="J22" i="33"/>
  <c r="J28" i="33" s="1"/>
  <c r="K22" i="33"/>
  <c r="L22" i="33"/>
  <c r="M22" i="33"/>
  <c r="E20" i="33"/>
  <c r="F20" i="33"/>
  <c r="G20" i="33"/>
  <c r="H20" i="33"/>
  <c r="I20" i="33"/>
  <c r="J20" i="33"/>
  <c r="K20" i="33"/>
  <c r="L20" i="33"/>
  <c r="M20" i="33"/>
  <c r="E14" i="33"/>
  <c r="F14" i="33"/>
  <c r="G14" i="33"/>
  <c r="H14" i="33"/>
  <c r="I14" i="33"/>
  <c r="J14" i="33"/>
  <c r="K14" i="33"/>
  <c r="L14" i="33"/>
  <c r="L28" i="33" s="1"/>
  <c r="M14" i="33"/>
  <c r="E10" i="33"/>
  <c r="F10" i="33"/>
  <c r="G10" i="33"/>
  <c r="H10" i="33"/>
  <c r="I10" i="33"/>
  <c r="J10" i="33"/>
  <c r="K10" i="33"/>
  <c r="K28" i="33" s="1"/>
  <c r="L10" i="33"/>
  <c r="M10" i="33"/>
  <c r="E5" i="33"/>
  <c r="N5" i="33" s="1"/>
  <c r="O5" i="33" s="1"/>
  <c r="F5" i="33"/>
  <c r="G5" i="33"/>
  <c r="H5" i="33"/>
  <c r="H28" i="33" s="1"/>
  <c r="I5" i="33"/>
  <c r="I28" i="33" s="1"/>
  <c r="J5" i="33"/>
  <c r="K5" i="33"/>
  <c r="L5" i="33"/>
  <c r="M5" i="33"/>
  <c r="D22" i="33"/>
  <c r="D20" i="33"/>
  <c r="D14" i="33"/>
  <c r="N14" i="33"/>
  <c r="O14" i="33" s="1"/>
  <c r="D10" i="33"/>
  <c r="D5" i="33"/>
  <c r="N27" i="33"/>
  <c r="O27" i="33" s="1"/>
  <c r="N23" i="33"/>
  <c r="O23" i="33" s="1"/>
  <c r="N24" i="33"/>
  <c r="O24" i="33" s="1"/>
  <c r="N25" i="33"/>
  <c r="O25" i="33" s="1"/>
  <c r="N21" i="33"/>
  <c r="O21" i="33" s="1"/>
  <c r="N12" i="33"/>
  <c r="O12" i="33"/>
  <c r="N13" i="33"/>
  <c r="O13" i="33" s="1"/>
  <c r="N7" i="33"/>
  <c r="O7" i="33" s="1"/>
  <c r="N8" i="33"/>
  <c r="O8" i="33" s="1"/>
  <c r="N9" i="33"/>
  <c r="O9" i="33"/>
  <c r="N6" i="33"/>
  <c r="O6" i="33"/>
  <c r="N15" i="33"/>
  <c r="O15" i="33"/>
  <c r="N16" i="33"/>
  <c r="O16" i="33" s="1"/>
  <c r="N17" i="33"/>
  <c r="O17" i="33" s="1"/>
  <c r="N18" i="33"/>
  <c r="O18" i="33" s="1"/>
  <c r="N19" i="33"/>
  <c r="O19" i="33"/>
  <c r="N11" i="33"/>
  <c r="O11" i="33"/>
  <c r="J28" i="37"/>
  <c r="G25" i="35"/>
  <c r="N15" i="45"/>
  <c r="O15" i="45" s="1"/>
  <c r="O22" i="47"/>
  <c r="P22" i="47" s="1"/>
  <c r="N5" i="41" l="1"/>
  <c r="O5" i="41" s="1"/>
  <c r="N22" i="33"/>
  <c r="O22" i="33" s="1"/>
  <c r="I25" i="39"/>
  <c r="J25" i="39"/>
  <c r="I29" i="40"/>
  <c r="H24" i="43"/>
  <c r="L23" i="42"/>
  <c r="E28" i="33"/>
  <c r="N18" i="42"/>
  <c r="O18" i="42" s="1"/>
  <c r="G24" i="43"/>
  <c r="N20" i="45"/>
  <c r="O20" i="45" s="1"/>
  <c r="H27" i="34"/>
  <c r="N19" i="35"/>
  <c r="O19" i="35" s="1"/>
  <c r="I28" i="37"/>
  <c r="N5" i="35"/>
  <c r="O5" i="35" s="1"/>
  <c r="N12" i="38"/>
  <c r="O12" i="38" s="1"/>
  <c r="K25" i="39"/>
  <c r="N25" i="39" s="1"/>
  <c r="O25" i="39" s="1"/>
  <c r="J29" i="40"/>
  <c r="I24" i="43"/>
  <c r="F26" i="47"/>
  <c r="O26" i="47" s="1"/>
  <c r="P26" i="47" s="1"/>
  <c r="F28" i="37"/>
  <c r="N19" i="40"/>
  <c r="O19" i="40" s="1"/>
  <c r="N11" i="35"/>
  <c r="O11" i="35" s="1"/>
  <c r="H25" i="39"/>
  <c r="M23" i="42"/>
  <c r="G27" i="34"/>
  <c r="J24" i="43"/>
  <c r="G26" i="47"/>
  <c r="N19" i="34"/>
  <c r="O19" i="34" s="1"/>
  <c r="H24" i="38"/>
  <c r="N23" i="39"/>
  <c r="O23" i="39" s="1"/>
  <c r="N5" i="43"/>
  <c r="O5" i="43" s="1"/>
  <c r="D24" i="44"/>
  <c r="N24" i="44" s="1"/>
  <c r="O24" i="44" s="1"/>
  <c r="F24" i="46"/>
  <c r="H26" i="47"/>
  <c r="O12" i="47"/>
  <c r="P12" i="47" s="1"/>
  <c r="H29" i="40"/>
  <c r="L25" i="39"/>
  <c r="K29" i="40"/>
  <c r="E28" i="37"/>
  <c r="N14" i="34"/>
  <c r="O14" i="34" s="1"/>
  <c r="L25" i="35"/>
  <c r="I24" i="38"/>
  <c r="N10" i="41"/>
  <c r="O10" i="41" s="1"/>
  <c r="L24" i="43"/>
  <c r="N18" i="43"/>
  <c r="O18" i="43" s="1"/>
  <c r="G24" i="46"/>
  <c r="I26" i="47"/>
  <c r="N20" i="43"/>
  <c r="O20" i="43" s="1"/>
  <c r="I27" i="34"/>
  <c r="N20" i="44"/>
  <c r="O20" i="44" s="1"/>
  <c r="F29" i="40"/>
  <c r="N29" i="40" s="1"/>
  <c r="O29" i="40" s="1"/>
  <c r="K26" i="45"/>
  <c r="N18" i="46"/>
  <c r="O18" i="46" s="1"/>
  <c r="N20" i="38"/>
  <c r="O20" i="38" s="1"/>
  <c r="N5" i="38"/>
  <c r="O5" i="38" s="1"/>
  <c r="E24" i="46"/>
  <c r="N24" i="46" s="1"/>
  <c r="O24" i="46" s="1"/>
  <c r="M25" i="35"/>
  <c r="N5" i="36"/>
  <c r="O5" i="36" s="1"/>
  <c r="N11" i="36"/>
  <c r="O11" i="36" s="1"/>
  <c r="F25" i="39"/>
  <c r="N14" i="40"/>
  <c r="O14" i="40" s="1"/>
  <c r="N23" i="40"/>
  <c r="O23" i="40" s="1"/>
  <c r="F24" i="44"/>
  <c r="N18" i="44"/>
  <c r="O18" i="44" s="1"/>
  <c r="H24" i="46"/>
  <c r="N11" i="46"/>
  <c r="O11" i="46" s="1"/>
  <c r="J26" i="47"/>
  <c r="N27" i="40"/>
  <c r="O27" i="40" s="1"/>
  <c r="N5" i="45"/>
  <c r="O5" i="45" s="1"/>
  <c r="K23" i="42"/>
  <c r="O20" i="47"/>
  <c r="P20" i="47" s="1"/>
  <c r="G28" i="37"/>
  <c r="F24" i="43"/>
  <c r="J27" i="34"/>
  <c r="K28" i="37"/>
  <c r="N20" i="37"/>
  <c r="O20" i="37" s="1"/>
  <c r="N25" i="34"/>
  <c r="O25" i="34" s="1"/>
  <c r="L27" i="34"/>
  <c r="G28" i="33"/>
  <c r="N18" i="38"/>
  <c r="O18" i="38" s="1"/>
  <c r="D22" i="41"/>
  <c r="G24" i="44"/>
  <c r="N11" i="44"/>
  <c r="O11" i="44" s="1"/>
  <c r="I24" i="46"/>
  <c r="L24" i="46"/>
  <c r="N16" i="46"/>
  <c r="O16" i="46" s="1"/>
  <c r="K26" i="47"/>
  <c r="N17" i="39"/>
  <c r="O17" i="39" s="1"/>
  <c r="E22" i="41"/>
  <c r="H24" i="44"/>
  <c r="J24" i="46"/>
  <c r="L26" i="47"/>
  <c r="F28" i="33"/>
  <c r="H25" i="35"/>
  <c r="G25" i="36"/>
  <c r="J25" i="36"/>
  <c r="F22" i="41"/>
  <c r="N11" i="42"/>
  <c r="O11" i="42" s="1"/>
  <c r="I24" i="44"/>
  <c r="N12" i="45"/>
  <c r="O12" i="45" s="1"/>
  <c r="K24" i="46"/>
  <c r="E24" i="44"/>
  <c r="N22" i="45"/>
  <c r="O22" i="45" s="1"/>
  <c r="G29" i="40"/>
  <c r="N10" i="37"/>
  <c r="O10" i="37" s="1"/>
  <c r="N19" i="39"/>
  <c r="O19" i="39" s="1"/>
  <c r="N19" i="36"/>
  <c r="O19" i="36" s="1"/>
  <c r="N10" i="40"/>
  <c r="O10" i="40" s="1"/>
  <c r="I22" i="41"/>
  <c r="F23" i="42"/>
  <c r="N23" i="42" s="1"/>
  <c r="O23" i="42" s="1"/>
  <c r="L24" i="44"/>
  <c r="E26" i="45"/>
  <c r="M28" i="33"/>
  <c r="I25" i="36"/>
  <c r="H22" i="41"/>
  <c r="E23" i="42"/>
  <c r="K24" i="44"/>
  <c r="D26" i="45"/>
  <c r="N26" i="45" s="1"/>
  <c r="O26" i="45" s="1"/>
  <c r="N15" i="38"/>
  <c r="O15" i="38" s="1"/>
  <c r="N21" i="35"/>
  <c r="O21" i="35" s="1"/>
  <c r="M25" i="36"/>
  <c r="N26" i="37"/>
  <c r="O26" i="37" s="1"/>
  <c r="N21" i="40"/>
  <c r="O21" i="40" s="1"/>
  <c r="J22" i="41"/>
  <c r="G23" i="42"/>
  <c r="D24" i="43"/>
  <c r="M24" i="44"/>
  <c r="F26" i="45"/>
  <c r="H25" i="36"/>
  <c r="J24" i="44"/>
  <c r="D28" i="33"/>
  <c r="N22" i="37"/>
  <c r="O22" i="37" s="1"/>
  <c r="N5" i="39"/>
  <c r="O5" i="39" s="1"/>
  <c r="K22" i="41"/>
  <c r="H23" i="42"/>
  <c r="G26" i="45"/>
  <c r="O15" i="47"/>
  <c r="P15" i="47" s="1"/>
  <c r="O25" i="48"/>
  <c r="P25" i="48" s="1"/>
  <c r="D27" i="34"/>
  <c r="N14" i="35"/>
  <c r="O14" i="35" s="1"/>
  <c r="N5" i="34"/>
  <c r="O5" i="34" s="1"/>
  <c r="I25" i="35"/>
  <c r="E25" i="36"/>
  <c r="G24" i="38"/>
  <c r="N10" i="34"/>
  <c r="O10" i="34" s="1"/>
  <c r="N11" i="39"/>
  <c r="O11" i="39" s="1"/>
  <c r="J25" i="35"/>
  <c r="N5" i="37"/>
  <c r="O5" i="37" s="1"/>
  <c r="H28" i="37"/>
  <c r="K24" i="43"/>
  <c r="N24" i="43" s="1"/>
  <c r="O24" i="43" s="1"/>
  <c r="G22" i="41"/>
  <c r="N22" i="41" s="1"/>
  <c r="O22" i="41" s="1"/>
  <c r="F24" i="38"/>
  <c r="N20" i="33"/>
  <c r="O20" i="33" s="1"/>
  <c r="N21" i="36"/>
  <c r="O21" i="36" s="1"/>
  <c r="O5" i="47"/>
  <c r="P5" i="47" s="1"/>
  <c r="N5" i="46"/>
  <c r="O5" i="46" s="1"/>
  <c r="M22" i="41"/>
  <c r="N5" i="44"/>
  <c r="O5" i="44" s="1"/>
  <c r="N5" i="42"/>
  <c r="O5" i="42" s="1"/>
  <c r="N10" i="33"/>
  <c r="O10" i="33" s="1"/>
  <c r="E24" i="38"/>
  <c r="N24" i="38" s="1"/>
  <c r="O24" i="38" s="1"/>
  <c r="N28" i="37" l="1"/>
  <c r="O28" i="37" s="1"/>
  <c r="N27" i="34"/>
  <c r="O27" i="34" s="1"/>
  <c r="N28" i="33"/>
  <c r="O28" i="33" s="1"/>
  <c r="N25" i="36"/>
  <c r="O25" i="36" s="1"/>
  <c r="N25" i="35"/>
  <c r="O25" i="35" s="1"/>
</calcChain>
</file>

<file path=xl/sharedStrings.xml><?xml version="1.0" encoding="utf-8"?>
<sst xmlns="http://schemas.openxmlformats.org/spreadsheetml/2006/main" count="697" uniqueCount="94">
  <si>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</si>
  <si>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</si>
  <si>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</si>
  <si>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</si>
  <si>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</si>
  <si>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</si>
  <si>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</si>
  <si>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</si>
  <si>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</si>
  <si>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</si>
  <si>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</si>
  <si>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</si>
  <si>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</si>
  <si>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</si>
  <si>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</si>
  <si>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</si>
  <si>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</si>
  <si>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</si>
  <si>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</si>
  <si>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</si>
  <si>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Financial and Administrative</t>
  </si>
  <si>
    <t>Legal Counsel</t>
  </si>
  <si>
    <t>Other General Government Services</t>
  </si>
  <si>
    <t>Public Safety</t>
  </si>
  <si>
    <t>Law Enforcement</t>
  </si>
  <si>
    <t>Fire Control</t>
  </si>
  <si>
    <t>Protective Inspections</t>
  </si>
  <si>
    <t>Physical Environment</t>
  </si>
  <si>
    <t>Water Utility Services</t>
  </si>
  <si>
    <t>Garbage / Solid Waste Control Services</t>
  </si>
  <si>
    <t>Sewer / Wastewater Services</t>
  </si>
  <si>
    <t>Water-Sewer Combination Services</t>
  </si>
  <si>
    <t>Other Physical Environment</t>
  </si>
  <si>
    <t>Transportation</t>
  </si>
  <si>
    <t>Road and Street Facilities</t>
  </si>
  <si>
    <t>Culture / Recreation</t>
  </si>
  <si>
    <t>Parks and Recreation</t>
  </si>
  <si>
    <t>Special Events</t>
  </si>
  <si>
    <t>Special Recreation Facilities</t>
  </si>
  <si>
    <t>Proprietary - Non-Operating Interest Expense</t>
  </si>
  <si>
    <t>Other Uses and Non-Operating</t>
  </si>
  <si>
    <t>2009 Municipal Population:</t>
  </si>
  <si>
    <t>Waldo Expenditures Reported by Account Code and Fund Type</t>
  </si>
  <si>
    <t>Local Fiscal Year Ended September 30, 2010</t>
  </si>
  <si>
    <t>2010 Municipal Census Population:</t>
  </si>
  <si>
    <t>Local Fiscal Year Ended September 30, 2011</t>
  </si>
  <si>
    <t>Comprehensive Planning</t>
  </si>
  <si>
    <t>2011 Municipal Population:</t>
  </si>
  <si>
    <t>Compiled from data obtained from the Florida Department of Financial Services, Division of Accounting and Auditing, Bureau of Local Government.</t>
  </si>
  <si>
    <t>Local Fiscal Year Ended September 30, 2012</t>
  </si>
  <si>
    <t>2012 Municipal Population:</t>
  </si>
  <si>
    <t>Local Fiscal Year Ended September 30, 2008</t>
  </si>
  <si>
    <t>2008 Municipal Population:</t>
  </si>
  <si>
    <t>Local Fiscal Year Ended September 30, 2013</t>
  </si>
  <si>
    <t>Executive</t>
  </si>
  <si>
    <t>2013 Municipal Population:</t>
  </si>
  <si>
    <t>Local Fiscal Year Ended September 30, 2014</t>
  </si>
  <si>
    <t>Other General Government</t>
  </si>
  <si>
    <t>Garbage / Solid Waste</t>
  </si>
  <si>
    <t>Water / Sewer Services</t>
  </si>
  <si>
    <t>Road / Street Facilities</t>
  </si>
  <si>
    <t>Parks / Recreation</t>
  </si>
  <si>
    <t>Special Facilities</t>
  </si>
  <si>
    <t>Other Uses</t>
  </si>
  <si>
    <t>Interfund Transfers Out</t>
  </si>
  <si>
    <t>2014 Municipal Population:</t>
  </si>
  <si>
    <t>Local Fiscal Year Ended September 30, 2007</t>
  </si>
  <si>
    <t>Economic Environment</t>
  </si>
  <si>
    <t>Industry Development</t>
  </si>
  <si>
    <t>2007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</si>
  <si>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</si>
  <si>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</si>
  <si>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</si>
  <si>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</si>
  <si>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</si>
  <si>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</si>
  <si>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</si>
  <si>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</si>
  <si>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</si>
  <si>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</si>
  <si>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</si>
  <si>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Other Economic Environment</t>
  </si>
  <si>
    <t>2020 Municipal Population:</t>
  </si>
  <si>
    <t>Local Fiscal Year Ended September 30, 2021</t>
  </si>
  <si>
    <t>Per Capita Account</t>
  </si>
  <si>
    <t>Custodial</t>
  </si>
  <si>
    <t>Total Account</t>
  </si>
  <si>
    <t>2021 Municipal Population:</t>
  </si>
  <si>
    <t>Local Fiscal Year Ended September 30, 2022</t>
  </si>
  <si>
    <t>Debt Service Payments</t>
  </si>
  <si>
    <t>2022 Municipal Population:</t>
  </si>
  <si>
    <t>Local Fiscal Year Ended September 30, 2023</t>
  </si>
  <si>
    <t>Inter-fund Group Transfers Out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</si>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</sst>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F0679-D93F-475C-BBC2-51F13009AA9D}">
  <sheetPr>
    <pageSetUpPr fitToPage="1"/>
  </sheetPr>
  <dimension ref="A1:ED21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5" customWidth="1"/>
    <col min="6" max="7" width="15.77734375" style="135" customWidth="1"/>
    <col min="8" max="8" width="13.77734375" style="135" customWidth="1"/>
    <col min="9" max="10" width="15.77734375" style="135" customWidth="1"/>
    <col min="11" max="14" width="13.77734375" style="135" customWidth="1"/>
    <col min="15" max="15" width="16.77734375" style="135" customWidth="1"/>
    <col min="16" max="16" width="13.77734375" style="107" customWidth="1"/>
    <col min="17" max="18" width="9.77734375" style="107"/>
  </cols>
  <sheetData>
    <row r="1" spans="1:134" ht="27.75">
      <c r="A1" s="143" t="s">
        <v>42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5"/>
      <c r="Q1" s="93"/>
      <c r="R1"/>
    </row>
    <row r="2" spans="1:134" ht="24" thickBot="1">
      <c r="A2" s="146" t="s">
        <v>91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8"/>
      <c r="Q2" s="93"/>
      <c r="R2"/>
    </row>
    <row r="3" spans="1:134" ht="18" customHeight="1">
      <c r="A3" s="149" t="s">
        <v>12</v>
      </c>
      <c r="B3" s="150"/>
      <c r="C3" s="151"/>
      <c r="D3" s="155" t="s">
        <v>6</v>
      </c>
      <c r="E3" s="156"/>
      <c r="F3" s="156"/>
      <c r="G3" s="156"/>
      <c r="H3" s="157"/>
      <c r="I3" s="155" t="s">
        <v>7</v>
      </c>
      <c r="J3" s="157"/>
      <c r="K3" s="155" t="s">
        <v>9</v>
      </c>
      <c r="L3" s="156"/>
      <c r="M3" s="157"/>
      <c r="N3" s="94"/>
      <c r="O3" s="95"/>
      <c r="P3" s="158" t="s">
        <v>84</v>
      </c>
      <c r="Q3" s="96"/>
      <c r="R3"/>
    </row>
    <row r="4" spans="1:134" ht="32.25" customHeight="1" thickBot="1">
      <c r="A4" s="152"/>
      <c r="B4" s="153"/>
      <c r="C4" s="154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85</v>
      </c>
      <c r="N4" s="98" t="s">
        <v>5</v>
      </c>
      <c r="O4" s="98" t="s">
        <v>86</v>
      </c>
      <c r="P4" s="159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SUM(D6:D6)</f>
        <v>483104</v>
      </c>
      <c r="E5" s="103">
        <f>SUM(E6:E6)</f>
        <v>0</v>
      </c>
      <c r="F5" s="103">
        <f>SUM(F6:F6)</f>
        <v>0</v>
      </c>
      <c r="G5" s="103">
        <f>SUM(G6:G6)</f>
        <v>0</v>
      </c>
      <c r="H5" s="103">
        <f>SUM(H6:H6)</f>
        <v>0</v>
      </c>
      <c r="I5" s="103">
        <f>SUM(I6:I6)</f>
        <v>0</v>
      </c>
      <c r="J5" s="103">
        <f>SUM(J6:J6)</f>
        <v>0</v>
      </c>
      <c r="K5" s="103">
        <f>SUM(K6:K6)</f>
        <v>0</v>
      </c>
      <c r="L5" s="103">
        <f>SUM(L6:L6)</f>
        <v>0</v>
      </c>
      <c r="M5" s="103">
        <f>SUM(M6:M6)</f>
        <v>0</v>
      </c>
      <c r="N5" s="103">
        <f>SUM(N6:N6)</f>
        <v>0</v>
      </c>
      <c r="O5" s="104">
        <f>SUM(D5:N5)</f>
        <v>483104</v>
      </c>
      <c r="P5" s="105">
        <f>(O5/P$19)</f>
        <v>547.73696145124711</v>
      </c>
      <c r="Q5" s="106"/>
    </row>
    <row r="6" spans="1:134">
      <c r="A6" s="108"/>
      <c r="B6" s="109">
        <v>513</v>
      </c>
      <c r="C6" s="110" t="s">
        <v>20</v>
      </c>
      <c r="D6" s="111">
        <v>483104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 t="shared" ref="O6" si="0">SUM(D6:N6)</f>
        <v>483104</v>
      </c>
      <c r="P6" s="112">
        <f>(O6/P$19)</f>
        <v>547.73696145124711</v>
      </c>
      <c r="Q6" s="113"/>
    </row>
    <row r="7" spans="1:134" ht="15.75">
      <c r="A7" s="114" t="s">
        <v>27</v>
      </c>
      <c r="B7" s="115"/>
      <c r="C7" s="116"/>
      <c r="D7" s="117">
        <f>SUM(D8:D10)</f>
        <v>0</v>
      </c>
      <c r="E7" s="117">
        <f>SUM(E8:E10)</f>
        <v>0</v>
      </c>
      <c r="F7" s="117">
        <f>SUM(F8:F10)</f>
        <v>0</v>
      </c>
      <c r="G7" s="117">
        <f>SUM(G8:G10)</f>
        <v>0</v>
      </c>
      <c r="H7" s="117">
        <f>SUM(H8:H10)</f>
        <v>0</v>
      </c>
      <c r="I7" s="117">
        <f>SUM(I8:I10)</f>
        <v>721981</v>
      </c>
      <c r="J7" s="117">
        <f>SUM(J8:J10)</f>
        <v>0</v>
      </c>
      <c r="K7" s="117">
        <f>SUM(K8:K10)</f>
        <v>0</v>
      </c>
      <c r="L7" s="117">
        <f>SUM(L8:L10)</f>
        <v>0</v>
      </c>
      <c r="M7" s="117">
        <f>SUM(M8:M10)</f>
        <v>0</v>
      </c>
      <c r="N7" s="117">
        <f>SUM(N8:N10)</f>
        <v>0</v>
      </c>
      <c r="O7" s="118">
        <f>SUM(D7:N7)</f>
        <v>721981</v>
      </c>
      <c r="P7" s="119">
        <f>(O7/P$19)</f>
        <v>818.57256235827663</v>
      </c>
      <c r="Q7" s="120"/>
    </row>
    <row r="8" spans="1:134">
      <c r="A8" s="108"/>
      <c r="B8" s="109">
        <v>533</v>
      </c>
      <c r="C8" s="110" t="s">
        <v>28</v>
      </c>
      <c r="D8" s="111">
        <v>0</v>
      </c>
      <c r="E8" s="111">
        <v>0</v>
      </c>
      <c r="F8" s="111">
        <v>0</v>
      </c>
      <c r="G8" s="111">
        <v>0</v>
      </c>
      <c r="H8" s="111">
        <v>0</v>
      </c>
      <c r="I8" s="111">
        <v>191354</v>
      </c>
      <c r="J8" s="111">
        <v>0</v>
      </c>
      <c r="K8" s="111">
        <v>0</v>
      </c>
      <c r="L8" s="111">
        <v>0</v>
      </c>
      <c r="M8" s="111">
        <v>0</v>
      </c>
      <c r="N8" s="111">
        <v>0</v>
      </c>
      <c r="O8" s="111">
        <f t="shared" ref="O8:O14" si="1">SUM(D8:N8)</f>
        <v>191354</v>
      </c>
      <c r="P8" s="112">
        <f>(O8/P$19)</f>
        <v>216.95464852607711</v>
      </c>
      <c r="Q8" s="113"/>
    </row>
    <row r="9" spans="1:134">
      <c r="A9" s="108"/>
      <c r="B9" s="109">
        <v>534</v>
      </c>
      <c r="C9" s="110" t="s">
        <v>29</v>
      </c>
      <c r="D9" s="111">
        <v>0</v>
      </c>
      <c r="E9" s="111">
        <v>0</v>
      </c>
      <c r="F9" s="111">
        <v>0</v>
      </c>
      <c r="G9" s="111">
        <v>0</v>
      </c>
      <c r="H9" s="111">
        <v>0</v>
      </c>
      <c r="I9" s="111">
        <v>88140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f t="shared" si="1"/>
        <v>88140</v>
      </c>
      <c r="P9" s="112">
        <f>(O9/P$19)</f>
        <v>99.931972789115648</v>
      </c>
      <c r="Q9" s="113"/>
    </row>
    <row r="10" spans="1:134">
      <c r="A10" s="108"/>
      <c r="B10" s="109">
        <v>535</v>
      </c>
      <c r="C10" s="110" t="s">
        <v>30</v>
      </c>
      <c r="D10" s="111">
        <v>0</v>
      </c>
      <c r="E10" s="111">
        <v>0</v>
      </c>
      <c r="F10" s="111">
        <v>0</v>
      </c>
      <c r="G10" s="111">
        <v>0</v>
      </c>
      <c r="H10" s="111">
        <v>0</v>
      </c>
      <c r="I10" s="111">
        <v>442487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f t="shared" si="1"/>
        <v>442487</v>
      </c>
      <c r="P10" s="112">
        <f>(O10/P$19)</f>
        <v>501.68594104308391</v>
      </c>
      <c r="Q10" s="113"/>
    </row>
    <row r="11" spans="1:134" ht="15.75">
      <c r="A11" s="114" t="s">
        <v>33</v>
      </c>
      <c r="B11" s="115"/>
      <c r="C11" s="116"/>
      <c r="D11" s="117">
        <f>SUM(D12:D12)</f>
        <v>180476</v>
      </c>
      <c r="E11" s="117">
        <f>SUM(E12:E12)</f>
        <v>0</v>
      </c>
      <c r="F11" s="117">
        <f>SUM(F12:F12)</f>
        <v>0</v>
      </c>
      <c r="G11" s="117">
        <f>SUM(G12:G12)</f>
        <v>0</v>
      </c>
      <c r="H11" s="117">
        <f>SUM(H12:H12)</f>
        <v>0</v>
      </c>
      <c r="I11" s="117">
        <f>SUM(I12:I12)</f>
        <v>0</v>
      </c>
      <c r="J11" s="117">
        <f>SUM(J12:J12)</f>
        <v>0</v>
      </c>
      <c r="K11" s="117">
        <f>SUM(K12:K12)</f>
        <v>0</v>
      </c>
      <c r="L11" s="117">
        <f>SUM(L12:L12)</f>
        <v>0</v>
      </c>
      <c r="M11" s="117">
        <f>SUM(M12:M12)</f>
        <v>0</v>
      </c>
      <c r="N11" s="117">
        <f>SUM(N12:N12)</f>
        <v>0</v>
      </c>
      <c r="O11" s="117">
        <f t="shared" si="1"/>
        <v>180476</v>
      </c>
      <c r="P11" s="119">
        <f>(O11/P$19)</f>
        <v>204.62131519274377</v>
      </c>
      <c r="Q11" s="120"/>
    </row>
    <row r="12" spans="1:134">
      <c r="A12" s="108"/>
      <c r="B12" s="109">
        <v>541</v>
      </c>
      <c r="C12" s="110" t="s">
        <v>34</v>
      </c>
      <c r="D12" s="111">
        <v>180476</v>
      </c>
      <c r="E12" s="111">
        <v>0</v>
      </c>
      <c r="F12" s="111">
        <v>0</v>
      </c>
      <c r="G12" s="111">
        <v>0</v>
      </c>
      <c r="H12" s="111">
        <v>0</v>
      </c>
      <c r="I12" s="111">
        <v>0</v>
      </c>
      <c r="J12" s="111">
        <v>0</v>
      </c>
      <c r="K12" s="111">
        <v>0</v>
      </c>
      <c r="L12" s="111">
        <v>0</v>
      </c>
      <c r="M12" s="111">
        <v>0</v>
      </c>
      <c r="N12" s="111">
        <v>0</v>
      </c>
      <c r="O12" s="111">
        <f t="shared" si="1"/>
        <v>180476</v>
      </c>
      <c r="P12" s="112">
        <f>(O12/P$19)</f>
        <v>204.62131519274377</v>
      </c>
      <c r="Q12" s="113"/>
    </row>
    <row r="13" spans="1:134" ht="15.75">
      <c r="A13" s="114" t="s">
        <v>35</v>
      </c>
      <c r="B13" s="115"/>
      <c r="C13" s="116"/>
      <c r="D13" s="117">
        <f>SUM(D14:D14)</f>
        <v>304190</v>
      </c>
      <c r="E13" s="117">
        <f>SUM(E14:E14)</f>
        <v>0</v>
      </c>
      <c r="F13" s="117">
        <f>SUM(F14:F14)</f>
        <v>0</v>
      </c>
      <c r="G13" s="117">
        <f>SUM(G14:G14)</f>
        <v>0</v>
      </c>
      <c r="H13" s="117">
        <f>SUM(H14:H14)</f>
        <v>0</v>
      </c>
      <c r="I13" s="117">
        <f>SUM(I14:I14)</f>
        <v>0</v>
      </c>
      <c r="J13" s="117">
        <f>SUM(J14:J14)</f>
        <v>0</v>
      </c>
      <c r="K13" s="117">
        <f>SUM(K14:K14)</f>
        <v>0</v>
      </c>
      <c r="L13" s="117">
        <f>SUM(L14:L14)</f>
        <v>0</v>
      </c>
      <c r="M13" s="117">
        <f>SUM(M14:M14)</f>
        <v>0</v>
      </c>
      <c r="N13" s="117">
        <f>SUM(N14:N14)</f>
        <v>0</v>
      </c>
      <c r="O13" s="117">
        <f>SUM(D13:N13)</f>
        <v>304190</v>
      </c>
      <c r="P13" s="119">
        <f>(O13/P$19)</f>
        <v>344.88662131519277</v>
      </c>
      <c r="Q13" s="113"/>
    </row>
    <row r="14" spans="1:134">
      <c r="A14" s="108"/>
      <c r="B14" s="109">
        <v>572</v>
      </c>
      <c r="C14" s="110" t="s">
        <v>36</v>
      </c>
      <c r="D14" s="111">
        <v>304190</v>
      </c>
      <c r="E14" s="111">
        <v>0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</v>
      </c>
      <c r="O14" s="111">
        <f t="shared" si="1"/>
        <v>304190</v>
      </c>
      <c r="P14" s="112">
        <f>(O14/P$19)</f>
        <v>344.88662131519277</v>
      </c>
      <c r="Q14" s="113"/>
    </row>
    <row r="15" spans="1:134" ht="15.75">
      <c r="A15" s="114" t="s">
        <v>40</v>
      </c>
      <c r="B15" s="115"/>
      <c r="C15" s="116"/>
      <c r="D15" s="117">
        <f>SUM(D16:D16)</f>
        <v>122500</v>
      </c>
      <c r="E15" s="117">
        <f>SUM(E16:E16)</f>
        <v>0</v>
      </c>
      <c r="F15" s="117">
        <f>SUM(F16:F16)</f>
        <v>0</v>
      </c>
      <c r="G15" s="117">
        <f>SUM(G16:G16)</f>
        <v>0</v>
      </c>
      <c r="H15" s="117">
        <f>SUM(H16:H16)</f>
        <v>0</v>
      </c>
      <c r="I15" s="117">
        <f>SUM(I16:I16)</f>
        <v>0</v>
      </c>
      <c r="J15" s="117">
        <f>SUM(J16:J16)</f>
        <v>0</v>
      </c>
      <c r="K15" s="117">
        <f>SUM(K16:K16)</f>
        <v>0</v>
      </c>
      <c r="L15" s="117">
        <f>SUM(L16:L16)</f>
        <v>0</v>
      </c>
      <c r="M15" s="117">
        <f>SUM(M16:M16)</f>
        <v>0</v>
      </c>
      <c r="N15" s="117">
        <f>SUM(N16:N16)</f>
        <v>0</v>
      </c>
      <c r="O15" s="117">
        <f>SUM(D15:N15)</f>
        <v>122500</v>
      </c>
      <c r="P15" s="119">
        <f>(O15/P$19)</f>
        <v>138.88888888888889</v>
      </c>
      <c r="Q15" s="113"/>
    </row>
    <row r="16" spans="1:134" ht="15.75" thickBot="1">
      <c r="A16" s="108"/>
      <c r="B16" s="109">
        <v>581</v>
      </c>
      <c r="C16" s="110" t="s">
        <v>92</v>
      </c>
      <c r="D16" s="111">
        <v>122500</v>
      </c>
      <c r="E16" s="111">
        <v>0</v>
      </c>
      <c r="F16" s="111">
        <v>0</v>
      </c>
      <c r="G16" s="111">
        <v>0</v>
      </c>
      <c r="H16" s="111">
        <v>0</v>
      </c>
      <c r="I16" s="111">
        <v>0</v>
      </c>
      <c r="J16" s="111">
        <v>0</v>
      </c>
      <c r="K16" s="111">
        <v>0</v>
      </c>
      <c r="L16" s="111">
        <v>0</v>
      </c>
      <c r="M16" s="111">
        <v>0</v>
      </c>
      <c r="N16" s="111">
        <v>0</v>
      </c>
      <c r="O16" s="111">
        <f>SUM(D16:N16)</f>
        <v>122500</v>
      </c>
      <c r="P16" s="112">
        <f>(O16/P$19)</f>
        <v>138.88888888888889</v>
      </c>
      <c r="Q16" s="113"/>
    </row>
    <row r="17" spans="1:120" ht="16.5" thickBot="1">
      <c r="A17" s="121" t="s">
        <v>10</v>
      </c>
      <c r="B17" s="122"/>
      <c r="C17" s="123"/>
      <c r="D17" s="124">
        <f>SUM(D5,D7,D11,D13,D15)</f>
        <v>1090270</v>
      </c>
      <c r="E17" s="124">
        <f t="shared" ref="E17:N17" si="2">SUM(E5,E7,E11,E13,E15)</f>
        <v>0</v>
      </c>
      <c r="F17" s="124">
        <f t="shared" si="2"/>
        <v>0</v>
      </c>
      <c r="G17" s="124">
        <f t="shared" si="2"/>
        <v>0</v>
      </c>
      <c r="H17" s="124">
        <f t="shared" si="2"/>
        <v>0</v>
      </c>
      <c r="I17" s="124">
        <f t="shared" si="2"/>
        <v>721981</v>
      </c>
      <c r="J17" s="124">
        <f t="shared" si="2"/>
        <v>0</v>
      </c>
      <c r="K17" s="124">
        <f t="shared" si="2"/>
        <v>0</v>
      </c>
      <c r="L17" s="124">
        <f t="shared" si="2"/>
        <v>0</v>
      </c>
      <c r="M17" s="124">
        <f t="shared" si="2"/>
        <v>0</v>
      </c>
      <c r="N17" s="124">
        <f t="shared" si="2"/>
        <v>0</v>
      </c>
      <c r="O17" s="124">
        <f>SUM(D17:N17)</f>
        <v>1812251</v>
      </c>
      <c r="P17" s="125">
        <f>(O17/P$19)</f>
        <v>2054.7063492063494</v>
      </c>
      <c r="Q17" s="106"/>
      <c r="R17" s="12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6"/>
      <c r="AT17" s="96"/>
      <c r="AU17" s="96"/>
      <c r="AV17" s="96"/>
      <c r="AW17" s="96"/>
      <c r="AX17" s="96"/>
      <c r="AY17" s="96"/>
      <c r="AZ17" s="96"/>
      <c r="BA17" s="96"/>
      <c r="BB17" s="96"/>
      <c r="BC17" s="96"/>
      <c r="BD17" s="96"/>
      <c r="BE17" s="96"/>
      <c r="BF17" s="96"/>
      <c r="BG17" s="96"/>
      <c r="BH17" s="96"/>
      <c r="BI17" s="96"/>
      <c r="BJ17" s="96"/>
      <c r="BK17" s="96"/>
      <c r="BL17" s="96"/>
      <c r="BM17" s="96"/>
      <c r="BN17" s="96"/>
      <c r="BO17" s="96"/>
      <c r="BP17" s="96"/>
      <c r="BQ17" s="96"/>
      <c r="BR17" s="96"/>
      <c r="BS17" s="96"/>
      <c r="BT17" s="96"/>
      <c r="BU17" s="96"/>
      <c r="BV17" s="96"/>
      <c r="BW17" s="96"/>
      <c r="BX17" s="96"/>
      <c r="BY17" s="96"/>
      <c r="BZ17" s="96"/>
      <c r="CA17" s="96"/>
      <c r="CB17" s="96"/>
      <c r="CC17" s="96"/>
      <c r="CD17" s="96"/>
      <c r="CE17" s="96"/>
      <c r="CF17" s="96"/>
      <c r="CG17" s="96"/>
      <c r="CH17" s="96"/>
      <c r="CI17" s="96"/>
      <c r="CJ17" s="96"/>
      <c r="CK17" s="96"/>
      <c r="CL17" s="96"/>
      <c r="CM17" s="96"/>
      <c r="CN17" s="96"/>
      <c r="CO17" s="96"/>
      <c r="CP17" s="96"/>
      <c r="CQ17" s="96"/>
      <c r="CR17" s="96"/>
      <c r="CS17" s="96"/>
      <c r="CT17" s="96"/>
      <c r="CU17" s="96"/>
      <c r="CV17" s="96"/>
      <c r="CW17" s="96"/>
      <c r="CX17" s="96"/>
      <c r="CY17" s="96"/>
      <c r="CZ17" s="96"/>
      <c r="DA17" s="96"/>
      <c r="DB17" s="96"/>
      <c r="DC17" s="96"/>
      <c r="DD17" s="96"/>
      <c r="DE17" s="96"/>
      <c r="DF17" s="96"/>
      <c r="DG17" s="96"/>
      <c r="DH17" s="96"/>
      <c r="DI17" s="96"/>
      <c r="DJ17" s="96"/>
      <c r="DK17" s="96"/>
      <c r="DL17" s="96"/>
      <c r="DM17" s="96"/>
      <c r="DN17" s="96"/>
      <c r="DO17" s="96"/>
      <c r="DP17" s="96"/>
    </row>
    <row r="18" spans="1:120">
      <c r="A18" s="127"/>
      <c r="B18" s="128"/>
      <c r="C18" s="128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30"/>
    </row>
    <row r="19" spans="1:120">
      <c r="A19" s="131"/>
      <c r="B19" s="132"/>
      <c r="C19" s="132"/>
      <c r="D19" s="133"/>
      <c r="E19" s="133"/>
      <c r="F19" s="133"/>
      <c r="G19" s="133"/>
      <c r="H19" s="133"/>
      <c r="I19" s="133"/>
      <c r="J19" s="133"/>
      <c r="K19" s="133"/>
      <c r="L19" s="133"/>
      <c r="M19" s="136" t="s">
        <v>93</v>
      </c>
      <c r="N19" s="136"/>
      <c r="O19" s="136"/>
      <c r="P19" s="134">
        <v>882</v>
      </c>
    </row>
    <row r="20" spans="1:120">
      <c r="A20" s="137"/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9"/>
    </row>
    <row r="21" spans="1:120" ht="15.75" customHeight="1" thickBot="1">
      <c r="A21" s="140" t="s">
        <v>48</v>
      </c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2"/>
    </row>
  </sheetData>
  <mergeCells count="10">
    <mergeCell ref="M19:O19"/>
    <mergeCell ref="A20:P20"/>
    <mergeCell ref="A21:P2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81" t="s">
        <v>42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3"/>
      <c r="P1" s="45"/>
      <c r="Q1" s="46"/>
    </row>
    <row r="2" spans="1:133" ht="24" thickBot="1">
      <c r="A2" s="184" t="s">
        <v>56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6"/>
      <c r="P2" s="45"/>
      <c r="Q2" s="46"/>
    </row>
    <row r="3" spans="1:133" ht="18" customHeight="1">
      <c r="A3" s="187" t="s">
        <v>12</v>
      </c>
      <c r="B3" s="188"/>
      <c r="C3" s="189"/>
      <c r="D3" s="193" t="s">
        <v>6</v>
      </c>
      <c r="E3" s="194"/>
      <c r="F3" s="194"/>
      <c r="G3" s="194"/>
      <c r="H3" s="195"/>
      <c r="I3" s="193" t="s">
        <v>7</v>
      </c>
      <c r="J3" s="195"/>
      <c r="K3" s="193" t="s">
        <v>9</v>
      </c>
      <c r="L3" s="195"/>
      <c r="M3" s="47"/>
      <c r="N3" s="48"/>
      <c r="O3" s="196" t="s">
        <v>17</v>
      </c>
      <c r="P3" s="49"/>
      <c r="Q3" s="46"/>
    </row>
    <row r="4" spans="1:133" ht="32.25" customHeight="1" thickBot="1">
      <c r="A4" s="190"/>
      <c r="B4" s="191"/>
      <c r="C4" s="192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97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SUM(D6:D10)</f>
        <v>206952</v>
      </c>
      <c r="E5" s="56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25" si="1">SUM(D5:M5)</f>
        <v>206952</v>
      </c>
      <c r="O5" s="58">
        <f t="shared" ref="O5:O25" si="2">(N5/O$27)</f>
        <v>217.15844700944388</v>
      </c>
      <c r="P5" s="59"/>
    </row>
    <row r="6" spans="1:133">
      <c r="A6" s="61"/>
      <c r="B6" s="62">
        <v>511</v>
      </c>
      <c r="C6" s="63" t="s">
        <v>19</v>
      </c>
      <c r="D6" s="64">
        <v>18000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18000</v>
      </c>
      <c r="O6" s="65">
        <f t="shared" si="2"/>
        <v>18.887722980062961</v>
      </c>
      <c r="P6" s="66"/>
    </row>
    <row r="7" spans="1:133">
      <c r="A7" s="61"/>
      <c r="B7" s="62">
        <v>513</v>
      </c>
      <c r="C7" s="63" t="s">
        <v>20</v>
      </c>
      <c r="D7" s="64">
        <v>161426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161426</v>
      </c>
      <c r="O7" s="65">
        <f t="shared" si="2"/>
        <v>169.38719832109129</v>
      </c>
      <c r="P7" s="66"/>
    </row>
    <row r="8" spans="1:133">
      <c r="A8" s="61"/>
      <c r="B8" s="62">
        <v>514</v>
      </c>
      <c r="C8" s="63" t="s">
        <v>21</v>
      </c>
      <c r="D8" s="64">
        <v>18875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1"/>
        <v>18875</v>
      </c>
      <c r="O8" s="65">
        <f t="shared" si="2"/>
        <v>19.805876180482688</v>
      </c>
      <c r="P8" s="66"/>
    </row>
    <row r="9" spans="1:133">
      <c r="A9" s="61"/>
      <c r="B9" s="62">
        <v>515</v>
      </c>
      <c r="C9" s="63" t="s">
        <v>46</v>
      </c>
      <c r="D9" s="64">
        <v>8370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1"/>
        <v>8370</v>
      </c>
      <c r="O9" s="65">
        <f t="shared" si="2"/>
        <v>8.7827911857292751</v>
      </c>
      <c r="P9" s="66"/>
    </row>
    <row r="10" spans="1:133">
      <c r="A10" s="61"/>
      <c r="B10" s="62">
        <v>519</v>
      </c>
      <c r="C10" s="63" t="s">
        <v>57</v>
      </c>
      <c r="D10" s="64">
        <v>281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1"/>
        <v>281</v>
      </c>
      <c r="O10" s="65">
        <f t="shared" si="2"/>
        <v>0.29485834207764955</v>
      </c>
      <c r="P10" s="66"/>
    </row>
    <row r="11" spans="1:133" ht="15.75">
      <c r="A11" s="67" t="s">
        <v>23</v>
      </c>
      <c r="B11" s="68"/>
      <c r="C11" s="69"/>
      <c r="D11" s="70">
        <f t="shared" ref="D11:M11" si="3">SUM(D12:D13)</f>
        <v>488683</v>
      </c>
      <c r="E11" s="70">
        <f t="shared" si="3"/>
        <v>0</v>
      </c>
      <c r="F11" s="70">
        <f t="shared" si="3"/>
        <v>0</v>
      </c>
      <c r="G11" s="70">
        <f t="shared" si="3"/>
        <v>0</v>
      </c>
      <c r="H11" s="70">
        <f t="shared" si="3"/>
        <v>0</v>
      </c>
      <c r="I11" s="70">
        <f t="shared" si="3"/>
        <v>0</v>
      </c>
      <c r="J11" s="70">
        <f t="shared" si="3"/>
        <v>0</v>
      </c>
      <c r="K11" s="70">
        <f t="shared" si="3"/>
        <v>0</v>
      </c>
      <c r="L11" s="70">
        <f t="shared" si="3"/>
        <v>0</v>
      </c>
      <c r="M11" s="70">
        <f t="shared" si="3"/>
        <v>0</v>
      </c>
      <c r="N11" s="71">
        <f t="shared" si="1"/>
        <v>488683</v>
      </c>
      <c r="O11" s="72">
        <f t="shared" si="2"/>
        <v>512.78384050367265</v>
      </c>
      <c r="P11" s="73"/>
    </row>
    <row r="12" spans="1:133">
      <c r="A12" s="61"/>
      <c r="B12" s="62">
        <v>521</v>
      </c>
      <c r="C12" s="63" t="s">
        <v>24</v>
      </c>
      <c r="D12" s="64">
        <v>483374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f t="shared" si="1"/>
        <v>483374</v>
      </c>
      <c r="O12" s="65">
        <f t="shared" si="2"/>
        <v>507.21301154249738</v>
      </c>
      <c r="P12" s="66"/>
    </row>
    <row r="13" spans="1:133">
      <c r="A13" s="61"/>
      <c r="B13" s="62">
        <v>524</v>
      </c>
      <c r="C13" s="63" t="s">
        <v>26</v>
      </c>
      <c r="D13" s="64">
        <v>5309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f t="shared" si="1"/>
        <v>5309</v>
      </c>
      <c r="O13" s="65">
        <f t="shared" si="2"/>
        <v>5.570828961175236</v>
      </c>
      <c r="P13" s="66"/>
    </row>
    <row r="14" spans="1:133" ht="15.75">
      <c r="A14" s="67" t="s">
        <v>27</v>
      </c>
      <c r="B14" s="68"/>
      <c r="C14" s="69"/>
      <c r="D14" s="70">
        <f t="shared" ref="D14:M14" si="4">SUM(D15:D16)</f>
        <v>0</v>
      </c>
      <c r="E14" s="70">
        <f t="shared" si="4"/>
        <v>0</v>
      </c>
      <c r="F14" s="70">
        <f t="shared" si="4"/>
        <v>0</v>
      </c>
      <c r="G14" s="70">
        <f t="shared" si="4"/>
        <v>0</v>
      </c>
      <c r="H14" s="70">
        <f t="shared" si="4"/>
        <v>0</v>
      </c>
      <c r="I14" s="70">
        <f t="shared" si="4"/>
        <v>488144</v>
      </c>
      <c r="J14" s="70">
        <f t="shared" si="4"/>
        <v>0</v>
      </c>
      <c r="K14" s="70">
        <f t="shared" si="4"/>
        <v>0</v>
      </c>
      <c r="L14" s="70">
        <f t="shared" si="4"/>
        <v>0</v>
      </c>
      <c r="M14" s="70">
        <f t="shared" si="4"/>
        <v>0</v>
      </c>
      <c r="N14" s="71">
        <f t="shared" si="1"/>
        <v>488144</v>
      </c>
      <c r="O14" s="72">
        <f t="shared" si="2"/>
        <v>512.21825813221403</v>
      </c>
      <c r="P14" s="73"/>
    </row>
    <row r="15" spans="1:133">
      <c r="A15" s="61"/>
      <c r="B15" s="62">
        <v>534</v>
      </c>
      <c r="C15" s="63" t="s">
        <v>58</v>
      </c>
      <c r="D15" s="64">
        <v>0</v>
      </c>
      <c r="E15" s="64">
        <v>0</v>
      </c>
      <c r="F15" s="64">
        <v>0</v>
      </c>
      <c r="G15" s="64">
        <v>0</v>
      </c>
      <c r="H15" s="64">
        <v>0</v>
      </c>
      <c r="I15" s="64">
        <v>82624</v>
      </c>
      <c r="J15" s="64">
        <v>0</v>
      </c>
      <c r="K15" s="64">
        <v>0</v>
      </c>
      <c r="L15" s="64">
        <v>0</v>
      </c>
      <c r="M15" s="64">
        <v>0</v>
      </c>
      <c r="N15" s="64">
        <f t="shared" si="1"/>
        <v>82624</v>
      </c>
      <c r="O15" s="65">
        <f t="shared" si="2"/>
        <v>86.698845750262336</v>
      </c>
      <c r="P15" s="66"/>
    </row>
    <row r="16" spans="1:133">
      <c r="A16" s="61"/>
      <c r="B16" s="62">
        <v>536</v>
      </c>
      <c r="C16" s="63" t="s">
        <v>59</v>
      </c>
      <c r="D16" s="64">
        <v>0</v>
      </c>
      <c r="E16" s="64">
        <v>0</v>
      </c>
      <c r="F16" s="64">
        <v>0</v>
      </c>
      <c r="G16" s="64">
        <v>0</v>
      </c>
      <c r="H16" s="64">
        <v>0</v>
      </c>
      <c r="I16" s="64">
        <v>405520</v>
      </c>
      <c r="J16" s="64">
        <v>0</v>
      </c>
      <c r="K16" s="64">
        <v>0</v>
      </c>
      <c r="L16" s="64">
        <v>0</v>
      </c>
      <c r="M16" s="64">
        <v>0</v>
      </c>
      <c r="N16" s="64">
        <f t="shared" si="1"/>
        <v>405520</v>
      </c>
      <c r="O16" s="65">
        <f t="shared" si="2"/>
        <v>425.51941238195172</v>
      </c>
      <c r="P16" s="66"/>
    </row>
    <row r="17" spans="1:119" ht="15.75">
      <c r="A17" s="67" t="s">
        <v>33</v>
      </c>
      <c r="B17" s="68"/>
      <c r="C17" s="69"/>
      <c r="D17" s="70">
        <f t="shared" ref="D17:M17" si="5">SUM(D18:D18)</f>
        <v>118737</v>
      </c>
      <c r="E17" s="70">
        <f t="shared" si="5"/>
        <v>0</v>
      </c>
      <c r="F17" s="70">
        <f t="shared" si="5"/>
        <v>0</v>
      </c>
      <c r="G17" s="70">
        <f t="shared" si="5"/>
        <v>0</v>
      </c>
      <c r="H17" s="70">
        <f t="shared" si="5"/>
        <v>0</v>
      </c>
      <c r="I17" s="70">
        <f t="shared" si="5"/>
        <v>0</v>
      </c>
      <c r="J17" s="70">
        <f t="shared" si="5"/>
        <v>0</v>
      </c>
      <c r="K17" s="70">
        <f t="shared" si="5"/>
        <v>0</v>
      </c>
      <c r="L17" s="70">
        <f t="shared" si="5"/>
        <v>0</v>
      </c>
      <c r="M17" s="70">
        <f t="shared" si="5"/>
        <v>0</v>
      </c>
      <c r="N17" s="70">
        <f t="shared" si="1"/>
        <v>118737</v>
      </c>
      <c r="O17" s="72">
        <f t="shared" si="2"/>
        <v>124.59286463798531</v>
      </c>
      <c r="P17" s="73"/>
    </row>
    <row r="18" spans="1:119">
      <c r="A18" s="61"/>
      <c r="B18" s="62">
        <v>541</v>
      </c>
      <c r="C18" s="63" t="s">
        <v>60</v>
      </c>
      <c r="D18" s="64">
        <v>118737</v>
      </c>
      <c r="E18" s="64">
        <v>0</v>
      </c>
      <c r="F18" s="64">
        <v>0</v>
      </c>
      <c r="G18" s="64">
        <v>0</v>
      </c>
      <c r="H18" s="64">
        <v>0</v>
      </c>
      <c r="I18" s="64">
        <v>0</v>
      </c>
      <c r="J18" s="64">
        <v>0</v>
      </c>
      <c r="K18" s="64">
        <v>0</v>
      </c>
      <c r="L18" s="64">
        <v>0</v>
      </c>
      <c r="M18" s="64">
        <v>0</v>
      </c>
      <c r="N18" s="64">
        <f t="shared" si="1"/>
        <v>118737</v>
      </c>
      <c r="O18" s="65">
        <f t="shared" si="2"/>
        <v>124.59286463798531</v>
      </c>
      <c r="P18" s="66"/>
    </row>
    <row r="19" spans="1:119" ht="15.75">
      <c r="A19" s="67" t="s">
        <v>35</v>
      </c>
      <c r="B19" s="68"/>
      <c r="C19" s="69"/>
      <c r="D19" s="70">
        <f t="shared" ref="D19:M19" si="6">SUM(D20:D22)</f>
        <v>31833</v>
      </c>
      <c r="E19" s="70">
        <f t="shared" si="6"/>
        <v>0</v>
      </c>
      <c r="F19" s="70">
        <f t="shared" si="6"/>
        <v>0</v>
      </c>
      <c r="G19" s="70">
        <f t="shared" si="6"/>
        <v>0</v>
      </c>
      <c r="H19" s="70">
        <f t="shared" si="6"/>
        <v>0</v>
      </c>
      <c r="I19" s="70">
        <f t="shared" si="6"/>
        <v>0</v>
      </c>
      <c r="J19" s="70">
        <f t="shared" si="6"/>
        <v>0</v>
      </c>
      <c r="K19" s="70">
        <f t="shared" si="6"/>
        <v>0</v>
      </c>
      <c r="L19" s="70">
        <f t="shared" si="6"/>
        <v>0</v>
      </c>
      <c r="M19" s="70">
        <f t="shared" si="6"/>
        <v>0</v>
      </c>
      <c r="N19" s="70">
        <f t="shared" si="1"/>
        <v>31833</v>
      </c>
      <c r="O19" s="72">
        <f t="shared" si="2"/>
        <v>33.402938090241342</v>
      </c>
      <c r="P19" s="66"/>
    </row>
    <row r="20" spans="1:119">
      <c r="A20" s="61"/>
      <c r="B20" s="62">
        <v>572</v>
      </c>
      <c r="C20" s="63" t="s">
        <v>61</v>
      </c>
      <c r="D20" s="64">
        <v>20598</v>
      </c>
      <c r="E20" s="64">
        <v>0</v>
      </c>
      <c r="F20" s="64">
        <v>0</v>
      </c>
      <c r="G20" s="64">
        <v>0</v>
      </c>
      <c r="H20" s="64">
        <v>0</v>
      </c>
      <c r="I20" s="64">
        <v>0</v>
      </c>
      <c r="J20" s="64">
        <v>0</v>
      </c>
      <c r="K20" s="64">
        <v>0</v>
      </c>
      <c r="L20" s="64">
        <v>0</v>
      </c>
      <c r="M20" s="64">
        <v>0</v>
      </c>
      <c r="N20" s="64">
        <f t="shared" si="1"/>
        <v>20598</v>
      </c>
      <c r="O20" s="65">
        <f t="shared" si="2"/>
        <v>21.613850996852047</v>
      </c>
      <c r="P20" s="66"/>
    </row>
    <row r="21" spans="1:119">
      <c r="A21" s="61"/>
      <c r="B21" s="62">
        <v>574</v>
      </c>
      <c r="C21" s="63" t="s">
        <v>37</v>
      </c>
      <c r="D21" s="64">
        <v>3197</v>
      </c>
      <c r="E21" s="64">
        <v>0</v>
      </c>
      <c r="F21" s="64">
        <v>0</v>
      </c>
      <c r="G21" s="64">
        <v>0</v>
      </c>
      <c r="H21" s="64">
        <v>0</v>
      </c>
      <c r="I21" s="64">
        <v>0</v>
      </c>
      <c r="J21" s="64">
        <v>0</v>
      </c>
      <c r="K21" s="64">
        <v>0</v>
      </c>
      <c r="L21" s="64">
        <v>0</v>
      </c>
      <c r="M21" s="64">
        <v>0</v>
      </c>
      <c r="N21" s="64">
        <f t="shared" si="1"/>
        <v>3197</v>
      </c>
      <c r="O21" s="65">
        <f t="shared" si="2"/>
        <v>3.354669464847849</v>
      </c>
      <c r="P21" s="66"/>
    </row>
    <row r="22" spans="1:119">
      <c r="A22" s="61"/>
      <c r="B22" s="62">
        <v>575</v>
      </c>
      <c r="C22" s="63" t="s">
        <v>62</v>
      </c>
      <c r="D22" s="64">
        <v>8038</v>
      </c>
      <c r="E22" s="64">
        <v>0</v>
      </c>
      <c r="F22" s="64">
        <v>0</v>
      </c>
      <c r="G22" s="64">
        <v>0</v>
      </c>
      <c r="H22" s="64">
        <v>0</v>
      </c>
      <c r="I22" s="64">
        <v>0</v>
      </c>
      <c r="J22" s="64">
        <v>0</v>
      </c>
      <c r="K22" s="64">
        <v>0</v>
      </c>
      <c r="L22" s="64">
        <v>0</v>
      </c>
      <c r="M22" s="64">
        <v>0</v>
      </c>
      <c r="N22" s="64">
        <f t="shared" si="1"/>
        <v>8038</v>
      </c>
      <c r="O22" s="65">
        <f t="shared" si="2"/>
        <v>8.4344176285414481</v>
      </c>
      <c r="P22" s="66"/>
    </row>
    <row r="23" spans="1:119" ht="15.75">
      <c r="A23" s="67" t="s">
        <v>63</v>
      </c>
      <c r="B23" s="68"/>
      <c r="C23" s="69"/>
      <c r="D23" s="70">
        <f t="shared" ref="D23:M23" si="7">SUM(D24:D24)</f>
        <v>0</v>
      </c>
      <c r="E23" s="70">
        <f t="shared" si="7"/>
        <v>0</v>
      </c>
      <c r="F23" s="70">
        <f t="shared" si="7"/>
        <v>0</v>
      </c>
      <c r="G23" s="70">
        <f t="shared" si="7"/>
        <v>0</v>
      </c>
      <c r="H23" s="70">
        <f t="shared" si="7"/>
        <v>0</v>
      </c>
      <c r="I23" s="70">
        <f t="shared" si="7"/>
        <v>6319</v>
      </c>
      <c r="J23" s="70">
        <f t="shared" si="7"/>
        <v>0</v>
      </c>
      <c r="K23" s="70">
        <f t="shared" si="7"/>
        <v>0</v>
      </c>
      <c r="L23" s="70">
        <f t="shared" si="7"/>
        <v>0</v>
      </c>
      <c r="M23" s="70">
        <f t="shared" si="7"/>
        <v>0</v>
      </c>
      <c r="N23" s="70">
        <f t="shared" si="1"/>
        <v>6319</v>
      </c>
      <c r="O23" s="72">
        <f t="shared" si="2"/>
        <v>6.6306400839454351</v>
      </c>
      <c r="P23" s="66"/>
    </row>
    <row r="24" spans="1:119" ht="15.75" thickBot="1">
      <c r="A24" s="61"/>
      <c r="B24" s="62">
        <v>581</v>
      </c>
      <c r="C24" s="63" t="s">
        <v>64</v>
      </c>
      <c r="D24" s="64">
        <v>0</v>
      </c>
      <c r="E24" s="64">
        <v>0</v>
      </c>
      <c r="F24" s="64">
        <v>0</v>
      </c>
      <c r="G24" s="64">
        <v>0</v>
      </c>
      <c r="H24" s="64">
        <v>0</v>
      </c>
      <c r="I24" s="64">
        <v>6319</v>
      </c>
      <c r="J24" s="64">
        <v>0</v>
      </c>
      <c r="K24" s="64">
        <v>0</v>
      </c>
      <c r="L24" s="64">
        <v>0</v>
      </c>
      <c r="M24" s="64">
        <v>0</v>
      </c>
      <c r="N24" s="64">
        <f t="shared" si="1"/>
        <v>6319</v>
      </c>
      <c r="O24" s="65">
        <f t="shared" si="2"/>
        <v>6.6306400839454351</v>
      </c>
      <c r="P24" s="66"/>
    </row>
    <row r="25" spans="1:119" ht="16.5" thickBot="1">
      <c r="A25" s="74" t="s">
        <v>10</v>
      </c>
      <c r="B25" s="75"/>
      <c r="C25" s="76"/>
      <c r="D25" s="77">
        <f>SUM(D5,D11,D14,D17,D19,D23)</f>
        <v>846205</v>
      </c>
      <c r="E25" s="77">
        <f t="shared" ref="E25:M25" si="8">SUM(E5,E11,E14,E17,E19,E23)</f>
        <v>0</v>
      </c>
      <c r="F25" s="77">
        <f t="shared" si="8"/>
        <v>0</v>
      </c>
      <c r="G25" s="77">
        <f t="shared" si="8"/>
        <v>0</v>
      </c>
      <c r="H25" s="77">
        <f t="shared" si="8"/>
        <v>0</v>
      </c>
      <c r="I25" s="77">
        <f t="shared" si="8"/>
        <v>494463</v>
      </c>
      <c r="J25" s="77">
        <f t="shared" si="8"/>
        <v>0</v>
      </c>
      <c r="K25" s="77">
        <f t="shared" si="8"/>
        <v>0</v>
      </c>
      <c r="L25" s="77">
        <f t="shared" si="8"/>
        <v>0</v>
      </c>
      <c r="M25" s="77">
        <f t="shared" si="8"/>
        <v>0</v>
      </c>
      <c r="N25" s="77">
        <f t="shared" si="1"/>
        <v>1340668</v>
      </c>
      <c r="O25" s="78">
        <f t="shared" si="2"/>
        <v>1406.7869884575027</v>
      </c>
      <c r="P25" s="59"/>
      <c r="Q25" s="79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80"/>
      <c r="BG25" s="80"/>
      <c r="BH25" s="80"/>
      <c r="BI25" s="80"/>
      <c r="BJ25" s="80"/>
      <c r="BK25" s="80"/>
      <c r="BL25" s="80"/>
      <c r="BM25" s="80"/>
      <c r="BN25" s="80"/>
      <c r="BO25" s="80"/>
      <c r="BP25" s="80"/>
      <c r="BQ25" s="80"/>
      <c r="BR25" s="80"/>
      <c r="BS25" s="80"/>
      <c r="BT25" s="80"/>
      <c r="BU25" s="80"/>
      <c r="BV25" s="80"/>
      <c r="BW25" s="80"/>
      <c r="BX25" s="80"/>
      <c r="BY25" s="80"/>
      <c r="BZ25" s="80"/>
      <c r="CA25" s="80"/>
      <c r="CB25" s="80"/>
      <c r="CC25" s="80"/>
      <c r="CD25" s="80"/>
      <c r="CE25" s="80"/>
      <c r="CF25" s="80"/>
      <c r="CG25" s="80"/>
      <c r="CH25" s="80"/>
      <c r="CI25" s="80"/>
      <c r="CJ25" s="80"/>
      <c r="CK25" s="80"/>
      <c r="CL25" s="80"/>
      <c r="CM25" s="80"/>
      <c r="CN25" s="80"/>
      <c r="CO25" s="80"/>
      <c r="CP25" s="80"/>
      <c r="CQ25" s="80"/>
      <c r="CR25" s="80"/>
      <c r="CS25" s="80"/>
      <c r="CT25" s="80"/>
      <c r="CU25" s="80"/>
      <c r="CV25" s="80"/>
      <c r="CW25" s="80"/>
      <c r="CX25" s="80"/>
      <c r="CY25" s="80"/>
      <c r="CZ25" s="80"/>
      <c r="DA25" s="80"/>
      <c r="DB25" s="80"/>
      <c r="DC25" s="80"/>
      <c r="DD25" s="80"/>
      <c r="DE25" s="80"/>
      <c r="DF25" s="80"/>
      <c r="DG25" s="80"/>
      <c r="DH25" s="80"/>
      <c r="DI25" s="80"/>
      <c r="DJ25" s="80"/>
      <c r="DK25" s="80"/>
      <c r="DL25" s="80"/>
      <c r="DM25" s="80"/>
      <c r="DN25" s="80"/>
      <c r="DO25" s="80"/>
    </row>
    <row r="26" spans="1:119">
      <c r="A26" s="81"/>
      <c r="B26" s="82"/>
      <c r="C26" s="82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4"/>
    </row>
    <row r="27" spans="1:119">
      <c r="A27" s="85"/>
      <c r="B27" s="86"/>
      <c r="C27" s="86"/>
      <c r="D27" s="87"/>
      <c r="E27" s="87"/>
      <c r="F27" s="87"/>
      <c r="G27" s="87"/>
      <c r="H27" s="87"/>
      <c r="I27" s="87"/>
      <c r="J27" s="87"/>
      <c r="K27" s="87"/>
      <c r="L27" s="174" t="s">
        <v>65</v>
      </c>
      <c r="M27" s="174"/>
      <c r="N27" s="174"/>
      <c r="O27" s="88">
        <v>953</v>
      </c>
    </row>
    <row r="28" spans="1:119">
      <c r="A28" s="175"/>
      <c r="B28" s="176"/>
      <c r="C28" s="176"/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176"/>
      <c r="O28" s="177"/>
    </row>
    <row r="29" spans="1:119" ht="15.75" customHeight="1" thickBot="1">
      <c r="A29" s="178" t="s">
        <v>48</v>
      </c>
      <c r="B29" s="179"/>
      <c r="C29" s="179"/>
      <c r="D29" s="179"/>
      <c r="E29" s="179"/>
      <c r="F29" s="179"/>
      <c r="G29" s="179"/>
      <c r="H29" s="179"/>
      <c r="I29" s="179"/>
      <c r="J29" s="179"/>
      <c r="K29" s="179"/>
      <c r="L29" s="179"/>
      <c r="M29" s="179"/>
      <c r="N29" s="179"/>
      <c r="O29" s="180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53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231808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4" si="1">SUM(D5:M5)</f>
        <v>231808</v>
      </c>
      <c r="O5" s="30">
        <f t="shared" ref="O5:O24" si="2">(N5/O$26)</f>
        <v>239.22394220846232</v>
      </c>
      <c r="P5" s="6"/>
    </row>
    <row r="6" spans="1:133">
      <c r="A6" s="12"/>
      <c r="B6" s="42">
        <v>511</v>
      </c>
      <c r="C6" s="19" t="s">
        <v>19</v>
      </c>
      <c r="D6" s="43">
        <v>17750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17750</v>
      </c>
      <c r="O6" s="44">
        <f t="shared" si="2"/>
        <v>18.317853457172344</v>
      </c>
      <c r="P6" s="9"/>
    </row>
    <row r="7" spans="1:133">
      <c r="A7" s="12"/>
      <c r="B7" s="42">
        <v>512</v>
      </c>
      <c r="C7" s="19" t="s">
        <v>54</v>
      </c>
      <c r="D7" s="43">
        <v>90020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90020</v>
      </c>
      <c r="O7" s="44">
        <f t="shared" si="2"/>
        <v>92.899896800825587</v>
      </c>
      <c r="P7" s="9"/>
    </row>
    <row r="8" spans="1:133">
      <c r="A8" s="12"/>
      <c r="B8" s="42">
        <v>513</v>
      </c>
      <c r="C8" s="19" t="s">
        <v>20</v>
      </c>
      <c r="D8" s="43">
        <v>92037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92037</v>
      </c>
      <c r="O8" s="44">
        <f t="shared" si="2"/>
        <v>94.981424148606806</v>
      </c>
      <c r="P8" s="9"/>
    </row>
    <row r="9" spans="1:133">
      <c r="A9" s="12"/>
      <c r="B9" s="42">
        <v>514</v>
      </c>
      <c r="C9" s="19" t="s">
        <v>21</v>
      </c>
      <c r="D9" s="43">
        <v>18490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18490</v>
      </c>
      <c r="O9" s="44">
        <f t="shared" si="2"/>
        <v>19.081527347781218</v>
      </c>
      <c r="P9" s="9"/>
    </row>
    <row r="10" spans="1:133">
      <c r="A10" s="12"/>
      <c r="B10" s="42">
        <v>515</v>
      </c>
      <c r="C10" s="19" t="s">
        <v>46</v>
      </c>
      <c r="D10" s="43">
        <v>12750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12750</v>
      </c>
      <c r="O10" s="44">
        <f t="shared" si="2"/>
        <v>13.157894736842104</v>
      </c>
      <c r="P10" s="9"/>
    </row>
    <row r="11" spans="1:133">
      <c r="A11" s="12"/>
      <c r="B11" s="42">
        <v>519</v>
      </c>
      <c r="C11" s="19" t="s">
        <v>22</v>
      </c>
      <c r="D11" s="43">
        <v>761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761</v>
      </c>
      <c r="O11" s="44">
        <f t="shared" si="2"/>
        <v>0.78534571723426216</v>
      </c>
      <c r="P11" s="9"/>
    </row>
    <row r="12" spans="1:133" ht="15.75">
      <c r="A12" s="26" t="s">
        <v>23</v>
      </c>
      <c r="B12" s="27"/>
      <c r="C12" s="28"/>
      <c r="D12" s="29">
        <f t="shared" ref="D12:M12" si="3">SUM(D13:D14)</f>
        <v>522105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522105</v>
      </c>
      <c r="O12" s="41">
        <f t="shared" si="2"/>
        <v>538.80804953560369</v>
      </c>
      <c r="P12" s="10"/>
    </row>
    <row r="13" spans="1:133">
      <c r="A13" s="12"/>
      <c r="B13" s="42">
        <v>521</v>
      </c>
      <c r="C13" s="19" t="s">
        <v>24</v>
      </c>
      <c r="D13" s="43">
        <v>515122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515122</v>
      </c>
      <c r="O13" s="44">
        <f t="shared" si="2"/>
        <v>531.60165118679049</v>
      </c>
      <c r="P13" s="9"/>
    </row>
    <row r="14" spans="1:133">
      <c r="A14" s="12"/>
      <c r="B14" s="42">
        <v>524</v>
      </c>
      <c r="C14" s="19" t="s">
        <v>26</v>
      </c>
      <c r="D14" s="43">
        <v>6983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6983</v>
      </c>
      <c r="O14" s="44">
        <f t="shared" si="2"/>
        <v>7.2063983488132095</v>
      </c>
      <c r="P14" s="9"/>
    </row>
    <row r="15" spans="1:133" ht="15.75">
      <c r="A15" s="26" t="s">
        <v>27</v>
      </c>
      <c r="B15" s="27"/>
      <c r="C15" s="28"/>
      <c r="D15" s="29">
        <f t="shared" ref="D15:M15" si="4">SUM(D16:D17)</f>
        <v>0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381627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381627</v>
      </c>
      <c r="O15" s="41">
        <f t="shared" si="2"/>
        <v>393.83591331269349</v>
      </c>
      <c r="P15" s="10"/>
    </row>
    <row r="16" spans="1:133">
      <c r="A16" s="12"/>
      <c r="B16" s="42">
        <v>534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79453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79453</v>
      </c>
      <c r="O16" s="44">
        <f t="shared" si="2"/>
        <v>81.994840041279673</v>
      </c>
      <c r="P16" s="9"/>
    </row>
    <row r="17" spans="1:119">
      <c r="A17" s="12"/>
      <c r="B17" s="42">
        <v>536</v>
      </c>
      <c r="C17" s="19" t="s">
        <v>31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302174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302174</v>
      </c>
      <c r="O17" s="44">
        <f t="shared" si="2"/>
        <v>311.84107327141385</v>
      </c>
      <c r="P17" s="9"/>
    </row>
    <row r="18" spans="1:119" ht="15.75">
      <c r="A18" s="26" t="s">
        <v>33</v>
      </c>
      <c r="B18" s="27"/>
      <c r="C18" s="28"/>
      <c r="D18" s="29">
        <f t="shared" ref="D18:M18" si="5">SUM(D19:D19)</f>
        <v>206928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206928</v>
      </c>
      <c r="O18" s="41">
        <f t="shared" si="2"/>
        <v>213.54798761609908</v>
      </c>
      <c r="P18" s="10"/>
    </row>
    <row r="19" spans="1:119">
      <c r="A19" s="12"/>
      <c r="B19" s="42">
        <v>541</v>
      </c>
      <c r="C19" s="19" t="s">
        <v>34</v>
      </c>
      <c r="D19" s="43">
        <v>206928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206928</v>
      </c>
      <c r="O19" s="44">
        <f t="shared" si="2"/>
        <v>213.54798761609908</v>
      </c>
      <c r="P19" s="9"/>
    </row>
    <row r="20" spans="1:119" ht="15.75">
      <c r="A20" s="26" t="s">
        <v>35</v>
      </c>
      <c r="B20" s="27"/>
      <c r="C20" s="28"/>
      <c r="D20" s="29">
        <f t="shared" ref="D20:M20" si="6">SUM(D21:D23)</f>
        <v>49229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49229</v>
      </c>
      <c r="O20" s="41">
        <f t="shared" si="2"/>
        <v>50.803921568627452</v>
      </c>
      <c r="P20" s="9"/>
    </row>
    <row r="21" spans="1:119">
      <c r="A21" s="12"/>
      <c r="B21" s="42">
        <v>572</v>
      </c>
      <c r="C21" s="19" t="s">
        <v>36</v>
      </c>
      <c r="D21" s="43">
        <v>35750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35750</v>
      </c>
      <c r="O21" s="44">
        <f t="shared" si="2"/>
        <v>36.893704850361196</v>
      </c>
      <c r="P21" s="9"/>
    </row>
    <row r="22" spans="1:119">
      <c r="A22" s="12"/>
      <c r="B22" s="42">
        <v>574</v>
      </c>
      <c r="C22" s="19" t="s">
        <v>37</v>
      </c>
      <c r="D22" s="43">
        <v>2853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2853</v>
      </c>
      <c r="O22" s="44">
        <f t="shared" si="2"/>
        <v>2.9442724458204332</v>
      </c>
      <c r="P22" s="9"/>
    </row>
    <row r="23" spans="1:119" ht="15.75" thickBot="1">
      <c r="A23" s="12"/>
      <c r="B23" s="42">
        <v>575</v>
      </c>
      <c r="C23" s="19" t="s">
        <v>38</v>
      </c>
      <c r="D23" s="43">
        <v>10626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10626</v>
      </c>
      <c r="O23" s="44">
        <f t="shared" si="2"/>
        <v>10.965944272445821</v>
      </c>
      <c r="P23" s="9"/>
    </row>
    <row r="24" spans="1:119" ht="16.5" thickBot="1">
      <c r="A24" s="13" t="s">
        <v>10</v>
      </c>
      <c r="B24" s="21"/>
      <c r="C24" s="20"/>
      <c r="D24" s="14">
        <f>SUM(D5,D12,D15,D18,D20)</f>
        <v>1010070</v>
      </c>
      <c r="E24" s="14">
        <f t="shared" ref="E24:M24" si="7">SUM(E5,E12,E15,E18,E20)</f>
        <v>0</v>
      </c>
      <c r="F24" s="14">
        <f t="shared" si="7"/>
        <v>0</v>
      </c>
      <c r="G24" s="14">
        <f t="shared" si="7"/>
        <v>0</v>
      </c>
      <c r="H24" s="14">
        <f t="shared" si="7"/>
        <v>0</v>
      </c>
      <c r="I24" s="14">
        <f t="shared" si="7"/>
        <v>381627</v>
      </c>
      <c r="J24" s="14">
        <f t="shared" si="7"/>
        <v>0</v>
      </c>
      <c r="K24" s="14">
        <f t="shared" si="7"/>
        <v>0</v>
      </c>
      <c r="L24" s="14">
        <f t="shared" si="7"/>
        <v>0</v>
      </c>
      <c r="M24" s="14">
        <f t="shared" si="7"/>
        <v>0</v>
      </c>
      <c r="N24" s="14">
        <f t="shared" si="1"/>
        <v>1391697</v>
      </c>
      <c r="O24" s="35">
        <f t="shared" si="2"/>
        <v>1436.2198142414861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160" t="s">
        <v>55</v>
      </c>
      <c r="M26" s="160"/>
      <c r="N26" s="160"/>
      <c r="O26" s="39">
        <v>969</v>
      </c>
    </row>
    <row r="27" spans="1:119">
      <c r="A27" s="161"/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9"/>
    </row>
    <row r="28" spans="1:119" ht="15.75" customHeight="1" thickBot="1">
      <c r="A28" s="162" t="s">
        <v>48</v>
      </c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2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49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236473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5" si="1">SUM(D5:M5)</f>
        <v>236473</v>
      </c>
      <c r="O5" s="30">
        <f t="shared" ref="O5:O25" si="2">(N5/O$27)</f>
        <v>244.03818369453043</v>
      </c>
      <c r="P5" s="6"/>
    </row>
    <row r="6" spans="1:133">
      <c r="A6" s="12"/>
      <c r="B6" s="42">
        <v>511</v>
      </c>
      <c r="C6" s="19" t="s">
        <v>19</v>
      </c>
      <c r="D6" s="43">
        <v>18000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18000</v>
      </c>
      <c r="O6" s="44">
        <f t="shared" si="2"/>
        <v>18.575851393188856</v>
      </c>
      <c r="P6" s="9"/>
    </row>
    <row r="7" spans="1:133">
      <c r="A7" s="12"/>
      <c r="B7" s="42">
        <v>513</v>
      </c>
      <c r="C7" s="19" t="s">
        <v>20</v>
      </c>
      <c r="D7" s="43">
        <v>183832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183832</v>
      </c>
      <c r="O7" s="44">
        <f t="shared" si="2"/>
        <v>189.71310629514963</v>
      </c>
      <c r="P7" s="9"/>
    </row>
    <row r="8" spans="1:133">
      <c r="A8" s="12"/>
      <c r="B8" s="42">
        <v>514</v>
      </c>
      <c r="C8" s="19" t="s">
        <v>21</v>
      </c>
      <c r="D8" s="43">
        <v>16519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16519</v>
      </c>
      <c r="O8" s="44">
        <f t="shared" si="2"/>
        <v>17.047471620227039</v>
      </c>
      <c r="P8" s="9"/>
    </row>
    <row r="9" spans="1:133">
      <c r="A9" s="12"/>
      <c r="B9" s="42">
        <v>515</v>
      </c>
      <c r="C9" s="19" t="s">
        <v>46</v>
      </c>
      <c r="D9" s="43">
        <v>17417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17417</v>
      </c>
      <c r="O9" s="44">
        <f t="shared" si="2"/>
        <v>17.974200206398351</v>
      </c>
      <c r="P9" s="9"/>
    </row>
    <row r="10" spans="1:133">
      <c r="A10" s="12"/>
      <c r="B10" s="42">
        <v>519</v>
      </c>
      <c r="C10" s="19" t="s">
        <v>22</v>
      </c>
      <c r="D10" s="43">
        <v>705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705</v>
      </c>
      <c r="O10" s="44">
        <f t="shared" si="2"/>
        <v>0.72755417956656343</v>
      </c>
      <c r="P10" s="9"/>
    </row>
    <row r="11" spans="1:133" ht="15.75">
      <c r="A11" s="26" t="s">
        <v>23</v>
      </c>
      <c r="B11" s="27"/>
      <c r="C11" s="28"/>
      <c r="D11" s="29">
        <f t="shared" ref="D11:M11" si="3">SUM(D12:D13)</f>
        <v>491871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491871</v>
      </c>
      <c r="O11" s="41">
        <f t="shared" si="2"/>
        <v>507.60681114551085</v>
      </c>
      <c r="P11" s="10"/>
    </row>
    <row r="12" spans="1:133">
      <c r="A12" s="12"/>
      <c r="B12" s="42">
        <v>521</v>
      </c>
      <c r="C12" s="19" t="s">
        <v>24</v>
      </c>
      <c r="D12" s="43">
        <v>484219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484219</v>
      </c>
      <c r="O12" s="44">
        <f t="shared" si="2"/>
        <v>499.71001031991744</v>
      </c>
      <c r="P12" s="9"/>
    </row>
    <row r="13" spans="1:133">
      <c r="A13" s="12"/>
      <c r="B13" s="42">
        <v>524</v>
      </c>
      <c r="C13" s="19" t="s">
        <v>26</v>
      </c>
      <c r="D13" s="43">
        <v>7652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7652</v>
      </c>
      <c r="O13" s="44">
        <f t="shared" si="2"/>
        <v>7.8968008255933952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SUM(D15:D18)</f>
        <v>0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493988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493988</v>
      </c>
      <c r="O14" s="41">
        <f t="shared" si="2"/>
        <v>509.79153766769866</v>
      </c>
      <c r="P14" s="10"/>
    </row>
    <row r="15" spans="1:133">
      <c r="A15" s="12"/>
      <c r="B15" s="42">
        <v>533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23443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23443</v>
      </c>
      <c r="O15" s="44">
        <f t="shared" si="2"/>
        <v>24.192982456140349</v>
      </c>
      <c r="P15" s="9"/>
    </row>
    <row r="16" spans="1:133">
      <c r="A16" s="12"/>
      <c r="B16" s="42">
        <v>534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109200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109200</v>
      </c>
      <c r="O16" s="44">
        <f t="shared" si="2"/>
        <v>112.69349845201238</v>
      </c>
      <c r="P16" s="9"/>
    </row>
    <row r="17" spans="1:119">
      <c r="A17" s="12"/>
      <c r="B17" s="42">
        <v>535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53621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53621</v>
      </c>
      <c r="O17" s="44">
        <f t="shared" si="2"/>
        <v>55.336429308565535</v>
      </c>
      <c r="P17" s="9"/>
    </row>
    <row r="18" spans="1:119">
      <c r="A18" s="12"/>
      <c r="B18" s="42">
        <v>536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307724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307724</v>
      </c>
      <c r="O18" s="44">
        <f t="shared" si="2"/>
        <v>317.56862745098039</v>
      </c>
      <c r="P18" s="9"/>
    </row>
    <row r="19" spans="1:119" ht="15.75">
      <c r="A19" s="26" t="s">
        <v>33</v>
      </c>
      <c r="B19" s="27"/>
      <c r="C19" s="28"/>
      <c r="D19" s="29">
        <f t="shared" ref="D19:M19" si="5">SUM(D20:D20)</f>
        <v>121588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121588</v>
      </c>
      <c r="O19" s="41">
        <f t="shared" si="2"/>
        <v>125.47781217750259</v>
      </c>
      <c r="P19" s="10"/>
    </row>
    <row r="20" spans="1:119">
      <c r="A20" s="12"/>
      <c r="B20" s="42">
        <v>541</v>
      </c>
      <c r="C20" s="19" t="s">
        <v>34</v>
      </c>
      <c r="D20" s="43">
        <v>121588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121588</v>
      </c>
      <c r="O20" s="44">
        <f t="shared" si="2"/>
        <v>125.47781217750259</v>
      </c>
      <c r="P20" s="9"/>
    </row>
    <row r="21" spans="1:119" ht="15.75">
      <c r="A21" s="26" t="s">
        <v>35</v>
      </c>
      <c r="B21" s="27"/>
      <c r="C21" s="28"/>
      <c r="D21" s="29">
        <f t="shared" ref="D21:M21" si="6">SUM(D22:D24)</f>
        <v>57618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57618</v>
      </c>
      <c r="O21" s="41">
        <f t="shared" si="2"/>
        <v>59.461300309597526</v>
      </c>
      <c r="P21" s="9"/>
    </row>
    <row r="22" spans="1:119">
      <c r="A22" s="12"/>
      <c r="B22" s="42">
        <v>572</v>
      </c>
      <c r="C22" s="19" t="s">
        <v>36</v>
      </c>
      <c r="D22" s="43">
        <v>44744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44744</v>
      </c>
      <c r="O22" s="44">
        <f t="shared" si="2"/>
        <v>46.175438596491226</v>
      </c>
      <c r="P22" s="9"/>
    </row>
    <row r="23" spans="1:119">
      <c r="A23" s="12"/>
      <c r="B23" s="42">
        <v>574</v>
      </c>
      <c r="C23" s="19" t="s">
        <v>37</v>
      </c>
      <c r="D23" s="43">
        <v>8644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8644</v>
      </c>
      <c r="O23" s="44">
        <f t="shared" si="2"/>
        <v>8.9205366357069149</v>
      </c>
      <c r="P23" s="9"/>
    </row>
    <row r="24" spans="1:119" ht="15.75" thickBot="1">
      <c r="A24" s="12"/>
      <c r="B24" s="42">
        <v>575</v>
      </c>
      <c r="C24" s="19" t="s">
        <v>38</v>
      </c>
      <c r="D24" s="43">
        <v>4230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4230</v>
      </c>
      <c r="O24" s="44">
        <f t="shared" si="2"/>
        <v>4.3653250773993806</v>
      </c>
      <c r="P24" s="9"/>
    </row>
    <row r="25" spans="1:119" ht="16.5" thickBot="1">
      <c r="A25" s="13" t="s">
        <v>10</v>
      </c>
      <c r="B25" s="21"/>
      <c r="C25" s="20"/>
      <c r="D25" s="14">
        <f>SUM(D5,D11,D14,D19,D21)</f>
        <v>907550</v>
      </c>
      <c r="E25" s="14">
        <f t="shared" ref="E25:M25" si="7">SUM(E5,E11,E14,E19,E21)</f>
        <v>0</v>
      </c>
      <c r="F25" s="14">
        <f t="shared" si="7"/>
        <v>0</v>
      </c>
      <c r="G25" s="14">
        <f t="shared" si="7"/>
        <v>0</v>
      </c>
      <c r="H25" s="14">
        <f t="shared" si="7"/>
        <v>0</v>
      </c>
      <c r="I25" s="14">
        <f t="shared" si="7"/>
        <v>493988</v>
      </c>
      <c r="J25" s="14">
        <f t="shared" si="7"/>
        <v>0</v>
      </c>
      <c r="K25" s="14">
        <f t="shared" si="7"/>
        <v>0</v>
      </c>
      <c r="L25" s="14">
        <f t="shared" si="7"/>
        <v>0</v>
      </c>
      <c r="M25" s="14">
        <f t="shared" si="7"/>
        <v>0</v>
      </c>
      <c r="N25" s="14">
        <f t="shared" si="1"/>
        <v>1401538</v>
      </c>
      <c r="O25" s="35">
        <f t="shared" si="2"/>
        <v>1446.3756449948401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160" t="s">
        <v>50</v>
      </c>
      <c r="M27" s="160"/>
      <c r="N27" s="160"/>
      <c r="O27" s="39">
        <v>969</v>
      </c>
    </row>
    <row r="28" spans="1:119">
      <c r="A28" s="161"/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9"/>
    </row>
    <row r="29" spans="1:119" ht="15.75" customHeight="1" thickBot="1">
      <c r="A29" s="162" t="s">
        <v>48</v>
      </c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2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45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265736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5" si="1">SUM(D5:M5)</f>
        <v>265736</v>
      </c>
      <c r="O5" s="30">
        <f t="shared" ref="O5:O25" si="2">(N5/O$27)</f>
        <v>264.94117647058823</v>
      </c>
      <c r="P5" s="6"/>
    </row>
    <row r="6" spans="1:133">
      <c r="A6" s="12"/>
      <c r="B6" s="42">
        <v>511</v>
      </c>
      <c r="C6" s="19" t="s">
        <v>19</v>
      </c>
      <c r="D6" s="43">
        <v>18000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18000</v>
      </c>
      <c r="O6" s="44">
        <f t="shared" si="2"/>
        <v>17.946161515453639</v>
      </c>
      <c r="P6" s="9"/>
    </row>
    <row r="7" spans="1:133">
      <c r="A7" s="12"/>
      <c r="B7" s="42">
        <v>513</v>
      </c>
      <c r="C7" s="19" t="s">
        <v>20</v>
      </c>
      <c r="D7" s="43">
        <v>209988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209988</v>
      </c>
      <c r="O7" s="44">
        <f t="shared" si="2"/>
        <v>209.35992023928216</v>
      </c>
      <c r="P7" s="9"/>
    </row>
    <row r="8" spans="1:133">
      <c r="A8" s="12"/>
      <c r="B8" s="42">
        <v>514</v>
      </c>
      <c r="C8" s="19" t="s">
        <v>21</v>
      </c>
      <c r="D8" s="43">
        <v>22394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22394</v>
      </c>
      <c r="O8" s="44">
        <f t="shared" si="2"/>
        <v>22.32701894317049</v>
      </c>
      <c r="P8" s="9"/>
    </row>
    <row r="9" spans="1:133">
      <c r="A9" s="12"/>
      <c r="B9" s="42">
        <v>515</v>
      </c>
      <c r="C9" s="19" t="s">
        <v>46</v>
      </c>
      <c r="D9" s="43">
        <v>11160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11160</v>
      </c>
      <c r="O9" s="44">
        <f t="shared" si="2"/>
        <v>11.126620139581256</v>
      </c>
      <c r="P9" s="9"/>
    </row>
    <row r="10" spans="1:133">
      <c r="A10" s="12"/>
      <c r="B10" s="42">
        <v>519</v>
      </c>
      <c r="C10" s="19" t="s">
        <v>22</v>
      </c>
      <c r="D10" s="43">
        <v>4194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4194</v>
      </c>
      <c r="O10" s="44">
        <f t="shared" si="2"/>
        <v>4.1814556331006978</v>
      </c>
      <c r="P10" s="9"/>
    </row>
    <row r="11" spans="1:133" ht="15.75">
      <c r="A11" s="26" t="s">
        <v>23</v>
      </c>
      <c r="B11" s="27"/>
      <c r="C11" s="28"/>
      <c r="D11" s="29">
        <f t="shared" ref="D11:M11" si="3">SUM(D12:D13)</f>
        <v>518569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518569</v>
      </c>
      <c r="O11" s="41">
        <f t="shared" si="2"/>
        <v>517.0179461615154</v>
      </c>
      <c r="P11" s="10"/>
    </row>
    <row r="12" spans="1:133">
      <c r="A12" s="12"/>
      <c r="B12" s="42">
        <v>521</v>
      </c>
      <c r="C12" s="19" t="s">
        <v>24</v>
      </c>
      <c r="D12" s="43">
        <v>509366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509366</v>
      </c>
      <c r="O12" s="44">
        <f t="shared" si="2"/>
        <v>507.84247258225327</v>
      </c>
      <c r="P12" s="9"/>
    </row>
    <row r="13" spans="1:133">
      <c r="A13" s="12"/>
      <c r="B13" s="42">
        <v>524</v>
      </c>
      <c r="C13" s="19" t="s">
        <v>26</v>
      </c>
      <c r="D13" s="43">
        <v>9203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9203</v>
      </c>
      <c r="O13" s="44">
        <f t="shared" si="2"/>
        <v>9.1754735792622135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SUM(D15:D18)</f>
        <v>0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477782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477782</v>
      </c>
      <c r="O14" s="41">
        <f t="shared" si="2"/>
        <v>476.35294117647061</v>
      </c>
      <c r="P14" s="10"/>
    </row>
    <row r="15" spans="1:133">
      <c r="A15" s="12"/>
      <c r="B15" s="42">
        <v>533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17458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17458</v>
      </c>
      <c r="O15" s="44">
        <f t="shared" si="2"/>
        <v>17.405782652043868</v>
      </c>
      <c r="P15" s="9"/>
    </row>
    <row r="16" spans="1:133">
      <c r="A16" s="12"/>
      <c r="B16" s="42">
        <v>534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142073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142073</v>
      </c>
      <c r="O16" s="44">
        <f t="shared" si="2"/>
        <v>141.64805583250248</v>
      </c>
      <c r="P16" s="9"/>
    </row>
    <row r="17" spans="1:119">
      <c r="A17" s="12"/>
      <c r="B17" s="42">
        <v>535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40089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40089</v>
      </c>
      <c r="O17" s="44">
        <f t="shared" si="2"/>
        <v>39.9690927218345</v>
      </c>
      <c r="P17" s="9"/>
    </row>
    <row r="18" spans="1:119">
      <c r="A18" s="12"/>
      <c r="B18" s="42">
        <v>536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278162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278162</v>
      </c>
      <c r="O18" s="44">
        <f t="shared" si="2"/>
        <v>277.33000997008975</v>
      </c>
      <c r="P18" s="9"/>
    </row>
    <row r="19" spans="1:119" ht="15.75">
      <c r="A19" s="26" t="s">
        <v>33</v>
      </c>
      <c r="B19" s="27"/>
      <c r="C19" s="28"/>
      <c r="D19" s="29">
        <f t="shared" ref="D19:M19" si="5">SUM(D20:D20)</f>
        <v>121155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121155</v>
      </c>
      <c r="O19" s="41">
        <f t="shared" si="2"/>
        <v>120.7926221335992</v>
      </c>
      <c r="P19" s="10"/>
    </row>
    <row r="20" spans="1:119">
      <c r="A20" s="12"/>
      <c r="B20" s="42">
        <v>541</v>
      </c>
      <c r="C20" s="19" t="s">
        <v>34</v>
      </c>
      <c r="D20" s="43">
        <v>121155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121155</v>
      </c>
      <c r="O20" s="44">
        <f t="shared" si="2"/>
        <v>120.7926221335992</v>
      </c>
      <c r="P20" s="9"/>
    </row>
    <row r="21" spans="1:119" ht="15.75">
      <c r="A21" s="26" t="s">
        <v>35</v>
      </c>
      <c r="B21" s="27"/>
      <c r="C21" s="28"/>
      <c r="D21" s="29">
        <f t="shared" ref="D21:M21" si="6">SUM(D22:D24)</f>
        <v>45791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45791</v>
      </c>
      <c r="O21" s="41">
        <f t="shared" si="2"/>
        <v>45.65403788634098</v>
      </c>
      <c r="P21" s="9"/>
    </row>
    <row r="22" spans="1:119">
      <c r="A22" s="12"/>
      <c r="B22" s="42">
        <v>572</v>
      </c>
      <c r="C22" s="19" t="s">
        <v>36</v>
      </c>
      <c r="D22" s="43">
        <v>33960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33960</v>
      </c>
      <c r="O22" s="44">
        <f t="shared" si="2"/>
        <v>33.85842472582253</v>
      </c>
      <c r="P22" s="9"/>
    </row>
    <row r="23" spans="1:119">
      <c r="A23" s="12"/>
      <c r="B23" s="42">
        <v>574</v>
      </c>
      <c r="C23" s="19" t="s">
        <v>37</v>
      </c>
      <c r="D23" s="43">
        <v>6168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6168</v>
      </c>
      <c r="O23" s="44">
        <f t="shared" si="2"/>
        <v>6.1495513459621138</v>
      </c>
      <c r="P23" s="9"/>
    </row>
    <row r="24" spans="1:119" ht="15.75" thickBot="1">
      <c r="A24" s="12"/>
      <c r="B24" s="42">
        <v>575</v>
      </c>
      <c r="C24" s="19" t="s">
        <v>38</v>
      </c>
      <c r="D24" s="43">
        <v>5663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5663</v>
      </c>
      <c r="O24" s="44">
        <f t="shared" si="2"/>
        <v>5.6460618145563313</v>
      </c>
      <c r="P24" s="9"/>
    </row>
    <row r="25" spans="1:119" ht="16.5" thickBot="1">
      <c r="A25" s="13" t="s">
        <v>10</v>
      </c>
      <c r="B25" s="21"/>
      <c r="C25" s="20"/>
      <c r="D25" s="14">
        <f>SUM(D5,D11,D14,D19,D21)</f>
        <v>951251</v>
      </c>
      <c r="E25" s="14">
        <f t="shared" ref="E25:M25" si="7">SUM(E5,E11,E14,E19,E21)</f>
        <v>0</v>
      </c>
      <c r="F25" s="14">
        <f t="shared" si="7"/>
        <v>0</v>
      </c>
      <c r="G25" s="14">
        <f t="shared" si="7"/>
        <v>0</v>
      </c>
      <c r="H25" s="14">
        <f t="shared" si="7"/>
        <v>0</v>
      </c>
      <c r="I25" s="14">
        <f t="shared" si="7"/>
        <v>477782</v>
      </c>
      <c r="J25" s="14">
        <f t="shared" si="7"/>
        <v>0</v>
      </c>
      <c r="K25" s="14">
        <f t="shared" si="7"/>
        <v>0</v>
      </c>
      <c r="L25" s="14">
        <f t="shared" si="7"/>
        <v>0</v>
      </c>
      <c r="M25" s="14">
        <f t="shared" si="7"/>
        <v>0</v>
      </c>
      <c r="N25" s="14">
        <f t="shared" si="1"/>
        <v>1429033</v>
      </c>
      <c r="O25" s="35">
        <f t="shared" si="2"/>
        <v>1424.7587238285143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160" t="s">
        <v>47</v>
      </c>
      <c r="M27" s="160"/>
      <c r="N27" s="160"/>
      <c r="O27" s="39">
        <v>1003</v>
      </c>
    </row>
    <row r="28" spans="1:119">
      <c r="A28" s="161"/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9"/>
    </row>
    <row r="29" spans="1:119" ht="15.75" customHeight="1" thickBot="1">
      <c r="A29" s="162" t="s">
        <v>48</v>
      </c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2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43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246048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7" si="1">SUM(D5:M5)</f>
        <v>246048</v>
      </c>
      <c r="O5" s="30">
        <f t="shared" ref="O5:O27" si="2">(N5/O$29)</f>
        <v>242.41182266009852</v>
      </c>
      <c r="P5" s="6"/>
    </row>
    <row r="6" spans="1:133">
      <c r="A6" s="12"/>
      <c r="B6" s="42">
        <v>511</v>
      </c>
      <c r="C6" s="19" t="s">
        <v>19</v>
      </c>
      <c r="D6" s="43">
        <v>18000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18000</v>
      </c>
      <c r="O6" s="44">
        <f t="shared" si="2"/>
        <v>17.733990147783253</v>
      </c>
      <c r="P6" s="9"/>
    </row>
    <row r="7" spans="1:133">
      <c r="A7" s="12"/>
      <c r="B7" s="42">
        <v>513</v>
      </c>
      <c r="C7" s="19" t="s">
        <v>20</v>
      </c>
      <c r="D7" s="43">
        <v>202350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202350</v>
      </c>
      <c r="O7" s="44">
        <f t="shared" si="2"/>
        <v>199.35960591133005</v>
      </c>
      <c r="P7" s="9"/>
    </row>
    <row r="8" spans="1:133">
      <c r="A8" s="12"/>
      <c r="B8" s="42">
        <v>514</v>
      </c>
      <c r="C8" s="19" t="s">
        <v>21</v>
      </c>
      <c r="D8" s="43">
        <v>18750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18750</v>
      </c>
      <c r="O8" s="44">
        <f t="shared" si="2"/>
        <v>18.472906403940886</v>
      </c>
      <c r="P8" s="9"/>
    </row>
    <row r="9" spans="1:133">
      <c r="A9" s="12"/>
      <c r="B9" s="42">
        <v>519</v>
      </c>
      <c r="C9" s="19" t="s">
        <v>22</v>
      </c>
      <c r="D9" s="43">
        <v>6948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6948</v>
      </c>
      <c r="O9" s="44">
        <f t="shared" si="2"/>
        <v>6.8453201970443347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SUM(D11:D13)</f>
        <v>580468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580468</v>
      </c>
      <c r="O10" s="41">
        <f t="shared" si="2"/>
        <v>571.88965517241377</v>
      </c>
      <c r="P10" s="10"/>
    </row>
    <row r="11" spans="1:133">
      <c r="A11" s="12"/>
      <c r="B11" s="42">
        <v>521</v>
      </c>
      <c r="C11" s="19" t="s">
        <v>24</v>
      </c>
      <c r="D11" s="43">
        <v>575372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575372</v>
      </c>
      <c r="O11" s="44">
        <f t="shared" si="2"/>
        <v>566.86896551724135</v>
      </c>
      <c r="P11" s="9"/>
    </row>
    <row r="12" spans="1:133">
      <c r="A12" s="12"/>
      <c r="B12" s="42">
        <v>522</v>
      </c>
      <c r="C12" s="19" t="s">
        <v>25</v>
      </c>
      <c r="D12" s="43">
        <v>547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547</v>
      </c>
      <c r="O12" s="44">
        <f t="shared" si="2"/>
        <v>0.5389162561576355</v>
      </c>
      <c r="P12" s="9"/>
    </row>
    <row r="13" spans="1:133">
      <c r="A13" s="12"/>
      <c r="B13" s="42">
        <v>524</v>
      </c>
      <c r="C13" s="19" t="s">
        <v>26</v>
      </c>
      <c r="D13" s="43">
        <v>4549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4549</v>
      </c>
      <c r="O13" s="44">
        <f t="shared" si="2"/>
        <v>4.4817733990147781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SUM(D15:D18)</f>
        <v>0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495228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495228</v>
      </c>
      <c r="O14" s="41">
        <f t="shared" si="2"/>
        <v>487.90935960591133</v>
      </c>
      <c r="P14" s="10"/>
    </row>
    <row r="15" spans="1:133">
      <c r="A15" s="12"/>
      <c r="B15" s="42">
        <v>533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12833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12833</v>
      </c>
      <c r="O15" s="44">
        <f t="shared" si="2"/>
        <v>12.643349753694581</v>
      </c>
      <c r="P15" s="9"/>
    </row>
    <row r="16" spans="1:133">
      <c r="A16" s="12"/>
      <c r="B16" s="42">
        <v>534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137899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137899</v>
      </c>
      <c r="O16" s="44">
        <f t="shared" si="2"/>
        <v>135.86108374384236</v>
      </c>
      <c r="P16" s="9"/>
    </row>
    <row r="17" spans="1:119">
      <c r="A17" s="12"/>
      <c r="B17" s="42">
        <v>535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64111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64111</v>
      </c>
      <c r="O17" s="44">
        <f t="shared" si="2"/>
        <v>63.163546798029557</v>
      </c>
      <c r="P17" s="9"/>
    </row>
    <row r="18" spans="1:119">
      <c r="A18" s="12"/>
      <c r="B18" s="42">
        <v>536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280385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280385</v>
      </c>
      <c r="O18" s="44">
        <f t="shared" si="2"/>
        <v>276.24137931034483</v>
      </c>
      <c r="P18" s="9"/>
    </row>
    <row r="19" spans="1:119" ht="15.75">
      <c r="A19" s="26" t="s">
        <v>33</v>
      </c>
      <c r="B19" s="27"/>
      <c r="C19" s="28"/>
      <c r="D19" s="29">
        <f t="shared" ref="D19:M19" si="5">SUM(D20:D20)</f>
        <v>125612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125612</v>
      </c>
      <c r="O19" s="41">
        <f t="shared" si="2"/>
        <v>123.75566502463055</v>
      </c>
      <c r="P19" s="10"/>
    </row>
    <row r="20" spans="1:119">
      <c r="A20" s="12"/>
      <c r="B20" s="42">
        <v>541</v>
      </c>
      <c r="C20" s="19" t="s">
        <v>34</v>
      </c>
      <c r="D20" s="43">
        <v>125612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125612</v>
      </c>
      <c r="O20" s="44">
        <f t="shared" si="2"/>
        <v>123.75566502463055</v>
      </c>
      <c r="P20" s="9"/>
    </row>
    <row r="21" spans="1:119" ht="15.75">
      <c r="A21" s="26" t="s">
        <v>35</v>
      </c>
      <c r="B21" s="27"/>
      <c r="C21" s="28"/>
      <c r="D21" s="29">
        <f t="shared" ref="D21:M21" si="6">SUM(D22:D24)</f>
        <v>98213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98213</v>
      </c>
      <c r="O21" s="41">
        <f t="shared" si="2"/>
        <v>96.761576354679804</v>
      </c>
      <c r="P21" s="9"/>
    </row>
    <row r="22" spans="1:119">
      <c r="A22" s="12"/>
      <c r="B22" s="42">
        <v>572</v>
      </c>
      <c r="C22" s="19" t="s">
        <v>36</v>
      </c>
      <c r="D22" s="43">
        <v>85299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85299</v>
      </c>
      <c r="O22" s="44">
        <f t="shared" si="2"/>
        <v>84.038423645320194</v>
      </c>
      <c r="P22" s="9"/>
    </row>
    <row r="23" spans="1:119">
      <c r="A23" s="12"/>
      <c r="B23" s="42">
        <v>574</v>
      </c>
      <c r="C23" s="19" t="s">
        <v>37</v>
      </c>
      <c r="D23" s="43">
        <v>7257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7257</v>
      </c>
      <c r="O23" s="44">
        <f t="shared" si="2"/>
        <v>7.149753694581281</v>
      </c>
      <c r="P23" s="9"/>
    </row>
    <row r="24" spans="1:119">
      <c r="A24" s="12"/>
      <c r="B24" s="42">
        <v>575</v>
      </c>
      <c r="C24" s="19" t="s">
        <v>38</v>
      </c>
      <c r="D24" s="43">
        <v>5657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5657</v>
      </c>
      <c r="O24" s="44">
        <f t="shared" si="2"/>
        <v>5.5733990147783254</v>
      </c>
      <c r="P24" s="9"/>
    </row>
    <row r="25" spans="1:119" ht="15.75">
      <c r="A25" s="26" t="s">
        <v>40</v>
      </c>
      <c r="B25" s="27"/>
      <c r="C25" s="28"/>
      <c r="D25" s="29">
        <f t="shared" ref="D25:M25" si="7">SUM(D26:D26)</f>
        <v>0</v>
      </c>
      <c r="E25" s="29">
        <f t="shared" si="7"/>
        <v>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9976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1"/>
        <v>9976</v>
      </c>
      <c r="O25" s="41">
        <f t="shared" si="2"/>
        <v>9.8285714285714292</v>
      </c>
      <c r="P25" s="9"/>
    </row>
    <row r="26" spans="1:119" ht="15.75" thickBot="1">
      <c r="A26" s="12"/>
      <c r="B26" s="42">
        <v>591</v>
      </c>
      <c r="C26" s="19" t="s">
        <v>39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9976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9976</v>
      </c>
      <c r="O26" s="44">
        <f t="shared" si="2"/>
        <v>9.8285714285714292</v>
      </c>
      <c r="P26" s="9"/>
    </row>
    <row r="27" spans="1:119" ht="16.5" thickBot="1">
      <c r="A27" s="13" t="s">
        <v>10</v>
      </c>
      <c r="B27" s="21"/>
      <c r="C27" s="20"/>
      <c r="D27" s="14">
        <f>SUM(D5,D10,D14,D19,D21,D25)</f>
        <v>1050341</v>
      </c>
      <c r="E27" s="14">
        <f t="shared" ref="E27:M27" si="8">SUM(E5,E10,E14,E19,E21,E25)</f>
        <v>0</v>
      </c>
      <c r="F27" s="14">
        <f t="shared" si="8"/>
        <v>0</v>
      </c>
      <c r="G27" s="14">
        <f t="shared" si="8"/>
        <v>0</v>
      </c>
      <c r="H27" s="14">
        <f t="shared" si="8"/>
        <v>0</v>
      </c>
      <c r="I27" s="14">
        <f t="shared" si="8"/>
        <v>505204</v>
      </c>
      <c r="J27" s="14">
        <f t="shared" si="8"/>
        <v>0</v>
      </c>
      <c r="K27" s="14">
        <f t="shared" si="8"/>
        <v>0</v>
      </c>
      <c r="L27" s="14">
        <f t="shared" si="8"/>
        <v>0</v>
      </c>
      <c r="M27" s="14">
        <f t="shared" si="8"/>
        <v>0</v>
      </c>
      <c r="N27" s="14">
        <f t="shared" si="1"/>
        <v>1555545</v>
      </c>
      <c r="O27" s="35">
        <f t="shared" si="2"/>
        <v>1532.5566502463055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160" t="s">
        <v>44</v>
      </c>
      <c r="M29" s="160"/>
      <c r="N29" s="160"/>
      <c r="O29" s="39">
        <v>1015</v>
      </c>
    </row>
    <row r="30" spans="1:119">
      <c r="A30" s="161"/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9"/>
    </row>
    <row r="31" spans="1:119" ht="15.75" thickBot="1">
      <c r="A31" s="162" t="s">
        <v>48</v>
      </c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2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2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11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294322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8" si="1">SUM(D5:M5)</f>
        <v>294322</v>
      </c>
      <c r="O5" s="30">
        <f t="shared" ref="O5:O28" si="2">(N5/O$30)</f>
        <v>356.75393939393939</v>
      </c>
      <c r="P5" s="6"/>
    </row>
    <row r="6" spans="1:133">
      <c r="A6" s="12"/>
      <c r="B6" s="42">
        <v>511</v>
      </c>
      <c r="C6" s="19" t="s">
        <v>19</v>
      </c>
      <c r="D6" s="43">
        <v>14400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14400</v>
      </c>
      <c r="O6" s="44">
        <f t="shared" si="2"/>
        <v>17.454545454545453</v>
      </c>
      <c r="P6" s="9"/>
    </row>
    <row r="7" spans="1:133">
      <c r="A7" s="12"/>
      <c r="B7" s="42">
        <v>513</v>
      </c>
      <c r="C7" s="19" t="s">
        <v>20</v>
      </c>
      <c r="D7" s="43">
        <v>252718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252718</v>
      </c>
      <c r="O7" s="44">
        <f t="shared" si="2"/>
        <v>306.32484848484847</v>
      </c>
      <c r="P7" s="9"/>
    </row>
    <row r="8" spans="1:133">
      <c r="A8" s="12"/>
      <c r="B8" s="42">
        <v>514</v>
      </c>
      <c r="C8" s="19" t="s">
        <v>21</v>
      </c>
      <c r="D8" s="43">
        <v>18610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18610</v>
      </c>
      <c r="O8" s="44">
        <f t="shared" si="2"/>
        <v>22.557575757575759</v>
      </c>
      <c r="P8" s="9"/>
    </row>
    <row r="9" spans="1:133">
      <c r="A9" s="12"/>
      <c r="B9" s="42">
        <v>519</v>
      </c>
      <c r="C9" s="19" t="s">
        <v>22</v>
      </c>
      <c r="D9" s="43">
        <v>8594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8594</v>
      </c>
      <c r="O9" s="44">
        <f t="shared" si="2"/>
        <v>10.416969696969696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SUM(D11:D13)</f>
        <v>808607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808607</v>
      </c>
      <c r="O10" s="41">
        <f t="shared" si="2"/>
        <v>980.12969696969697</v>
      </c>
      <c r="P10" s="10"/>
    </row>
    <row r="11" spans="1:133">
      <c r="A11" s="12"/>
      <c r="B11" s="42">
        <v>521</v>
      </c>
      <c r="C11" s="19" t="s">
        <v>24</v>
      </c>
      <c r="D11" s="43">
        <v>392917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392917</v>
      </c>
      <c r="O11" s="44">
        <f t="shared" si="2"/>
        <v>476.26303030303029</v>
      </c>
      <c r="P11" s="9"/>
    </row>
    <row r="12" spans="1:133">
      <c r="A12" s="12"/>
      <c r="B12" s="42">
        <v>522</v>
      </c>
      <c r="C12" s="19" t="s">
        <v>25</v>
      </c>
      <c r="D12" s="43">
        <v>409760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409760</v>
      </c>
      <c r="O12" s="44">
        <f t="shared" si="2"/>
        <v>496.67878787878789</v>
      </c>
      <c r="P12" s="9"/>
    </row>
    <row r="13" spans="1:133">
      <c r="A13" s="12"/>
      <c r="B13" s="42">
        <v>524</v>
      </c>
      <c r="C13" s="19" t="s">
        <v>26</v>
      </c>
      <c r="D13" s="43">
        <v>5930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5930</v>
      </c>
      <c r="O13" s="44">
        <f t="shared" si="2"/>
        <v>7.1878787878787875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SUM(D15:D19)</f>
        <v>591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486307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486898</v>
      </c>
      <c r="O14" s="41">
        <f t="shared" si="2"/>
        <v>590.17939393939389</v>
      </c>
      <c r="P14" s="10"/>
    </row>
    <row r="15" spans="1:133">
      <c r="A15" s="12"/>
      <c r="B15" s="42">
        <v>533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16052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16052</v>
      </c>
      <c r="O15" s="44">
        <f t="shared" si="2"/>
        <v>19.456969696969697</v>
      </c>
      <c r="P15" s="9"/>
    </row>
    <row r="16" spans="1:133">
      <c r="A16" s="12"/>
      <c r="B16" s="42">
        <v>534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137937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137937</v>
      </c>
      <c r="O16" s="44">
        <f t="shared" si="2"/>
        <v>167.19636363636363</v>
      </c>
      <c r="P16" s="9"/>
    </row>
    <row r="17" spans="1:119">
      <c r="A17" s="12"/>
      <c r="B17" s="42">
        <v>535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56592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56592</v>
      </c>
      <c r="O17" s="44">
        <f t="shared" si="2"/>
        <v>68.596363636363634</v>
      </c>
      <c r="P17" s="9"/>
    </row>
    <row r="18" spans="1:119">
      <c r="A18" s="12"/>
      <c r="B18" s="42">
        <v>536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275726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275726</v>
      </c>
      <c r="O18" s="44">
        <f t="shared" si="2"/>
        <v>334.21333333333331</v>
      </c>
      <c r="P18" s="9"/>
    </row>
    <row r="19" spans="1:119">
      <c r="A19" s="12"/>
      <c r="B19" s="42">
        <v>539</v>
      </c>
      <c r="C19" s="19" t="s">
        <v>32</v>
      </c>
      <c r="D19" s="43">
        <v>591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591</v>
      </c>
      <c r="O19" s="44">
        <f t="shared" si="2"/>
        <v>0.71636363636363631</v>
      </c>
      <c r="P19" s="9"/>
    </row>
    <row r="20" spans="1:119" ht="15.75">
      <c r="A20" s="26" t="s">
        <v>33</v>
      </c>
      <c r="B20" s="27"/>
      <c r="C20" s="28"/>
      <c r="D20" s="29">
        <f t="shared" ref="D20:M20" si="5">SUM(D21:D21)</f>
        <v>93384</v>
      </c>
      <c r="E20" s="29">
        <f t="shared" si="5"/>
        <v>0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93384</v>
      </c>
      <c r="O20" s="41">
        <f t="shared" si="2"/>
        <v>113.19272727272727</v>
      </c>
      <c r="P20" s="10"/>
    </row>
    <row r="21" spans="1:119">
      <c r="A21" s="12"/>
      <c r="B21" s="42">
        <v>541</v>
      </c>
      <c r="C21" s="19" t="s">
        <v>34</v>
      </c>
      <c r="D21" s="43">
        <v>93384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93384</v>
      </c>
      <c r="O21" s="44">
        <f t="shared" si="2"/>
        <v>113.19272727272727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SUM(D23:D25)</f>
        <v>199764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199764</v>
      </c>
      <c r="O22" s="41">
        <f t="shared" si="2"/>
        <v>242.13818181818181</v>
      </c>
      <c r="P22" s="9"/>
    </row>
    <row r="23" spans="1:119">
      <c r="A23" s="12"/>
      <c r="B23" s="42">
        <v>572</v>
      </c>
      <c r="C23" s="19" t="s">
        <v>36</v>
      </c>
      <c r="D23" s="43">
        <v>193422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193422</v>
      </c>
      <c r="O23" s="44">
        <f t="shared" si="2"/>
        <v>234.45090909090908</v>
      </c>
      <c r="P23" s="9"/>
    </row>
    <row r="24" spans="1:119">
      <c r="A24" s="12"/>
      <c r="B24" s="42">
        <v>574</v>
      </c>
      <c r="C24" s="19" t="s">
        <v>37</v>
      </c>
      <c r="D24" s="43">
        <v>2333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2333</v>
      </c>
      <c r="O24" s="44">
        <f t="shared" si="2"/>
        <v>2.8278787878787877</v>
      </c>
      <c r="P24" s="9"/>
    </row>
    <row r="25" spans="1:119">
      <c r="A25" s="12"/>
      <c r="B25" s="42">
        <v>575</v>
      </c>
      <c r="C25" s="19" t="s">
        <v>38</v>
      </c>
      <c r="D25" s="43">
        <v>4009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4009</v>
      </c>
      <c r="O25" s="44">
        <f t="shared" si="2"/>
        <v>4.8593939393939394</v>
      </c>
      <c r="P25" s="9"/>
    </row>
    <row r="26" spans="1:119" ht="15.75">
      <c r="A26" s="26" t="s">
        <v>40</v>
      </c>
      <c r="B26" s="27"/>
      <c r="C26" s="28"/>
      <c r="D26" s="29">
        <f t="shared" ref="D26:M26" si="7">SUM(D27:D27)</f>
        <v>0</v>
      </c>
      <c r="E26" s="29">
        <f t="shared" si="7"/>
        <v>0</v>
      </c>
      <c r="F26" s="29">
        <f t="shared" si="7"/>
        <v>0</v>
      </c>
      <c r="G26" s="29">
        <f t="shared" si="7"/>
        <v>0</v>
      </c>
      <c r="H26" s="29">
        <f t="shared" si="7"/>
        <v>0</v>
      </c>
      <c r="I26" s="29">
        <f t="shared" si="7"/>
        <v>9875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1"/>
        <v>9875</v>
      </c>
      <c r="O26" s="41">
        <f t="shared" si="2"/>
        <v>11.969696969696969</v>
      </c>
      <c r="P26" s="9"/>
    </row>
    <row r="27" spans="1:119" ht="15.75" thickBot="1">
      <c r="A27" s="12"/>
      <c r="B27" s="42">
        <v>591</v>
      </c>
      <c r="C27" s="19" t="s">
        <v>39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9875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9875</v>
      </c>
      <c r="O27" s="44">
        <f t="shared" si="2"/>
        <v>11.969696969696969</v>
      </c>
      <c r="P27" s="9"/>
    </row>
    <row r="28" spans="1:119" ht="16.5" thickBot="1">
      <c r="A28" s="13" t="s">
        <v>10</v>
      </c>
      <c r="B28" s="21"/>
      <c r="C28" s="20"/>
      <c r="D28" s="14">
        <f>SUM(D5,D10,D14,D20,D22,D26)</f>
        <v>1396668</v>
      </c>
      <c r="E28" s="14">
        <f t="shared" ref="E28:M28" si="8">SUM(E5,E10,E14,E20,E22,E26)</f>
        <v>0</v>
      </c>
      <c r="F28" s="14">
        <f t="shared" si="8"/>
        <v>0</v>
      </c>
      <c r="G28" s="14">
        <f t="shared" si="8"/>
        <v>0</v>
      </c>
      <c r="H28" s="14">
        <f t="shared" si="8"/>
        <v>0</v>
      </c>
      <c r="I28" s="14">
        <f t="shared" si="8"/>
        <v>496182</v>
      </c>
      <c r="J28" s="14">
        <f t="shared" si="8"/>
        <v>0</v>
      </c>
      <c r="K28" s="14">
        <f t="shared" si="8"/>
        <v>0</v>
      </c>
      <c r="L28" s="14">
        <f t="shared" si="8"/>
        <v>0</v>
      </c>
      <c r="M28" s="14">
        <f t="shared" si="8"/>
        <v>0</v>
      </c>
      <c r="N28" s="14">
        <f t="shared" si="1"/>
        <v>1892850</v>
      </c>
      <c r="O28" s="35">
        <f t="shared" si="2"/>
        <v>2294.3636363636365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160" t="s">
        <v>41</v>
      </c>
      <c r="M30" s="160"/>
      <c r="N30" s="160"/>
      <c r="O30" s="39">
        <v>825</v>
      </c>
    </row>
    <row r="31" spans="1:119">
      <c r="A31" s="161"/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9"/>
    </row>
    <row r="32" spans="1:119" ht="15.75" thickBot="1">
      <c r="A32" s="162" t="s">
        <v>48</v>
      </c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2"/>
    </row>
  </sheetData>
  <mergeCells count="10">
    <mergeCell ref="A32:O32"/>
    <mergeCell ref="A31:O31"/>
    <mergeCell ref="L30:N30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51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244600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8" si="1">SUM(D5:M5)</f>
        <v>244600</v>
      </c>
      <c r="O5" s="30">
        <f t="shared" ref="O5:O28" si="2">(N5/O$30)</f>
        <v>292.58373205741628</v>
      </c>
      <c r="P5" s="6"/>
    </row>
    <row r="6" spans="1:133">
      <c r="A6" s="12"/>
      <c r="B6" s="42">
        <v>511</v>
      </c>
      <c r="C6" s="19" t="s">
        <v>19</v>
      </c>
      <c r="D6" s="43">
        <v>14400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14400</v>
      </c>
      <c r="O6" s="44">
        <f t="shared" si="2"/>
        <v>17.224880382775119</v>
      </c>
      <c r="P6" s="9"/>
    </row>
    <row r="7" spans="1:133">
      <c r="A7" s="12"/>
      <c r="B7" s="42">
        <v>513</v>
      </c>
      <c r="C7" s="19" t="s">
        <v>20</v>
      </c>
      <c r="D7" s="43">
        <v>206195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206195</v>
      </c>
      <c r="O7" s="44">
        <f t="shared" si="2"/>
        <v>246.64473684210526</v>
      </c>
      <c r="P7" s="9"/>
    </row>
    <row r="8" spans="1:133">
      <c r="A8" s="12"/>
      <c r="B8" s="42">
        <v>514</v>
      </c>
      <c r="C8" s="19" t="s">
        <v>21</v>
      </c>
      <c r="D8" s="43">
        <v>18000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18000</v>
      </c>
      <c r="O8" s="44">
        <f t="shared" si="2"/>
        <v>21.5311004784689</v>
      </c>
      <c r="P8" s="9"/>
    </row>
    <row r="9" spans="1:133">
      <c r="A9" s="12"/>
      <c r="B9" s="42">
        <v>519</v>
      </c>
      <c r="C9" s="19" t="s">
        <v>22</v>
      </c>
      <c r="D9" s="43">
        <v>6005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6005</v>
      </c>
      <c r="O9" s="44">
        <f t="shared" si="2"/>
        <v>7.1830143540669855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SUM(D11:D13)</f>
        <v>627045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627045</v>
      </c>
      <c r="O10" s="41">
        <f t="shared" si="2"/>
        <v>750.0538277511962</v>
      </c>
      <c r="P10" s="10"/>
    </row>
    <row r="11" spans="1:133">
      <c r="A11" s="12"/>
      <c r="B11" s="42">
        <v>521</v>
      </c>
      <c r="C11" s="19" t="s">
        <v>24</v>
      </c>
      <c r="D11" s="43">
        <v>320145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320145</v>
      </c>
      <c r="O11" s="44">
        <f t="shared" si="2"/>
        <v>382.94856459330146</v>
      </c>
      <c r="P11" s="9"/>
    </row>
    <row r="12" spans="1:133">
      <c r="A12" s="12"/>
      <c r="B12" s="42">
        <v>522</v>
      </c>
      <c r="C12" s="19" t="s">
        <v>25</v>
      </c>
      <c r="D12" s="43">
        <v>299700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299700</v>
      </c>
      <c r="O12" s="44">
        <f t="shared" si="2"/>
        <v>358.49282296650716</v>
      </c>
      <c r="P12" s="9"/>
    </row>
    <row r="13" spans="1:133">
      <c r="A13" s="12"/>
      <c r="B13" s="42">
        <v>524</v>
      </c>
      <c r="C13" s="19" t="s">
        <v>26</v>
      </c>
      <c r="D13" s="43">
        <v>7200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7200</v>
      </c>
      <c r="O13" s="44">
        <f t="shared" si="2"/>
        <v>8.6124401913875595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SUM(D15:D19)</f>
        <v>2808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478955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481763</v>
      </c>
      <c r="O14" s="41">
        <f t="shared" si="2"/>
        <v>576.27153110047846</v>
      </c>
      <c r="P14" s="10"/>
    </row>
    <row r="15" spans="1:133">
      <c r="A15" s="12"/>
      <c r="B15" s="42">
        <v>533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25964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25964</v>
      </c>
      <c r="O15" s="44">
        <f t="shared" si="2"/>
        <v>31.057416267942585</v>
      </c>
      <c r="P15" s="9"/>
    </row>
    <row r="16" spans="1:133">
      <c r="A16" s="12"/>
      <c r="B16" s="42">
        <v>534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150936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150936</v>
      </c>
      <c r="O16" s="44">
        <f t="shared" si="2"/>
        <v>180.54545454545453</v>
      </c>
      <c r="P16" s="9"/>
    </row>
    <row r="17" spans="1:119">
      <c r="A17" s="12"/>
      <c r="B17" s="42">
        <v>535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52737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52737</v>
      </c>
      <c r="O17" s="44">
        <f t="shared" si="2"/>
        <v>63.082535885167466</v>
      </c>
      <c r="P17" s="9"/>
    </row>
    <row r="18" spans="1:119">
      <c r="A18" s="12"/>
      <c r="B18" s="42">
        <v>536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249318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249318</v>
      </c>
      <c r="O18" s="44">
        <f t="shared" si="2"/>
        <v>298.22727272727275</v>
      </c>
      <c r="P18" s="9"/>
    </row>
    <row r="19" spans="1:119">
      <c r="A19" s="12"/>
      <c r="B19" s="42">
        <v>539</v>
      </c>
      <c r="C19" s="19" t="s">
        <v>32</v>
      </c>
      <c r="D19" s="43">
        <v>2808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2808</v>
      </c>
      <c r="O19" s="44">
        <f t="shared" si="2"/>
        <v>3.3588516746411483</v>
      </c>
      <c r="P19" s="9"/>
    </row>
    <row r="20" spans="1:119" ht="15.75">
      <c r="A20" s="26" t="s">
        <v>33</v>
      </c>
      <c r="B20" s="27"/>
      <c r="C20" s="28"/>
      <c r="D20" s="29">
        <f t="shared" ref="D20:M20" si="5">SUM(D21:D21)</f>
        <v>73450</v>
      </c>
      <c r="E20" s="29">
        <f t="shared" si="5"/>
        <v>0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73450</v>
      </c>
      <c r="O20" s="41">
        <f t="shared" si="2"/>
        <v>87.858851674641144</v>
      </c>
      <c r="P20" s="10"/>
    </row>
    <row r="21" spans="1:119">
      <c r="A21" s="12"/>
      <c r="B21" s="42">
        <v>541</v>
      </c>
      <c r="C21" s="19" t="s">
        <v>34</v>
      </c>
      <c r="D21" s="43">
        <v>73450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73450</v>
      </c>
      <c r="O21" s="44">
        <f t="shared" si="2"/>
        <v>87.858851674641144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SUM(D23:D25)</f>
        <v>60907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60907</v>
      </c>
      <c r="O22" s="41">
        <f t="shared" si="2"/>
        <v>72.85526315789474</v>
      </c>
      <c r="P22" s="9"/>
    </row>
    <row r="23" spans="1:119">
      <c r="A23" s="12"/>
      <c r="B23" s="42">
        <v>572</v>
      </c>
      <c r="C23" s="19" t="s">
        <v>36</v>
      </c>
      <c r="D23" s="43">
        <v>56585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56585</v>
      </c>
      <c r="O23" s="44">
        <f t="shared" si="2"/>
        <v>67.685406698564591</v>
      </c>
      <c r="P23" s="9"/>
    </row>
    <row r="24" spans="1:119">
      <c r="A24" s="12"/>
      <c r="B24" s="42">
        <v>574</v>
      </c>
      <c r="C24" s="19" t="s">
        <v>37</v>
      </c>
      <c r="D24" s="43">
        <v>1168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1168</v>
      </c>
      <c r="O24" s="44">
        <f t="shared" si="2"/>
        <v>1.3971291866028708</v>
      </c>
      <c r="P24" s="9"/>
    </row>
    <row r="25" spans="1:119">
      <c r="A25" s="12"/>
      <c r="B25" s="42">
        <v>575</v>
      </c>
      <c r="C25" s="19" t="s">
        <v>38</v>
      </c>
      <c r="D25" s="43">
        <v>3154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3154</v>
      </c>
      <c r="O25" s="44">
        <f t="shared" si="2"/>
        <v>3.7727272727272729</v>
      </c>
      <c r="P25" s="9"/>
    </row>
    <row r="26" spans="1:119" ht="15.75">
      <c r="A26" s="26" t="s">
        <v>40</v>
      </c>
      <c r="B26" s="27"/>
      <c r="C26" s="28"/>
      <c r="D26" s="29">
        <f t="shared" ref="D26:M26" si="7">SUM(D27:D27)</f>
        <v>0</v>
      </c>
      <c r="E26" s="29">
        <f t="shared" si="7"/>
        <v>0</v>
      </c>
      <c r="F26" s="29">
        <f t="shared" si="7"/>
        <v>0</v>
      </c>
      <c r="G26" s="29">
        <f t="shared" si="7"/>
        <v>0</v>
      </c>
      <c r="H26" s="29">
        <f t="shared" si="7"/>
        <v>0</v>
      </c>
      <c r="I26" s="29">
        <f t="shared" si="7"/>
        <v>14830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1"/>
        <v>14830</v>
      </c>
      <c r="O26" s="41">
        <f t="shared" si="2"/>
        <v>17.739234449760765</v>
      </c>
      <c r="P26" s="9"/>
    </row>
    <row r="27" spans="1:119" ht="15.75" thickBot="1">
      <c r="A27" s="12"/>
      <c r="B27" s="42">
        <v>591</v>
      </c>
      <c r="C27" s="19" t="s">
        <v>39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14830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14830</v>
      </c>
      <c r="O27" s="44">
        <f t="shared" si="2"/>
        <v>17.739234449760765</v>
      </c>
      <c r="P27" s="9"/>
    </row>
    <row r="28" spans="1:119" ht="16.5" thickBot="1">
      <c r="A28" s="13" t="s">
        <v>10</v>
      </c>
      <c r="B28" s="21"/>
      <c r="C28" s="20"/>
      <c r="D28" s="14">
        <f>SUM(D5,D10,D14,D20,D22,D26)</f>
        <v>1008810</v>
      </c>
      <c r="E28" s="14">
        <f t="shared" ref="E28:M28" si="8">SUM(E5,E10,E14,E20,E22,E26)</f>
        <v>0</v>
      </c>
      <c r="F28" s="14">
        <f t="shared" si="8"/>
        <v>0</v>
      </c>
      <c r="G28" s="14">
        <f t="shared" si="8"/>
        <v>0</v>
      </c>
      <c r="H28" s="14">
        <f t="shared" si="8"/>
        <v>0</v>
      </c>
      <c r="I28" s="14">
        <f t="shared" si="8"/>
        <v>493785</v>
      </c>
      <c r="J28" s="14">
        <f t="shared" si="8"/>
        <v>0</v>
      </c>
      <c r="K28" s="14">
        <f t="shared" si="8"/>
        <v>0</v>
      </c>
      <c r="L28" s="14">
        <f t="shared" si="8"/>
        <v>0</v>
      </c>
      <c r="M28" s="14">
        <f t="shared" si="8"/>
        <v>0</v>
      </c>
      <c r="N28" s="14">
        <f t="shared" si="1"/>
        <v>1502595</v>
      </c>
      <c r="O28" s="35">
        <f t="shared" si="2"/>
        <v>1797.3624401913876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160" t="s">
        <v>52</v>
      </c>
      <c r="M30" s="160"/>
      <c r="N30" s="160"/>
      <c r="O30" s="39">
        <v>836</v>
      </c>
    </row>
    <row r="31" spans="1:119">
      <c r="A31" s="161"/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9"/>
    </row>
    <row r="32" spans="1:119" ht="15.75" customHeight="1" thickBot="1">
      <c r="A32" s="162" t="s">
        <v>48</v>
      </c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2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66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236627</v>
      </c>
      <c r="E5" s="24">
        <f t="shared" si="0"/>
        <v>0</v>
      </c>
      <c r="F5" s="24">
        <f t="shared" si="0"/>
        <v>0</v>
      </c>
      <c r="G5" s="24">
        <f t="shared" si="0"/>
        <v>9313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9" si="1">SUM(D5:M5)</f>
        <v>245940</v>
      </c>
      <c r="O5" s="30">
        <f t="shared" ref="O5:O29" si="2">(N5/O$31)</f>
        <v>295.95667870036101</v>
      </c>
      <c r="P5" s="6"/>
    </row>
    <row r="6" spans="1:133">
      <c r="A6" s="12"/>
      <c r="B6" s="42">
        <v>511</v>
      </c>
      <c r="C6" s="19" t="s">
        <v>19</v>
      </c>
      <c r="D6" s="43">
        <v>14400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14400</v>
      </c>
      <c r="O6" s="44">
        <f t="shared" si="2"/>
        <v>17.328519855595669</v>
      </c>
      <c r="P6" s="9"/>
    </row>
    <row r="7" spans="1:133">
      <c r="A7" s="12"/>
      <c r="B7" s="42">
        <v>513</v>
      </c>
      <c r="C7" s="19" t="s">
        <v>20</v>
      </c>
      <c r="D7" s="43">
        <v>198191</v>
      </c>
      <c r="E7" s="43">
        <v>0</v>
      </c>
      <c r="F7" s="43">
        <v>0</v>
      </c>
      <c r="G7" s="43">
        <v>9313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207504</v>
      </c>
      <c r="O7" s="44">
        <f t="shared" si="2"/>
        <v>249.70397111913357</v>
      </c>
      <c r="P7" s="9"/>
    </row>
    <row r="8" spans="1:133">
      <c r="A8" s="12"/>
      <c r="B8" s="42">
        <v>514</v>
      </c>
      <c r="C8" s="19" t="s">
        <v>21</v>
      </c>
      <c r="D8" s="43">
        <v>13945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13945</v>
      </c>
      <c r="O8" s="44">
        <f t="shared" si="2"/>
        <v>16.780986762936223</v>
      </c>
      <c r="P8" s="9"/>
    </row>
    <row r="9" spans="1:133">
      <c r="A9" s="12"/>
      <c r="B9" s="42">
        <v>519</v>
      </c>
      <c r="C9" s="19" t="s">
        <v>22</v>
      </c>
      <c r="D9" s="43">
        <v>10091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10091</v>
      </c>
      <c r="O9" s="44">
        <f t="shared" si="2"/>
        <v>12.143200962695548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SUM(D11:D13)</f>
        <v>666304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666304</v>
      </c>
      <c r="O10" s="41">
        <f t="shared" si="2"/>
        <v>801.8098676293622</v>
      </c>
      <c r="P10" s="10"/>
    </row>
    <row r="11" spans="1:133">
      <c r="A11" s="12"/>
      <c r="B11" s="42">
        <v>521</v>
      </c>
      <c r="C11" s="19" t="s">
        <v>24</v>
      </c>
      <c r="D11" s="43">
        <v>403817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403817</v>
      </c>
      <c r="O11" s="44">
        <f t="shared" si="2"/>
        <v>485.94103489771362</v>
      </c>
      <c r="P11" s="9"/>
    </row>
    <row r="12" spans="1:133">
      <c r="A12" s="12"/>
      <c r="B12" s="42">
        <v>522</v>
      </c>
      <c r="C12" s="19" t="s">
        <v>25</v>
      </c>
      <c r="D12" s="43">
        <v>255287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255287</v>
      </c>
      <c r="O12" s="44">
        <f t="shared" si="2"/>
        <v>307.20457280385079</v>
      </c>
      <c r="P12" s="9"/>
    </row>
    <row r="13" spans="1:133">
      <c r="A13" s="12"/>
      <c r="B13" s="42">
        <v>524</v>
      </c>
      <c r="C13" s="19" t="s">
        <v>26</v>
      </c>
      <c r="D13" s="43">
        <v>7200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7200</v>
      </c>
      <c r="O13" s="44">
        <f t="shared" si="2"/>
        <v>8.6642599277978345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SUM(D15:D18)</f>
        <v>0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432494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432494</v>
      </c>
      <c r="O14" s="41">
        <f t="shared" si="2"/>
        <v>520.45006016847174</v>
      </c>
      <c r="P14" s="10"/>
    </row>
    <row r="15" spans="1:133">
      <c r="A15" s="12"/>
      <c r="B15" s="42">
        <v>533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17152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17152</v>
      </c>
      <c r="O15" s="44">
        <f t="shared" si="2"/>
        <v>20.640192539109506</v>
      </c>
      <c r="P15" s="9"/>
    </row>
    <row r="16" spans="1:133">
      <c r="A16" s="12"/>
      <c r="B16" s="42">
        <v>534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141432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141432</v>
      </c>
      <c r="O16" s="44">
        <f t="shared" si="2"/>
        <v>170.19494584837545</v>
      </c>
      <c r="P16" s="9"/>
    </row>
    <row r="17" spans="1:119">
      <c r="A17" s="12"/>
      <c r="B17" s="42">
        <v>535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36783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36783</v>
      </c>
      <c r="O17" s="44">
        <f t="shared" si="2"/>
        <v>44.263537906137181</v>
      </c>
      <c r="P17" s="9"/>
    </row>
    <row r="18" spans="1:119">
      <c r="A18" s="12"/>
      <c r="B18" s="42">
        <v>536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237127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237127</v>
      </c>
      <c r="O18" s="44">
        <f t="shared" si="2"/>
        <v>285.3513838748496</v>
      </c>
      <c r="P18" s="9"/>
    </row>
    <row r="19" spans="1:119" ht="15.75">
      <c r="A19" s="26" t="s">
        <v>33</v>
      </c>
      <c r="B19" s="27"/>
      <c r="C19" s="28"/>
      <c r="D19" s="29">
        <f t="shared" ref="D19:M19" si="5">SUM(D20:D20)</f>
        <v>95648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95648</v>
      </c>
      <c r="O19" s="41">
        <f t="shared" si="2"/>
        <v>115.09987966305656</v>
      </c>
      <c r="P19" s="10"/>
    </row>
    <row r="20" spans="1:119">
      <c r="A20" s="12"/>
      <c r="B20" s="42">
        <v>541</v>
      </c>
      <c r="C20" s="19" t="s">
        <v>34</v>
      </c>
      <c r="D20" s="43">
        <v>95648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95648</v>
      </c>
      <c r="O20" s="44">
        <f t="shared" si="2"/>
        <v>115.09987966305656</v>
      </c>
      <c r="P20" s="9"/>
    </row>
    <row r="21" spans="1:119" ht="15.75">
      <c r="A21" s="26" t="s">
        <v>67</v>
      </c>
      <c r="B21" s="27"/>
      <c r="C21" s="28"/>
      <c r="D21" s="29">
        <f t="shared" ref="D21:M21" si="6">SUM(D22:D22)</f>
        <v>0</v>
      </c>
      <c r="E21" s="29">
        <f t="shared" si="6"/>
        <v>0</v>
      </c>
      <c r="F21" s="29">
        <f t="shared" si="6"/>
        <v>0</v>
      </c>
      <c r="G21" s="29">
        <f t="shared" si="6"/>
        <v>6000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6000</v>
      </c>
      <c r="O21" s="41">
        <f t="shared" si="2"/>
        <v>7.2202166064981945</v>
      </c>
      <c r="P21" s="10"/>
    </row>
    <row r="22" spans="1:119">
      <c r="A22" s="90"/>
      <c r="B22" s="91">
        <v>552</v>
      </c>
      <c r="C22" s="92" t="s">
        <v>68</v>
      </c>
      <c r="D22" s="43">
        <v>0</v>
      </c>
      <c r="E22" s="43">
        <v>0</v>
      </c>
      <c r="F22" s="43">
        <v>0</v>
      </c>
      <c r="G22" s="43">
        <v>6000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6000</v>
      </c>
      <c r="O22" s="44">
        <f t="shared" si="2"/>
        <v>7.2202166064981945</v>
      </c>
      <c r="P22" s="9"/>
    </row>
    <row r="23" spans="1:119" ht="15.75">
      <c r="A23" s="26" t="s">
        <v>35</v>
      </c>
      <c r="B23" s="27"/>
      <c r="C23" s="28"/>
      <c r="D23" s="29">
        <f t="shared" ref="D23:M23" si="7">SUM(D24:D26)</f>
        <v>36105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36105</v>
      </c>
      <c r="O23" s="41">
        <f t="shared" si="2"/>
        <v>43.447653429602887</v>
      </c>
      <c r="P23" s="9"/>
    </row>
    <row r="24" spans="1:119">
      <c r="A24" s="12"/>
      <c r="B24" s="42">
        <v>572</v>
      </c>
      <c r="C24" s="19" t="s">
        <v>36</v>
      </c>
      <c r="D24" s="43">
        <v>18880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18880</v>
      </c>
      <c r="O24" s="44">
        <f t="shared" si="2"/>
        <v>22.719614921780988</v>
      </c>
      <c r="P24" s="9"/>
    </row>
    <row r="25" spans="1:119">
      <c r="A25" s="12"/>
      <c r="B25" s="42">
        <v>574</v>
      </c>
      <c r="C25" s="19" t="s">
        <v>37</v>
      </c>
      <c r="D25" s="43">
        <v>11214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11214</v>
      </c>
      <c r="O25" s="44">
        <f t="shared" si="2"/>
        <v>13.494584837545126</v>
      </c>
      <c r="P25" s="9"/>
    </row>
    <row r="26" spans="1:119">
      <c r="A26" s="12"/>
      <c r="B26" s="42">
        <v>575</v>
      </c>
      <c r="C26" s="19" t="s">
        <v>38</v>
      </c>
      <c r="D26" s="43">
        <v>6011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6011</v>
      </c>
      <c r="O26" s="44">
        <f t="shared" si="2"/>
        <v>7.2334536702767753</v>
      </c>
      <c r="P26" s="9"/>
    </row>
    <row r="27" spans="1:119" ht="15.75">
      <c r="A27" s="26" t="s">
        <v>40</v>
      </c>
      <c r="B27" s="27"/>
      <c r="C27" s="28"/>
      <c r="D27" s="29">
        <f t="shared" ref="D27:M27" si="8">SUM(D28:D28)</f>
        <v>0</v>
      </c>
      <c r="E27" s="29">
        <f t="shared" si="8"/>
        <v>0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21951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1"/>
        <v>21951</v>
      </c>
      <c r="O27" s="41">
        <f t="shared" si="2"/>
        <v>26.415162454873645</v>
      </c>
      <c r="P27" s="9"/>
    </row>
    <row r="28" spans="1:119" ht="15.75" thickBot="1">
      <c r="A28" s="12"/>
      <c r="B28" s="42">
        <v>591</v>
      </c>
      <c r="C28" s="19" t="s">
        <v>39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21951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21951</v>
      </c>
      <c r="O28" s="44">
        <f t="shared" si="2"/>
        <v>26.415162454873645</v>
      </c>
      <c r="P28" s="9"/>
    </row>
    <row r="29" spans="1:119" ht="16.5" thickBot="1">
      <c r="A29" s="13" t="s">
        <v>10</v>
      </c>
      <c r="B29" s="21"/>
      <c r="C29" s="20"/>
      <c r="D29" s="14">
        <f>SUM(D5,D10,D14,D19,D21,D23,D27)</f>
        <v>1034684</v>
      </c>
      <c r="E29" s="14">
        <f t="shared" ref="E29:M29" si="9">SUM(E5,E10,E14,E19,E21,E23,E27)</f>
        <v>0</v>
      </c>
      <c r="F29" s="14">
        <f t="shared" si="9"/>
        <v>0</v>
      </c>
      <c r="G29" s="14">
        <f t="shared" si="9"/>
        <v>15313</v>
      </c>
      <c r="H29" s="14">
        <f t="shared" si="9"/>
        <v>0</v>
      </c>
      <c r="I29" s="14">
        <f t="shared" si="9"/>
        <v>454445</v>
      </c>
      <c r="J29" s="14">
        <f t="shared" si="9"/>
        <v>0</v>
      </c>
      <c r="K29" s="14">
        <f t="shared" si="9"/>
        <v>0</v>
      </c>
      <c r="L29" s="14">
        <f t="shared" si="9"/>
        <v>0</v>
      </c>
      <c r="M29" s="14">
        <f t="shared" si="9"/>
        <v>0</v>
      </c>
      <c r="N29" s="14">
        <f t="shared" si="1"/>
        <v>1504442</v>
      </c>
      <c r="O29" s="35">
        <f t="shared" si="2"/>
        <v>1810.3995186522263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160" t="s">
        <v>69</v>
      </c>
      <c r="M31" s="160"/>
      <c r="N31" s="160"/>
      <c r="O31" s="39">
        <v>831</v>
      </c>
    </row>
    <row r="32" spans="1:119">
      <c r="A32" s="161"/>
      <c r="B32" s="138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9"/>
    </row>
    <row r="33" spans="1:15" ht="15.75" customHeight="1" thickBot="1">
      <c r="A33" s="162" t="s">
        <v>48</v>
      </c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2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2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3" t="s">
        <v>42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5"/>
      <c r="Q1" s="7"/>
      <c r="R1"/>
    </row>
    <row r="2" spans="1:134" ht="24" thickBot="1">
      <c r="A2" s="166" t="s">
        <v>88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8"/>
      <c r="Q2" s="7"/>
      <c r="R2"/>
    </row>
    <row r="3" spans="1:134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1"/>
      <c r="M3" s="172"/>
      <c r="N3" s="33"/>
      <c r="O3" s="34"/>
      <c r="P3" s="173" t="s">
        <v>84</v>
      </c>
      <c r="Q3" s="11"/>
      <c r="R3"/>
    </row>
    <row r="4" spans="1:134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85</v>
      </c>
      <c r="N4" s="32" t="s">
        <v>5</v>
      </c>
      <c r="O4" s="32" t="s">
        <v>86</v>
      </c>
      <c r="P4" s="159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SUM(D6:D11)</f>
        <v>456272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45284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501556</v>
      </c>
      <c r="P5" s="30">
        <f t="shared" ref="P5:P25" si="1">(O5/P$27)</f>
        <v>573.20685714285719</v>
      </c>
      <c r="Q5" s="6"/>
    </row>
    <row r="6" spans="1:134">
      <c r="A6" s="12"/>
      <c r="B6" s="42">
        <v>511</v>
      </c>
      <c r="C6" s="19" t="s">
        <v>19</v>
      </c>
      <c r="D6" s="43">
        <v>19490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19490</v>
      </c>
      <c r="P6" s="44">
        <f t="shared" si="1"/>
        <v>22.274285714285714</v>
      </c>
      <c r="Q6" s="9"/>
    </row>
    <row r="7" spans="1:134">
      <c r="A7" s="12"/>
      <c r="B7" s="42">
        <v>513</v>
      </c>
      <c r="C7" s="19" t="s">
        <v>20</v>
      </c>
      <c r="D7" s="43">
        <v>336262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1" si="2">SUM(D7:N7)</f>
        <v>336262</v>
      </c>
      <c r="P7" s="44">
        <f t="shared" si="1"/>
        <v>384.29942857142856</v>
      </c>
      <c r="Q7" s="9"/>
    </row>
    <row r="8" spans="1:134">
      <c r="A8" s="12"/>
      <c r="B8" s="42">
        <v>514</v>
      </c>
      <c r="C8" s="19" t="s">
        <v>21</v>
      </c>
      <c r="D8" s="43">
        <v>18000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18000</v>
      </c>
      <c r="P8" s="44">
        <f t="shared" si="1"/>
        <v>20.571428571428573</v>
      </c>
      <c r="Q8" s="9"/>
    </row>
    <row r="9" spans="1:134">
      <c r="A9" s="12"/>
      <c r="B9" s="42">
        <v>515</v>
      </c>
      <c r="C9" s="19" t="s">
        <v>46</v>
      </c>
      <c r="D9" s="43">
        <v>4450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4450</v>
      </c>
      <c r="P9" s="44">
        <f t="shared" si="1"/>
        <v>5.0857142857142854</v>
      </c>
      <c r="Q9" s="9"/>
    </row>
    <row r="10" spans="1:134">
      <c r="A10" s="12"/>
      <c r="B10" s="42">
        <v>517</v>
      </c>
      <c r="C10" s="19" t="s">
        <v>89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45284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45284</v>
      </c>
      <c r="P10" s="44">
        <f t="shared" si="1"/>
        <v>51.753142857142855</v>
      </c>
      <c r="Q10" s="9"/>
    </row>
    <row r="11" spans="1:134">
      <c r="A11" s="12"/>
      <c r="B11" s="42">
        <v>519</v>
      </c>
      <c r="C11" s="19" t="s">
        <v>22</v>
      </c>
      <c r="D11" s="43">
        <v>78070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2"/>
        <v>78070</v>
      </c>
      <c r="P11" s="44">
        <f t="shared" si="1"/>
        <v>89.222857142857137</v>
      </c>
      <c r="Q11" s="9"/>
    </row>
    <row r="12" spans="1:134" ht="15.75">
      <c r="A12" s="26" t="s">
        <v>23</v>
      </c>
      <c r="B12" s="27"/>
      <c r="C12" s="28"/>
      <c r="D12" s="29">
        <f t="shared" ref="D12:N12" si="3">SUM(D13:D14)</f>
        <v>5382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29">
        <f t="shared" si="3"/>
        <v>0</v>
      </c>
      <c r="O12" s="40">
        <f>SUM(D12:N12)</f>
        <v>5382</v>
      </c>
      <c r="P12" s="41">
        <f t="shared" si="1"/>
        <v>6.1508571428571432</v>
      </c>
      <c r="Q12" s="10"/>
    </row>
    <row r="13" spans="1:134">
      <c r="A13" s="12"/>
      <c r="B13" s="42">
        <v>521</v>
      </c>
      <c r="C13" s="19" t="s">
        <v>24</v>
      </c>
      <c r="D13" s="43">
        <v>1062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>SUM(D13:N13)</f>
        <v>1062</v>
      </c>
      <c r="P13" s="44">
        <f t="shared" si="1"/>
        <v>1.2137142857142857</v>
      </c>
      <c r="Q13" s="9"/>
    </row>
    <row r="14" spans="1:134">
      <c r="A14" s="12"/>
      <c r="B14" s="42">
        <v>524</v>
      </c>
      <c r="C14" s="19" t="s">
        <v>26</v>
      </c>
      <c r="D14" s="43">
        <v>4320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ref="O14" si="4">SUM(D14:N14)</f>
        <v>4320</v>
      </c>
      <c r="P14" s="44">
        <f t="shared" si="1"/>
        <v>4.9371428571428568</v>
      </c>
      <c r="Q14" s="9"/>
    </row>
    <row r="15" spans="1:134" ht="15.75">
      <c r="A15" s="26" t="s">
        <v>27</v>
      </c>
      <c r="B15" s="27"/>
      <c r="C15" s="28"/>
      <c r="D15" s="29">
        <f t="shared" ref="D15:N15" si="5">SUM(D16:D18)</f>
        <v>0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670845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5"/>
        <v>0</v>
      </c>
      <c r="O15" s="40">
        <f>SUM(D15:N15)</f>
        <v>670845</v>
      </c>
      <c r="P15" s="41">
        <f t="shared" si="1"/>
        <v>766.68</v>
      </c>
      <c r="Q15" s="10"/>
    </row>
    <row r="16" spans="1:134">
      <c r="A16" s="12"/>
      <c r="B16" s="42">
        <v>533</v>
      </c>
      <c r="C16" s="19" t="s">
        <v>28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118200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ref="O16:O24" si="6">SUM(D16:N16)</f>
        <v>118200</v>
      </c>
      <c r="P16" s="44">
        <f t="shared" si="1"/>
        <v>135.08571428571429</v>
      </c>
      <c r="Q16" s="9"/>
    </row>
    <row r="17" spans="1:120">
      <c r="A17" s="12"/>
      <c r="B17" s="42">
        <v>534</v>
      </c>
      <c r="C17" s="19" t="s">
        <v>29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85257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6"/>
        <v>85257</v>
      </c>
      <c r="P17" s="44">
        <f t="shared" si="1"/>
        <v>97.436571428571426</v>
      </c>
      <c r="Q17" s="9"/>
    </row>
    <row r="18" spans="1:120">
      <c r="A18" s="12"/>
      <c r="B18" s="42">
        <v>535</v>
      </c>
      <c r="C18" s="19" t="s">
        <v>30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467388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6"/>
        <v>467388</v>
      </c>
      <c r="P18" s="44">
        <f t="shared" si="1"/>
        <v>534.15771428571429</v>
      </c>
      <c r="Q18" s="9"/>
    </row>
    <row r="19" spans="1:120" ht="15.75">
      <c r="A19" s="26" t="s">
        <v>33</v>
      </c>
      <c r="B19" s="27"/>
      <c r="C19" s="28"/>
      <c r="D19" s="29">
        <f t="shared" ref="D19:N19" si="7">SUM(D20:D20)</f>
        <v>170343</v>
      </c>
      <c r="E19" s="29">
        <f t="shared" si="7"/>
        <v>0</v>
      </c>
      <c r="F19" s="29">
        <f t="shared" si="7"/>
        <v>0</v>
      </c>
      <c r="G19" s="29">
        <f t="shared" si="7"/>
        <v>0</v>
      </c>
      <c r="H19" s="29">
        <f t="shared" si="7"/>
        <v>0</v>
      </c>
      <c r="I19" s="29">
        <f t="shared" si="7"/>
        <v>0</v>
      </c>
      <c r="J19" s="29">
        <f t="shared" si="7"/>
        <v>0</v>
      </c>
      <c r="K19" s="29">
        <f t="shared" si="7"/>
        <v>0</v>
      </c>
      <c r="L19" s="29">
        <f t="shared" si="7"/>
        <v>0</v>
      </c>
      <c r="M19" s="29">
        <f t="shared" si="7"/>
        <v>0</v>
      </c>
      <c r="N19" s="29">
        <f t="shared" si="7"/>
        <v>0</v>
      </c>
      <c r="O19" s="29">
        <f t="shared" si="6"/>
        <v>170343</v>
      </c>
      <c r="P19" s="41">
        <f t="shared" si="1"/>
        <v>194.67771428571427</v>
      </c>
      <c r="Q19" s="10"/>
    </row>
    <row r="20" spans="1:120">
      <c r="A20" s="12"/>
      <c r="B20" s="42">
        <v>541</v>
      </c>
      <c r="C20" s="19" t="s">
        <v>34</v>
      </c>
      <c r="D20" s="43">
        <v>170343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6"/>
        <v>170343</v>
      </c>
      <c r="P20" s="44">
        <f t="shared" si="1"/>
        <v>194.67771428571427</v>
      </c>
      <c r="Q20" s="9"/>
    </row>
    <row r="21" spans="1:120" ht="15.75">
      <c r="A21" s="26" t="s">
        <v>35</v>
      </c>
      <c r="B21" s="27"/>
      <c r="C21" s="28"/>
      <c r="D21" s="29">
        <f t="shared" ref="D21:N21" si="8">SUM(D22:D24)</f>
        <v>103422</v>
      </c>
      <c r="E21" s="29">
        <f t="shared" si="8"/>
        <v>0</v>
      </c>
      <c r="F21" s="29">
        <f t="shared" si="8"/>
        <v>0</v>
      </c>
      <c r="G21" s="29">
        <f t="shared" si="8"/>
        <v>0</v>
      </c>
      <c r="H21" s="29">
        <f t="shared" si="8"/>
        <v>0</v>
      </c>
      <c r="I21" s="29">
        <f t="shared" si="8"/>
        <v>0</v>
      </c>
      <c r="J21" s="29">
        <f t="shared" si="8"/>
        <v>0</v>
      </c>
      <c r="K21" s="29">
        <f t="shared" si="8"/>
        <v>0</v>
      </c>
      <c r="L21" s="29">
        <f t="shared" si="8"/>
        <v>0</v>
      </c>
      <c r="M21" s="29">
        <f t="shared" si="8"/>
        <v>0</v>
      </c>
      <c r="N21" s="29">
        <f t="shared" si="8"/>
        <v>0</v>
      </c>
      <c r="O21" s="29">
        <f>SUM(D21:N21)</f>
        <v>103422</v>
      </c>
      <c r="P21" s="41">
        <f t="shared" si="1"/>
        <v>118.19657142857143</v>
      </c>
      <c r="Q21" s="9"/>
    </row>
    <row r="22" spans="1:120">
      <c r="A22" s="12"/>
      <c r="B22" s="42">
        <v>572</v>
      </c>
      <c r="C22" s="19" t="s">
        <v>36</v>
      </c>
      <c r="D22" s="43">
        <v>87783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6"/>
        <v>87783</v>
      </c>
      <c r="P22" s="44">
        <f t="shared" si="1"/>
        <v>100.32342857142856</v>
      </c>
      <c r="Q22" s="9"/>
    </row>
    <row r="23" spans="1:120">
      <c r="A23" s="12"/>
      <c r="B23" s="42">
        <v>574</v>
      </c>
      <c r="C23" s="19" t="s">
        <v>37</v>
      </c>
      <c r="D23" s="43">
        <v>3654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6"/>
        <v>3654</v>
      </c>
      <c r="P23" s="44">
        <f t="shared" si="1"/>
        <v>4.1760000000000002</v>
      </c>
      <c r="Q23" s="9"/>
    </row>
    <row r="24" spans="1:120" ht="15.75" thickBot="1">
      <c r="A24" s="12"/>
      <c r="B24" s="42">
        <v>575</v>
      </c>
      <c r="C24" s="19" t="s">
        <v>38</v>
      </c>
      <c r="D24" s="43">
        <v>11985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6"/>
        <v>11985</v>
      </c>
      <c r="P24" s="44">
        <f t="shared" si="1"/>
        <v>13.697142857142858</v>
      </c>
      <c r="Q24" s="9"/>
    </row>
    <row r="25" spans="1:120" ht="16.5" thickBot="1">
      <c r="A25" s="13" t="s">
        <v>10</v>
      </c>
      <c r="B25" s="21"/>
      <c r="C25" s="20"/>
      <c r="D25" s="14">
        <f>SUM(D5,D12,D15,D19,D21)</f>
        <v>735419</v>
      </c>
      <c r="E25" s="14">
        <f t="shared" ref="E25:N25" si="9">SUM(E5,E12,E15,E19,E21)</f>
        <v>0</v>
      </c>
      <c r="F25" s="14">
        <f t="shared" si="9"/>
        <v>0</v>
      </c>
      <c r="G25" s="14">
        <f t="shared" si="9"/>
        <v>0</v>
      </c>
      <c r="H25" s="14">
        <f t="shared" si="9"/>
        <v>0</v>
      </c>
      <c r="I25" s="14">
        <f t="shared" si="9"/>
        <v>716129</v>
      </c>
      <c r="J25" s="14">
        <f t="shared" si="9"/>
        <v>0</v>
      </c>
      <c r="K25" s="14">
        <f t="shared" si="9"/>
        <v>0</v>
      </c>
      <c r="L25" s="14">
        <f t="shared" si="9"/>
        <v>0</v>
      </c>
      <c r="M25" s="14">
        <f t="shared" si="9"/>
        <v>0</v>
      </c>
      <c r="N25" s="14">
        <f t="shared" si="9"/>
        <v>0</v>
      </c>
      <c r="O25" s="14">
        <f>SUM(D25:N25)</f>
        <v>1451548</v>
      </c>
      <c r="P25" s="35">
        <f t="shared" si="1"/>
        <v>1658.912</v>
      </c>
      <c r="Q25" s="6"/>
      <c r="R25" s="2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</row>
    <row r="26" spans="1:120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8"/>
    </row>
    <row r="27" spans="1:120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160" t="s">
        <v>90</v>
      </c>
      <c r="N27" s="160"/>
      <c r="O27" s="160"/>
      <c r="P27" s="39">
        <v>875</v>
      </c>
    </row>
    <row r="28" spans="1:120">
      <c r="A28" s="161"/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9"/>
    </row>
    <row r="29" spans="1:120" ht="15.75" customHeight="1" thickBot="1">
      <c r="A29" s="162" t="s">
        <v>48</v>
      </c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2"/>
    </row>
  </sheetData>
  <mergeCells count="10">
    <mergeCell ref="M27:O27"/>
    <mergeCell ref="A28:P28"/>
    <mergeCell ref="A29:P2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3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3" t="s">
        <v>42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5"/>
      <c r="Q1" s="7"/>
      <c r="R1"/>
    </row>
    <row r="2" spans="1:134" ht="24" thickBot="1">
      <c r="A2" s="166" t="s">
        <v>83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8"/>
      <c r="Q2" s="7"/>
      <c r="R2"/>
    </row>
    <row r="3" spans="1:134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1"/>
      <c r="M3" s="172"/>
      <c r="N3" s="33"/>
      <c r="O3" s="34"/>
      <c r="P3" s="173" t="s">
        <v>84</v>
      </c>
      <c r="Q3" s="11"/>
      <c r="R3"/>
    </row>
    <row r="4" spans="1:134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85</v>
      </c>
      <c r="N4" s="32" t="s">
        <v>5</v>
      </c>
      <c r="O4" s="32" t="s">
        <v>86</v>
      </c>
      <c r="P4" s="159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SUM(D6:D11)</f>
        <v>388852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26" si="1">SUM(D5:N5)</f>
        <v>388852</v>
      </c>
      <c r="P5" s="30">
        <f t="shared" ref="P5:P26" si="2">(O5/P$28)</f>
        <v>451.62833914053425</v>
      </c>
      <c r="Q5" s="6"/>
    </row>
    <row r="6" spans="1:134">
      <c r="A6" s="12"/>
      <c r="B6" s="42">
        <v>511</v>
      </c>
      <c r="C6" s="19" t="s">
        <v>19</v>
      </c>
      <c r="D6" s="43">
        <v>19491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19491</v>
      </c>
      <c r="P6" s="44">
        <f t="shared" si="2"/>
        <v>22.637630662020907</v>
      </c>
      <c r="Q6" s="9"/>
    </row>
    <row r="7" spans="1:134">
      <c r="A7" s="12"/>
      <c r="B7" s="42">
        <v>512</v>
      </c>
      <c r="C7" s="19" t="s">
        <v>54</v>
      </c>
      <c r="D7" s="43">
        <v>80430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80430</v>
      </c>
      <c r="P7" s="44">
        <f t="shared" si="2"/>
        <v>93.41463414634147</v>
      </c>
      <c r="Q7" s="9"/>
    </row>
    <row r="8" spans="1:134">
      <c r="A8" s="12"/>
      <c r="B8" s="42">
        <v>513</v>
      </c>
      <c r="C8" s="19" t="s">
        <v>20</v>
      </c>
      <c r="D8" s="43">
        <v>220809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220809</v>
      </c>
      <c r="P8" s="44">
        <f t="shared" si="2"/>
        <v>256.45644599303137</v>
      </c>
      <c r="Q8" s="9"/>
    </row>
    <row r="9" spans="1:134">
      <c r="A9" s="12"/>
      <c r="B9" s="42">
        <v>514</v>
      </c>
      <c r="C9" s="19" t="s">
        <v>21</v>
      </c>
      <c r="D9" s="43">
        <v>19300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19300</v>
      </c>
      <c r="P9" s="44">
        <f t="shared" si="2"/>
        <v>22.415795586527295</v>
      </c>
      <c r="Q9" s="9"/>
    </row>
    <row r="10" spans="1:134">
      <c r="A10" s="12"/>
      <c r="B10" s="42">
        <v>515</v>
      </c>
      <c r="C10" s="19" t="s">
        <v>46</v>
      </c>
      <c r="D10" s="43">
        <v>13113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13113</v>
      </c>
      <c r="P10" s="44">
        <f t="shared" si="2"/>
        <v>15.229965156794425</v>
      </c>
      <c r="Q10" s="9"/>
    </row>
    <row r="11" spans="1:134">
      <c r="A11" s="12"/>
      <c r="B11" s="42">
        <v>519</v>
      </c>
      <c r="C11" s="19" t="s">
        <v>22</v>
      </c>
      <c r="D11" s="43">
        <v>35709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1"/>
        <v>35709</v>
      </c>
      <c r="P11" s="44">
        <f t="shared" si="2"/>
        <v>41.473867595818817</v>
      </c>
      <c r="Q11" s="9"/>
    </row>
    <row r="12" spans="1:134" ht="15.75">
      <c r="A12" s="26" t="s">
        <v>23</v>
      </c>
      <c r="B12" s="27"/>
      <c r="C12" s="28"/>
      <c r="D12" s="29">
        <f t="shared" ref="D12:N12" si="3">SUM(D13:D14)</f>
        <v>20454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29">
        <f t="shared" si="3"/>
        <v>0</v>
      </c>
      <c r="O12" s="40">
        <f t="shared" si="1"/>
        <v>20454</v>
      </c>
      <c r="P12" s="41">
        <f t="shared" si="2"/>
        <v>23.756097560975611</v>
      </c>
      <c r="Q12" s="10"/>
    </row>
    <row r="13" spans="1:134">
      <c r="A13" s="12"/>
      <c r="B13" s="42">
        <v>521</v>
      </c>
      <c r="C13" s="19" t="s">
        <v>24</v>
      </c>
      <c r="D13" s="43">
        <v>12500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12500</v>
      </c>
      <c r="P13" s="44">
        <f t="shared" si="2"/>
        <v>14.518002322880372</v>
      </c>
      <c r="Q13" s="9"/>
    </row>
    <row r="14" spans="1:134">
      <c r="A14" s="12"/>
      <c r="B14" s="42">
        <v>524</v>
      </c>
      <c r="C14" s="19" t="s">
        <v>26</v>
      </c>
      <c r="D14" s="43">
        <v>7954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7954</v>
      </c>
      <c r="P14" s="44">
        <f t="shared" si="2"/>
        <v>9.2380952380952372</v>
      </c>
      <c r="Q14" s="9"/>
    </row>
    <row r="15" spans="1:134" ht="15.75">
      <c r="A15" s="26" t="s">
        <v>27</v>
      </c>
      <c r="B15" s="27"/>
      <c r="C15" s="28"/>
      <c r="D15" s="29">
        <f t="shared" ref="D15:N15" si="4">SUM(D16:D19)</f>
        <v>76771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787380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29">
        <f t="shared" si="4"/>
        <v>0</v>
      </c>
      <c r="O15" s="40">
        <f t="shared" si="1"/>
        <v>864151</v>
      </c>
      <c r="P15" s="41">
        <f t="shared" si="2"/>
        <v>1003.6596980255517</v>
      </c>
      <c r="Q15" s="10"/>
    </row>
    <row r="16" spans="1:134">
      <c r="A16" s="12"/>
      <c r="B16" s="42">
        <v>533</v>
      </c>
      <c r="C16" s="19" t="s">
        <v>28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60260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60260</v>
      </c>
      <c r="P16" s="44">
        <f t="shared" si="2"/>
        <v>69.98838559814169</v>
      </c>
      <c r="Q16" s="9"/>
    </row>
    <row r="17" spans="1:120">
      <c r="A17" s="12"/>
      <c r="B17" s="42">
        <v>534</v>
      </c>
      <c r="C17" s="19" t="s">
        <v>29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77107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77107</v>
      </c>
      <c r="P17" s="44">
        <f t="shared" si="2"/>
        <v>89.555168408826944</v>
      </c>
      <c r="Q17" s="9"/>
    </row>
    <row r="18" spans="1:120">
      <c r="A18" s="12"/>
      <c r="B18" s="42">
        <v>535</v>
      </c>
      <c r="C18" s="19" t="s">
        <v>30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290348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1"/>
        <v>290348</v>
      </c>
      <c r="P18" s="44">
        <f t="shared" si="2"/>
        <v>337.22183507549363</v>
      </c>
      <c r="Q18" s="9"/>
    </row>
    <row r="19" spans="1:120">
      <c r="A19" s="12"/>
      <c r="B19" s="42">
        <v>536</v>
      </c>
      <c r="C19" s="19" t="s">
        <v>31</v>
      </c>
      <c r="D19" s="43">
        <v>76771</v>
      </c>
      <c r="E19" s="43">
        <v>0</v>
      </c>
      <c r="F19" s="43">
        <v>0</v>
      </c>
      <c r="G19" s="43">
        <v>0</v>
      </c>
      <c r="H19" s="43">
        <v>0</v>
      </c>
      <c r="I19" s="43">
        <v>359665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1"/>
        <v>436436</v>
      </c>
      <c r="P19" s="44">
        <f t="shared" si="2"/>
        <v>506.89430894308941</v>
      </c>
      <c r="Q19" s="9"/>
    </row>
    <row r="20" spans="1:120" ht="15.75">
      <c r="A20" s="26" t="s">
        <v>33</v>
      </c>
      <c r="B20" s="27"/>
      <c r="C20" s="28"/>
      <c r="D20" s="29">
        <f t="shared" ref="D20:N20" si="5">SUM(D21:D21)</f>
        <v>159802</v>
      </c>
      <c r="E20" s="29">
        <f t="shared" si="5"/>
        <v>0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5"/>
        <v>0</v>
      </c>
      <c r="O20" s="29">
        <f t="shared" si="1"/>
        <v>159802</v>
      </c>
      <c r="P20" s="41">
        <f t="shared" si="2"/>
        <v>185.60046457607433</v>
      </c>
      <c r="Q20" s="10"/>
    </row>
    <row r="21" spans="1:120">
      <c r="A21" s="12"/>
      <c r="B21" s="42">
        <v>541</v>
      </c>
      <c r="C21" s="19" t="s">
        <v>34</v>
      </c>
      <c r="D21" s="43">
        <v>159802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1"/>
        <v>159802</v>
      </c>
      <c r="P21" s="44">
        <f t="shared" si="2"/>
        <v>185.60046457607433</v>
      </c>
      <c r="Q21" s="9"/>
    </row>
    <row r="22" spans="1:120" ht="15.75">
      <c r="A22" s="26" t="s">
        <v>35</v>
      </c>
      <c r="B22" s="27"/>
      <c r="C22" s="28"/>
      <c r="D22" s="29">
        <f t="shared" ref="D22:N22" si="6">SUM(D23:D25)</f>
        <v>72550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6"/>
        <v>0</v>
      </c>
      <c r="O22" s="29">
        <f t="shared" si="1"/>
        <v>72550</v>
      </c>
      <c r="P22" s="41">
        <f t="shared" si="2"/>
        <v>84.262485481997672</v>
      </c>
      <c r="Q22" s="9"/>
    </row>
    <row r="23" spans="1:120">
      <c r="A23" s="12"/>
      <c r="B23" s="42">
        <v>572</v>
      </c>
      <c r="C23" s="19" t="s">
        <v>36</v>
      </c>
      <c r="D23" s="43">
        <v>53853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1"/>
        <v>53853</v>
      </c>
      <c r="P23" s="44">
        <f t="shared" si="2"/>
        <v>62.547038327526131</v>
      </c>
      <c r="Q23" s="9"/>
    </row>
    <row r="24" spans="1:120">
      <c r="A24" s="12"/>
      <c r="B24" s="42">
        <v>574</v>
      </c>
      <c r="C24" s="19" t="s">
        <v>37</v>
      </c>
      <c r="D24" s="43">
        <v>8711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1"/>
        <v>8711</v>
      </c>
      <c r="P24" s="44">
        <f t="shared" si="2"/>
        <v>10.117305458768874</v>
      </c>
      <c r="Q24" s="9"/>
    </row>
    <row r="25" spans="1:120" ht="15.75" thickBot="1">
      <c r="A25" s="12"/>
      <c r="B25" s="42">
        <v>575</v>
      </c>
      <c r="C25" s="19" t="s">
        <v>38</v>
      </c>
      <c r="D25" s="43">
        <v>9986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1"/>
        <v>9986</v>
      </c>
      <c r="P25" s="44">
        <f t="shared" si="2"/>
        <v>11.598141695702671</v>
      </c>
      <c r="Q25" s="9"/>
    </row>
    <row r="26" spans="1:120" ht="16.5" thickBot="1">
      <c r="A26" s="13" t="s">
        <v>10</v>
      </c>
      <c r="B26" s="21"/>
      <c r="C26" s="20"/>
      <c r="D26" s="14">
        <f>SUM(D5,D12,D15,D20,D22)</f>
        <v>718429</v>
      </c>
      <c r="E26" s="14">
        <f t="shared" ref="E26:N26" si="7">SUM(E5,E12,E15,E20,E22)</f>
        <v>0</v>
      </c>
      <c r="F26" s="14">
        <f t="shared" si="7"/>
        <v>0</v>
      </c>
      <c r="G26" s="14">
        <f t="shared" si="7"/>
        <v>0</v>
      </c>
      <c r="H26" s="14">
        <f t="shared" si="7"/>
        <v>0</v>
      </c>
      <c r="I26" s="14">
        <f t="shared" si="7"/>
        <v>787380</v>
      </c>
      <c r="J26" s="14">
        <f t="shared" si="7"/>
        <v>0</v>
      </c>
      <c r="K26" s="14">
        <f t="shared" si="7"/>
        <v>0</v>
      </c>
      <c r="L26" s="14">
        <f t="shared" si="7"/>
        <v>0</v>
      </c>
      <c r="M26" s="14">
        <f t="shared" si="7"/>
        <v>0</v>
      </c>
      <c r="N26" s="14">
        <f t="shared" si="7"/>
        <v>0</v>
      </c>
      <c r="O26" s="14">
        <f t="shared" si="1"/>
        <v>1505809</v>
      </c>
      <c r="P26" s="35">
        <f t="shared" si="2"/>
        <v>1748.9070847851335</v>
      </c>
      <c r="Q26" s="6"/>
      <c r="R26" s="2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</row>
    <row r="27" spans="1:120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8"/>
    </row>
    <row r="28" spans="1:120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38"/>
      <c r="M28" s="160" t="s">
        <v>87</v>
      </c>
      <c r="N28" s="160"/>
      <c r="O28" s="160"/>
      <c r="P28" s="39">
        <v>861</v>
      </c>
    </row>
    <row r="29" spans="1:120">
      <c r="A29" s="161"/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9"/>
    </row>
    <row r="30" spans="1:120" ht="15.75" customHeight="1" thickBot="1">
      <c r="A30" s="162" t="s">
        <v>48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2"/>
    </row>
  </sheetData>
  <mergeCells count="10">
    <mergeCell ref="M28:O28"/>
    <mergeCell ref="A29:P29"/>
    <mergeCell ref="A30:P3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80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461766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4" si="1">SUM(D5:M5)</f>
        <v>461766</v>
      </c>
      <c r="O5" s="30">
        <f t="shared" ref="O5:O24" si="2">(N5/O$26)</f>
        <v>482.01043841336116</v>
      </c>
      <c r="P5" s="6"/>
    </row>
    <row r="6" spans="1:133">
      <c r="A6" s="12"/>
      <c r="B6" s="42">
        <v>511</v>
      </c>
      <c r="C6" s="19" t="s">
        <v>19</v>
      </c>
      <c r="D6" s="43">
        <v>19491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19491</v>
      </c>
      <c r="O6" s="44">
        <f t="shared" si="2"/>
        <v>20.345511482254697</v>
      </c>
      <c r="P6" s="9"/>
    </row>
    <row r="7" spans="1:133">
      <c r="A7" s="12"/>
      <c r="B7" s="42">
        <v>512</v>
      </c>
      <c r="C7" s="19" t="s">
        <v>54</v>
      </c>
      <c r="D7" s="43">
        <v>95355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95355</v>
      </c>
      <c r="O7" s="44">
        <f t="shared" si="2"/>
        <v>99.535490605427981</v>
      </c>
      <c r="P7" s="9"/>
    </row>
    <row r="8" spans="1:133">
      <c r="A8" s="12"/>
      <c r="B8" s="42">
        <v>513</v>
      </c>
      <c r="C8" s="19" t="s">
        <v>20</v>
      </c>
      <c r="D8" s="43">
        <v>313465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313465</v>
      </c>
      <c r="O8" s="44">
        <f t="shared" si="2"/>
        <v>327.20772442588725</v>
      </c>
      <c r="P8" s="9"/>
    </row>
    <row r="9" spans="1:133">
      <c r="A9" s="12"/>
      <c r="B9" s="42">
        <v>514</v>
      </c>
      <c r="C9" s="19" t="s">
        <v>21</v>
      </c>
      <c r="D9" s="43">
        <v>18000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18000</v>
      </c>
      <c r="O9" s="44">
        <f t="shared" si="2"/>
        <v>18.789144050104383</v>
      </c>
      <c r="P9" s="9"/>
    </row>
    <row r="10" spans="1:133">
      <c r="A10" s="12"/>
      <c r="B10" s="42">
        <v>515</v>
      </c>
      <c r="C10" s="19" t="s">
        <v>46</v>
      </c>
      <c r="D10" s="43">
        <v>15455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15455</v>
      </c>
      <c r="O10" s="44">
        <f t="shared" si="2"/>
        <v>16.132567849686847</v>
      </c>
      <c r="P10" s="9"/>
    </row>
    <row r="11" spans="1:133" ht="15.75">
      <c r="A11" s="26" t="s">
        <v>23</v>
      </c>
      <c r="B11" s="27"/>
      <c r="C11" s="28"/>
      <c r="D11" s="29">
        <f t="shared" ref="D11:M11" si="3">SUM(D12:D13)</f>
        <v>11418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11418</v>
      </c>
      <c r="O11" s="41">
        <f t="shared" si="2"/>
        <v>11.918580375782881</v>
      </c>
      <c r="P11" s="10"/>
    </row>
    <row r="12" spans="1:133">
      <c r="A12" s="12"/>
      <c r="B12" s="42">
        <v>521</v>
      </c>
      <c r="C12" s="19" t="s">
        <v>24</v>
      </c>
      <c r="D12" s="43">
        <v>2870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2870</v>
      </c>
      <c r="O12" s="44">
        <f t="shared" si="2"/>
        <v>2.9958246346555324</v>
      </c>
      <c r="P12" s="9"/>
    </row>
    <row r="13" spans="1:133">
      <c r="A13" s="12"/>
      <c r="B13" s="42">
        <v>524</v>
      </c>
      <c r="C13" s="19" t="s">
        <v>26</v>
      </c>
      <c r="D13" s="43">
        <v>8548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8548</v>
      </c>
      <c r="O13" s="44">
        <f t="shared" si="2"/>
        <v>8.9227557411273484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SUM(D15:D15)</f>
        <v>0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1025459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1025459</v>
      </c>
      <c r="O14" s="41">
        <f t="shared" si="2"/>
        <v>1070.4164926931107</v>
      </c>
      <c r="P14" s="10"/>
    </row>
    <row r="15" spans="1:133">
      <c r="A15" s="12"/>
      <c r="B15" s="42">
        <v>536</v>
      </c>
      <c r="C15" s="19" t="s">
        <v>59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1025459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1025459</v>
      </c>
      <c r="O15" s="44">
        <f t="shared" si="2"/>
        <v>1070.4164926931107</v>
      </c>
      <c r="P15" s="9"/>
    </row>
    <row r="16" spans="1:133" ht="15.75">
      <c r="A16" s="26" t="s">
        <v>33</v>
      </c>
      <c r="B16" s="27"/>
      <c r="C16" s="28"/>
      <c r="D16" s="29">
        <f t="shared" ref="D16:M16" si="5">SUM(D17:D17)</f>
        <v>94034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94034</v>
      </c>
      <c r="O16" s="41">
        <f t="shared" si="2"/>
        <v>98.156576200417533</v>
      </c>
      <c r="P16" s="10"/>
    </row>
    <row r="17" spans="1:119">
      <c r="A17" s="12"/>
      <c r="B17" s="42">
        <v>541</v>
      </c>
      <c r="C17" s="19" t="s">
        <v>60</v>
      </c>
      <c r="D17" s="43">
        <v>94034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94034</v>
      </c>
      <c r="O17" s="44">
        <f t="shared" si="2"/>
        <v>98.156576200417533</v>
      </c>
      <c r="P17" s="9"/>
    </row>
    <row r="18" spans="1:119" ht="15.75">
      <c r="A18" s="26" t="s">
        <v>67</v>
      </c>
      <c r="B18" s="27"/>
      <c r="C18" s="28"/>
      <c r="D18" s="29">
        <f t="shared" ref="D18:M18" si="6">SUM(D19:D19)</f>
        <v>8326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8326</v>
      </c>
      <c r="O18" s="41">
        <f t="shared" si="2"/>
        <v>8.6910229645093953</v>
      </c>
      <c r="P18" s="10"/>
    </row>
    <row r="19" spans="1:119">
      <c r="A19" s="90"/>
      <c r="B19" s="91">
        <v>559</v>
      </c>
      <c r="C19" s="92" t="s">
        <v>81</v>
      </c>
      <c r="D19" s="43">
        <v>8326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8326</v>
      </c>
      <c r="O19" s="44">
        <f t="shared" si="2"/>
        <v>8.6910229645093953</v>
      </c>
      <c r="P19" s="9"/>
    </row>
    <row r="20" spans="1:119" ht="15.75">
      <c r="A20" s="26" t="s">
        <v>35</v>
      </c>
      <c r="B20" s="27"/>
      <c r="C20" s="28"/>
      <c r="D20" s="29">
        <f t="shared" ref="D20:M20" si="7">SUM(D21:D23)</f>
        <v>45392</v>
      </c>
      <c r="E20" s="29">
        <f t="shared" si="7"/>
        <v>0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0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1"/>
        <v>45392</v>
      </c>
      <c r="O20" s="41">
        <f t="shared" si="2"/>
        <v>47.382045929018787</v>
      </c>
      <c r="P20" s="9"/>
    </row>
    <row r="21" spans="1:119">
      <c r="A21" s="12"/>
      <c r="B21" s="42">
        <v>572</v>
      </c>
      <c r="C21" s="19" t="s">
        <v>61</v>
      </c>
      <c r="D21" s="43">
        <v>28406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28406</v>
      </c>
      <c r="O21" s="44">
        <f t="shared" si="2"/>
        <v>29.65135699373695</v>
      </c>
      <c r="P21" s="9"/>
    </row>
    <row r="22" spans="1:119">
      <c r="A22" s="12"/>
      <c r="B22" s="42">
        <v>574</v>
      </c>
      <c r="C22" s="19" t="s">
        <v>37</v>
      </c>
      <c r="D22" s="43">
        <v>8320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8320</v>
      </c>
      <c r="O22" s="44">
        <f t="shared" si="2"/>
        <v>8.684759916492693</v>
      </c>
      <c r="P22" s="9"/>
    </row>
    <row r="23" spans="1:119" ht="15.75" thickBot="1">
      <c r="A23" s="12"/>
      <c r="B23" s="42">
        <v>575</v>
      </c>
      <c r="C23" s="19" t="s">
        <v>62</v>
      </c>
      <c r="D23" s="43">
        <v>8666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8666</v>
      </c>
      <c r="O23" s="44">
        <f t="shared" si="2"/>
        <v>9.0459290187891437</v>
      </c>
      <c r="P23" s="9"/>
    </row>
    <row r="24" spans="1:119" ht="16.5" thickBot="1">
      <c r="A24" s="13" t="s">
        <v>10</v>
      </c>
      <c r="B24" s="21"/>
      <c r="C24" s="20"/>
      <c r="D24" s="14">
        <f>SUM(D5,D11,D14,D16,D18,D20)</f>
        <v>620936</v>
      </c>
      <c r="E24" s="14">
        <f t="shared" ref="E24:M24" si="8">SUM(E5,E11,E14,E16,E18,E20)</f>
        <v>0</v>
      </c>
      <c r="F24" s="14">
        <f t="shared" si="8"/>
        <v>0</v>
      </c>
      <c r="G24" s="14">
        <f t="shared" si="8"/>
        <v>0</v>
      </c>
      <c r="H24" s="14">
        <f t="shared" si="8"/>
        <v>0</v>
      </c>
      <c r="I24" s="14">
        <f t="shared" si="8"/>
        <v>1025459</v>
      </c>
      <c r="J24" s="14">
        <f t="shared" si="8"/>
        <v>0</v>
      </c>
      <c r="K24" s="14">
        <f t="shared" si="8"/>
        <v>0</v>
      </c>
      <c r="L24" s="14">
        <f t="shared" si="8"/>
        <v>0</v>
      </c>
      <c r="M24" s="14">
        <f t="shared" si="8"/>
        <v>0</v>
      </c>
      <c r="N24" s="14">
        <f t="shared" si="1"/>
        <v>1646395</v>
      </c>
      <c r="O24" s="35">
        <f t="shared" si="2"/>
        <v>1718.5751565762005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160" t="s">
        <v>82</v>
      </c>
      <c r="M26" s="160"/>
      <c r="N26" s="160"/>
      <c r="O26" s="39">
        <v>958</v>
      </c>
    </row>
    <row r="27" spans="1:119">
      <c r="A27" s="161"/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9"/>
    </row>
    <row r="28" spans="1:119" ht="15.75" customHeight="1" thickBot="1">
      <c r="A28" s="162" t="s">
        <v>48</v>
      </c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2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78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396542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6" si="1">SUM(D5:M5)</f>
        <v>396542</v>
      </c>
      <c r="O5" s="30">
        <f t="shared" ref="O5:O26" si="2">(N5/O$28)</f>
        <v>413.06458333333336</v>
      </c>
      <c r="P5" s="6"/>
    </row>
    <row r="6" spans="1:133">
      <c r="A6" s="12"/>
      <c r="B6" s="42">
        <v>511</v>
      </c>
      <c r="C6" s="19" t="s">
        <v>19</v>
      </c>
      <c r="D6" s="43">
        <v>17867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17867</v>
      </c>
      <c r="O6" s="44">
        <f t="shared" si="2"/>
        <v>18.611458333333335</v>
      </c>
      <c r="P6" s="9"/>
    </row>
    <row r="7" spans="1:133">
      <c r="A7" s="12"/>
      <c r="B7" s="42">
        <v>512</v>
      </c>
      <c r="C7" s="19" t="s">
        <v>54</v>
      </c>
      <c r="D7" s="43">
        <v>86500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86500</v>
      </c>
      <c r="O7" s="44">
        <f t="shared" si="2"/>
        <v>90.104166666666671</v>
      </c>
      <c r="P7" s="9"/>
    </row>
    <row r="8" spans="1:133">
      <c r="A8" s="12"/>
      <c r="B8" s="42">
        <v>513</v>
      </c>
      <c r="C8" s="19" t="s">
        <v>20</v>
      </c>
      <c r="D8" s="43">
        <v>266822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266822</v>
      </c>
      <c r="O8" s="44">
        <f t="shared" si="2"/>
        <v>277.93958333333336</v>
      </c>
      <c r="P8" s="9"/>
    </row>
    <row r="9" spans="1:133">
      <c r="A9" s="12"/>
      <c r="B9" s="42">
        <v>514</v>
      </c>
      <c r="C9" s="19" t="s">
        <v>21</v>
      </c>
      <c r="D9" s="43">
        <v>16500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16500</v>
      </c>
      <c r="O9" s="44">
        <f t="shared" si="2"/>
        <v>17.1875</v>
      </c>
      <c r="P9" s="9"/>
    </row>
    <row r="10" spans="1:133">
      <c r="A10" s="12"/>
      <c r="B10" s="42">
        <v>515</v>
      </c>
      <c r="C10" s="19" t="s">
        <v>46</v>
      </c>
      <c r="D10" s="43">
        <v>8553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8553</v>
      </c>
      <c r="O10" s="44">
        <f t="shared" si="2"/>
        <v>8.9093750000000007</v>
      </c>
      <c r="P10" s="9"/>
    </row>
    <row r="11" spans="1:133">
      <c r="A11" s="12"/>
      <c r="B11" s="42">
        <v>519</v>
      </c>
      <c r="C11" s="19" t="s">
        <v>57</v>
      </c>
      <c r="D11" s="43">
        <v>300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300</v>
      </c>
      <c r="O11" s="44">
        <f t="shared" si="2"/>
        <v>0.3125</v>
      </c>
      <c r="P11" s="9"/>
    </row>
    <row r="12" spans="1:133" ht="15.75">
      <c r="A12" s="26" t="s">
        <v>23</v>
      </c>
      <c r="B12" s="27"/>
      <c r="C12" s="28"/>
      <c r="D12" s="29">
        <f t="shared" ref="D12:M12" si="3">SUM(D13:D14)</f>
        <v>24566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24566</v>
      </c>
      <c r="O12" s="41">
        <f t="shared" si="2"/>
        <v>25.589583333333334</v>
      </c>
      <c r="P12" s="10"/>
    </row>
    <row r="13" spans="1:133">
      <c r="A13" s="12"/>
      <c r="B13" s="42">
        <v>521</v>
      </c>
      <c r="C13" s="19" t="s">
        <v>24</v>
      </c>
      <c r="D13" s="43">
        <v>15771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15771</v>
      </c>
      <c r="O13" s="44">
        <f t="shared" si="2"/>
        <v>16.428125000000001</v>
      </c>
      <c r="P13" s="9"/>
    </row>
    <row r="14" spans="1:133">
      <c r="A14" s="12"/>
      <c r="B14" s="42">
        <v>524</v>
      </c>
      <c r="C14" s="19" t="s">
        <v>26</v>
      </c>
      <c r="D14" s="43">
        <v>8795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8795</v>
      </c>
      <c r="O14" s="44">
        <f t="shared" si="2"/>
        <v>9.1614583333333339</v>
      </c>
      <c r="P14" s="9"/>
    </row>
    <row r="15" spans="1:133" ht="15.75">
      <c r="A15" s="26" t="s">
        <v>27</v>
      </c>
      <c r="B15" s="27"/>
      <c r="C15" s="28"/>
      <c r="D15" s="29">
        <f t="shared" ref="D15:M15" si="4">SUM(D16:D19)</f>
        <v>0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914304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914304</v>
      </c>
      <c r="O15" s="41">
        <f t="shared" si="2"/>
        <v>952.4</v>
      </c>
      <c r="P15" s="10"/>
    </row>
    <row r="16" spans="1:133">
      <c r="A16" s="12"/>
      <c r="B16" s="42">
        <v>533</v>
      </c>
      <c r="C16" s="19" t="s">
        <v>28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28007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28007</v>
      </c>
      <c r="O16" s="44">
        <f t="shared" si="2"/>
        <v>29.173958333333335</v>
      </c>
      <c r="P16" s="9"/>
    </row>
    <row r="17" spans="1:119">
      <c r="A17" s="12"/>
      <c r="B17" s="42">
        <v>534</v>
      </c>
      <c r="C17" s="19" t="s">
        <v>58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72617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72617</v>
      </c>
      <c r="O17" s="44">
        <f t="shared" si="2"/>
        <v>75.642708333333331</v>
      </c>
      <c r="P17" s="9"/>
    </row>
    <row r="18" spans="1:119">
      <c r="A18" s="12"/>
      <c r="B18" s="42">
        <v>535</v>
      </c>
      <c r="C18" s="19" t="s">
        <v>30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615209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615209</v>
      </c>
      <c r="O18" s="44">
        <f t="shared" si="2"/>
        <v>640.84270833333335</v>
      </c>
      <c r="P18" s="9"/>
    </row>
    <row r="19" spans="1:119">
      <c r="A19" s="12"/>
      <c r="B19" s="42">
        <v>536</v>
      </c>
      <c r="C19" s="19" t="s">
        <v>59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198471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198471</v>
      </c>
      <c r="O19" s="44">
        <f t="shared" si="2"/>
        <v>206.74062499999999</v>
      </c>
      <c r="P19" s="9"/>
    </row>
    <row r="20" spans="1:119" ht="15.75">
      <c r="A20" s="26" t="s">
        <v>33</v>
      </c>
      <c r="B20" s="27"/>
      <c r="C20" s="28"/>
      <c r="D20" s="29">
        <f t="shared" ref="D20:M20" si="5">SUM(D21:D21)</f>
        <v>135771</v>
      </c>
      <c r="E20" s="29">
        <f t="shared" si="5"/>
        <v>0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135771</v>
      </c>
      <c r="O20" s="41">
        <f t="shared" si="2"/>
        <v>141.42812499999999</v>
      </c>
      <c r="P20" s="10"/>
    </row>
    <row r="21" spans="1:119">
      <c r="A21" s="12"/>
      <c r="B21" s="42">
        <v>541</v>
      </c>
      <c r="C21" s="19" t="s">
        <v>60</v>
      </c>
      <c r="D21" s="43">
        <v>135771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135771</v>
      </c>
      <c r="O21" s="44">
        <f t="shared" si="2"/>
        <v>141.42812499999999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SUM(D23:D25)</f>
        <v>37043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37043</v>
      </c>
      <c r="O22" s="41">
        <f t="shared" si="2"/>
        <v>38.586458333333333</v>
      </c>
      <c r="P22" s="9"/>
    </row>
    <row r="23" spans="1:119">
      <c r="A23" s="12"/>
      <c r="B23" s="42">
        <v>572</v>
      </c>
      <c r="C23" s="19" t="s">
        <v>61</v>
      </c>
      <c r="D23" s="43">
        <v>21931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21931</v>
      </c>
      <c r="O23" s="44">
        <f t="shared" si="2"/>
        <v>22.844791666666666</v>
      </c>
      <c r="P23" s="9"/>
    </row>
    <row r="24" spans="1:119">
      <c r="A24" s="12"/>
      <c r="B24" s="42">
        <v>574</v>
      </c>
      <c r="C24" s="19" t="s">
        <v>37</v>
      </c>
      <c r="D24" s="43">
        <v>6914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6914</v>
      </c>
      <c r="O24" s="44">
        <f t="shared" si="2"/>
        <v>7.2020833333333334</v>
      </c>
      <c r="P24" s="9"/>
    </row>
    <row r="25" spans="1:119" ht="15.75" thickBot="1">
      <c r="A25" s="12"/>
      <c r="B25" s="42">
        <v>575</v>
      </c>
      <c r="C25" s="19" t="s">
        <v>62</v>
      </c>
      <c r="D25" s="43">
        <v>8198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8198</v>
      </c>
      <c r="O25" s="44">
        <f t="shared" si="2"/>
        <v>8.5395833333333329</v>
      </c>
      <c r="P25" s="9"/>
    </row>
    <row r="26" spans="1:119" ht="16.5" thickBot="1">
      <c r="A26" s="13" t="s">
        <v>10</v>
      </c>
      <c r="B26" s="21"/>
      <c r="C26" s="20"/>
      <c r="D26" s="14">
        <f>SUM(D5,D12,D15,D20,D22)</f>
        <v>593922</v>
      </c>
      <c r="E26" s="14">
        <f t="shared" ref="E26:M26" si="7">SUM(E5,E12,E15,E20,E22)</f>
        <v>0</v>
      </c>
      <c r="F26" s="14">
        <f t="shared" si="7"/>
        <v>0</v>
      </c>
      <c r="G26" s="14">
        <f t="shared" si="7"/>
        <v>0</v>
      </c>
      <c r="H26" s="14">
        <f t="shared" si="7"/>
        <v>0</v>
      </c>
      <c r="I26" s="14">
        <f t="shared" si="7"/>
        <v>914304</v>
      </c>
      <c r="J26" s="14">
        <f t="shared" si="7"/>
        <v>0</v>
      </c>
      <c r="K26" s="14">
        <f t="shared" si="7"/>
        <v>0</v>
      </c>
      <c r="L26" s="14">
        <f t="shared" si="7"/>
        <v>0</v>
      </c>
      <c r="M26" s="14">
        <f t="shared" si="7"/>
        <v>0</v>
      </c>
      <c r="N26" s="14">
        <f t="shared" si="1"/>
        <v>1508226</v>
      </c>
      <c r="O26" s="35">
        <f t="shared" si="2"/>
        <v>1571.0687499999999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160" t="s">
        <v>79</v>
      </c>
      <c r="M28" s="160"/>
      <c r="N28" s="160"/>
      <c r="O28" s="39">
        <v>960</v>
      </c>
    </row>
    <row r="29" spans="1:119">
      <c r="A29" s="161"/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9"/>
    </row>
    <row r="30" spans="1:119" ht="15.75" customHeight="1" thickBot="1">
      <c r="A30" s="162" t="s">
        <v>48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2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76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275624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4" si="1">SUM(D5:M5)</f>
        <v>275624</v>
      </c>
      <c r="O5" s="30">
        <f t="shared" ref="O5:O24" si="2">(N5/O$26)</f>
        <v>287.10833333333335</v>
      </c>
      <c r="P5" s="6"/>
    </row>
    <row r="6" spans="1:133">
      <c r="A6" s="12"/>
      <c r="B6" s="42">
        <v>511</v>
      </c>
      <c r="C6" s="19" t="s">
        <v>19</v>
      </c>
      <c r="D6" s="43">
        <v>19491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19491</v>
      </c>
      <c r="O6" s="44">
        <f t="shared" si="2"/>
        <v>20.303125000000001</v>
      </c>
      <c r="P6" s="9"/>
    </row>
    <row r="7" spans="1:133">
      <c r="A7" s="12"/>
      <c r="B7" s="42">
        <v>513</v>
      </c>
      <c r="C7" s="19" t="s">
        <v>20</v>
      </c>
      <c r="D7" s="43">
        <v>227097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227097</v>
      </c>
      <c r="O7" s="44">
        <f t="shared" si="2"/>
        <v>236.55937499999999</v>
      </c>
      <c r="P7" s="9"/>
    </row>
    <row r="8" spans="1:133">
      <c r="A8" s="12"/>
      <c r="B8" s="42">
        <v>514</v>
      </c>
      <c r="C8" s="19" t="s">
        <v>21</v>
      </c>
      <c r="D8" s="43">
        <v>18000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18000</v>
      </c>
      <c r="O8" s="44">
        <f t="shared" si="2"/>
        <v>18.75</v>
      </c>
      <c r="P8" s="9"/>
    </row>
    <row r="9" spans="1:133">
      <c r="A9" s="12"/>
      <c r="B9" s="42">
        <v>515</v>
      </c>
      <c r="C9" s="19" t="s">
        <v>46</v>
      </c>
      <c r="D9" s="43">
        <v>1690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1690</v>
      </c>
      <c r="O9" s="44">
        <f t="shared" si="2"/>
        <v>1.7604166666666667</v>
      </c>
      <c r="P9" s="9"/>
    </row>
    <row r="10" spans="1:133">
      <c r="A10" s="12"/>
      <c r="B10" s="42">
        <v>519</v>
      </c>
      <c r="C10" s="19" t="s">
        <v>57</v>
      </c>
      <c r="D10" s="43">
        <v>9346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9346</v>
      </c>
      <c r="O10" s="44">
        <f t="shared" si="2"/>
        <v>9.7354166666666675</v>
      </c>
      <c r="P10" s="9"/>
    </row>
    <row r="11" spans="1:133" ht="15.75">
      <c r="A11" s="26" t="s">
        <v>23</v>
      </c>
      <c r="B11" s="27"/>
      <c r="C11" s="28"/>
      <c r="D11" s="29">
        <f t="shared" ref="D11:M11" si="3">SUM(D12:D13)</f>
        <v>23426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23426</v>
      </c>
      <c r="O11" s="41">
        <f t="shared" si="2"/>
        <v>24.402083333333334</v>
      </c>
      <c r="P11" s="10"/>
    </row>
    <row r="12" spans="1:133">
      <c r="A12" s="12"/>
      <c r="B12" s="42">
        <v>521</v>
      </c>
      <c r="C12" s="19" t="s">
        <v>24</v>
      </c>
      <c r="D12" s="43">
        <v>15771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15771</v>
      </c>
      <c r="O12" s="44">
        <f t="shared" si="2"/>
        <v>16.428125000000001</v>
      </c>
      <c r="P12" s="9"/>
    </row>
    <row r="13" spans="1:133">
      <c r="A13" s="12"/>
      <c r="B13" s="42">
        <v>524</v>
      </c>
      <c r="C13" s="19" t="s">
        <v>26</v>
      </c>
      <c r="D13" s="43">
        <v>7655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7655</v>
      </c>
      <c r="O13" s="44">
        <f t="shared" si="2"/>
        <v>7.973958333333333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SUM(D15:D17)</f>
        <v>0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634059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634059</v>
      </c>
      <c r="O14" s="41">
        <f t="shared" si="2"/>
        <v>660.47812499999998</v>
      </c>
      <c r="P14" s="10"/>
    </row>
    <row r="15" spans="1:133">
      <c r="A15" s="12"/>
      <c r="B15" s="42">
        <v>533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93431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93431</v>
      </c>
      <c r="O15" s="44">
        <f t="shared" si="2"/>
        <v>97.323958333333337</v>
      </c>
      <c r="P15" s="9"/>
    </row>
    <row r="16" spans="1:133">
      <c r="A16" s="12"/>
      <c r="B16" s="42">
        <v>534</v>
      </c>
      <c r="C16" s="19" t="s">
        <v>58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72748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72748</v>
      </c>
      <c r="O16" s="44">
        <f t="shared" si="2"/>
        <v>75.779166666666669</v>
      </c>
      <c r="P16" s="9"/>
    </row>
    <row r="17" spans="1:119">
      <c r="A17" s="12"/>
      <c r="B17" s="42">
        <v>535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467880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467880</v>
      </c>
      <c r="O17" s="44">
        <f t="shared" si="2"/>
        <v>487.375</v>
      </c>
      <c r="P17" s="9"/>
    </row>
    <row r="18" spans="1:119" ht="15.75">
      <c r="A18" s="26" t="s">
        <v>33</v>
      </c>
      <c r="B18" s="27"/>
      <c r="C18" s="28"/>
      <c r="D18" s="29">
        <f t="shared" ref="D18:M18" si="5">SUM(D19:D19)</f>
        <v>126283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126283</v>
      </c>
      <c r="O18" s="41">
        <f t="shared" si="2"/>
        <v>131.54479166666667</v>
      </c>
      <c r="P18" s="10"/>
    </row>
    <row r="19" spans="1:119">
      <c r="A19" s="12"/>
      <c r="B19" s="42">
        <v>541</v>
      </c>
      <c r="C19" s="19" t="s">
        <v>60</v>
      </c>
      <c r="D19" s="43">
        <v>126283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126283</v>
      </c>
      <c r="O19" s="44">
        <f t="shared" si="2"/>
        <v>131.54479166666667</v>
      </c>
      <c r="P19" s="9"/>
    </row>
    <row r="20" spans="1:119" ht="15.75">
      <c r="A20" s="26" t="s">
        <v>35</v>
      </c>
      <c r="B20" s="27"/>
      <c r="C20" s="28"/>
      <c r="D20" s="29">
        <f t="shared" ref="D20:M20" si="6">SUM(D21:D23)</f>
        <v>76954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76954</v>
      </c>
      <c r="O20" s="41">
        <f t="shared" si="2"/>
        <v>80.160416666666663</v>
      </c>
      <c r="P20" s="9"/>
    </row>
    <row r="21" spans="1:119">
      <c r="A21" s="12"/>
      <c r="B21" s="42">
        <v>572</v>
      </c>
      <c r="C21" s="19" t="s">
        <v>61</v>
      </c>
      <c r="D21" s="43">
        <v>62895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62895</v>
      </c>
      <c r="O21" s="44">
        <f t="shared" si="2"/>
        <v>65.515625</v>
      </c>
      <c r="P21" s="9"/>
    </row>
    <row r="22" spans="1:119">
      <c r="A22" s="12"/>
      <c r="B22" s="42">
        <v>574</v>
      </c>
      <c r="C22" s="19" t="s">
        <v>37</v>
      </c>
      <c r="D22" s="43">
        <v>2305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2305</v>
      </c>
      <c r="O22" s="44">
        <f t="shared" si="2"/>
        <v>2.4010416666666665</v>
      </c>
      <c r="P22" s="9"/>
    </row>
    <row r="23" spans="1:119" ht="15.75" thickBot="1">
      <c r="A23" s="12"/>
      <c r="B23" s="42">
        <v>575</v>
      </c>
      <c r="C23" s="19" t="s">
        <v>62</v>
      </c>
      <c r="D23" s="43">
        <v>11754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11754</v>
      </c>
      <c r="O23" s="44">
        <f t="shared" si="2"/>
        <v>12.24375</v>
      </c>
      <c r="P23" s="9"/>
    </row>
    <row r="24" spans="1:119" ht="16.5" thickBot="1">
      <c r="A24" s="13" t="s">
        <v>10</v>
      </c>
      <c r="B24" s="21"/>
      <c r="C24" s="20"/>
      <c r="D24" s="14">
        <f>SUM(D5,D11,D14,D18,D20)</f>
        <v>502287</v>
      </c>
      <c r="E24" s="14">
        <f t="shared" ref="E24:M24" si="7">SUM(E5,E11,E14,E18,E20)</f>
        <v>0</v>
      </c>
      <c r="F24" s="14">
        <f t="shared" si="7"/>
        <v>0</v>
      </c>
      <c r="G24" s="14">
        <f t="shared" si="7"/>
        <v>0</v>
      </c>
      <c r="H24" s="14">
        <f t="shared" si="7"/>
        <v>0</v>
      </c>
      <c r="I24" s="14">
        <f t="shared" si="7"/>
        <v>634059</v>
      </c>
      <c r="J24" s="14">
        <f t="shared" si="7"/>
        <v>0</v>
      </c>
      <c r="K24" s="14">
        <f t="shared" si="7"/>
        <v>0</v>
      </c>
      <c r="L24" s="14">
        <f t="shared" si="7"/>
        <v>0</v>
      </c>
      <c r="M24" s="14">
        <f t="shared" si="7"/>
        <v>0</v>
      </c>
      <c r="N24" s="14">
        <f t="shared" si="1"/>
        <v>1136346</v>
      </c>
      <c r="O24" s="35">
        <f t="shared" si="2"/>
        <v>1183.6937499999999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160" t="s">
        <v>77</v>
      </c>
      <c r="M26" s="160"/>
      <c r="N26" s="160"/>
      <c r="O26" s="39">
        <v>960</v>
      </c>
    </row>
    <row r="27" spans="1:119">
      <c r="A27" s="161"/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9"/>
    </row>
    <row r="28" spans="1:119" ht="15.75" customHeight="1" thickBot="1">
      <c r="A28" s="162" t="s">
        <v>48</v>
      </c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2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74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244008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4" si="1">SUM(D5:M5)</f>
        <v>244008</v>
      </c>
      <c r="O5" s="30">
        <f t="shared" ref="O5:O24" si="2">(N5/O$26)</f>
        <v>255.50575916230366</v>
      </c>
      <c r="P5" s="6"/>
    </row>
    <row r="6" spans="1:133">
      <c r="A6" s="12"/>
      <c r="B6" s="42">
        <v>511</v>
      </c>
      <c r="C6" s="19" t="s">
        <v>19</v>
      </c>
      <c r="D6" s="43">
        <v>17370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17370</v>
      </c>
      <c r="O6" s="44">
        <f t="shared" si="2"/>
        <v>18.188481675392669</v>
      </c>
      <c r="P6" s="9"/>
    </row>
    <row r="7" spans="1:133">
      <c r="A7" s="12"/>
      <c r="B7" s="42">
        <v>513</v>
      </c>
      <c r="C7" s="19" t="s">
        <v>20</v>
      </c>
      <c r="D7" s="43">
        <v>200141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200141</v>
      </c>
      <c r="O7" s="44">
        <f t="shared" si="2"/>
        <v>209.5717277486911</v>
      </c>
      <c r="P7" s="9"/>
    </row>
    <row r="8" spans="1:133">
      <c r="A8" s="12"/>
      <c r="B8" s="42">
        <v>514</v>
      </c>
      <c r="C8" s="19" t="s">
        <v>21</v>
      </c>
      <c r="D8" s="43">
        <v>20000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20000</v>
      </c>
      <c r="O8" s="44">
        <f t="shared" si="2"/>
        <v>20.94240837696335</v>
      </c>
      <c r="P8" s="9"/>
    </row>
    <row r="9" spans="1:133">
      <c r="A9" s="12"/>
      <c r="B9" s="42">
        <v>515</v>
      </c>
      <c r="C9" s="19" t="s">
        <v>46</v>
      </c>
      <c r="D9" s="43">
        <v>6397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6397</v>
      </c>
      <c r="O9" s="44">
        <f t="shared" si="2"/>
        <v>6.6984293193717281</v>
      </c>
      <c r="P9" s="9"/>
    </row>
    <row r="10" spans="1:133">
      <c r="A10" s="12"/>
      <c r="B10" s="42">
        <v>519</v>
      </c>
      <c r="C10" s="19" t="s">
        <v>57</v>
      </c>
      <c r="D10" s="43">
        <v>100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100</v>
      </c>
      <c r="O10" s="44">
        <f t="shared" si="2"/>
        <v>0.10471204188481675</v>
      </c>
      <c r="P10" s="9"/>
    </row>
    <row r="11" spans="1:133" ht="15.75">
      <c r="A11" s="26" t="s">
        <v>23</v>
      </c>
      <c r="B11" s="27"/>
      <c r="C11" s="28"/>
      <c r="D11" s="29">
        <f t="shared" ref="D11:M11" si="3">SUM(D12:D13)</f>
        <v>26152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26152</v>
      </c>
      <c r="O11" s="41">
        <f t="shared" si="2"/>
        <v>27.384293193717276</v>
      </c>
      <c r="P11" s="10"/>
    </row>
    <row r="12" spans="1:133">
      <c r="A12" s="12"/>
      <c r="B12" s="42">
        <v>521</v>
      </c>
      <c r="C12" s="19" t="s">
        <v>24</v>
      </c>
      <c r="D12" s="43">
        <v>17541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17541</v>
      </c>
      <c r="O12" s="44">
        <f t="shared" si="2"/>
        <v>18.367539267015708</v>
      </c>
      <c r="P12" s="9"/>
    </row>
    <row r="13" spans="1:133">
      <c r="A13" s="12"/>
      <c r="B13" s="42">
        <v>524</v>
      </c>
      <c r="C13" s="19" t="s">
        <v>26</v>
      </c>
      <c r="D13" s="43">
        <v>8611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8611</v>
      </c>
      <c r="O13" s="44">
        <f t="shared" si="2"/>
        <v>9.0167539267015702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SUM(D15:D17)</f>
        <v>0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625928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625928</v>
      </c>
      <c r="O14" s="41">
        <f t="shared" si="2"/>
        <v>655.42198952879585</v>
      </c>
      <c r="P14" s="10"/>
    </row>
    <row r="15" spans="1:133">
      <c r="A15" s="12"/>
      <c r="B15" s="42">
        <v>533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83629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83629</v>
      </c>
      <c r="O15" s="44">
        <f t="shared" si="2"/>
        <v>87.569633507853396</v>
      </c>
      <c r="P15" s="9"/>
    </row>
    <row r="16" spans="1:133">
      <c r="A16" s="12"/>
      <c r="B16" s="42">
        <v>534</v>
      </c>
      <c r="C16" s="19" t="s">
        <v>58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69349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69349</v>
      </c>
      <c r="O16" s="44">
        <f t="shared" si="2"/>
        <v>72.616753926701577</v>
      </c>
      <c r="P16" s="9"/>
    </row>
    <row r="17" spans="1:119">
      <c r="A17" s="12"/>
      <c r="B17" s="42">
        <v>535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472950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472950</v>
      </c>
      <c r="O17" s="44">
        <f t="shared" si="2"/>
        <v>495.23560209424085</v>
      </c>
      <c r="P17" s="9"/>
    </row>
    <row r="18" spans="1:119" ht="15.75">
      <c r="A18" s="26" t="s">
        <v>33</v>
      </c>
      <c r="B18" s="27"/>
      <c r="C18" s="28"/>
      <c r="D18" s="29">
        <f t="shared" ref="D18:M18" si="5">SUM(D19:D19)</f>
        <v>330639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330639</v>
      </c>
      <c r="O18" s="41">
        <f t="shared" si="2"/>
        <v>346.21884816753925</v>
      </c>
      <c r="P18" s="10"/>
    </row>
    <row r="19" spans="1:119">
      <c r="A19" s="12"/>
      <c r="B19" s="42">
        <v>541</v>
      </c>
      <c r="C19" s="19" t="s">
        <v>60</v>
      </c>
      <c r="D19" s="43">
        <v>330639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330639</v>
      </c>
      <c r="O19" s="44">
        <f t="shared" si="2"/>
        <v>346.21884816753925</v>
      </c>
      <c r="P19" s="9"/>
    </row>
    <row r="20" spans="1:119" ht="15.75">
      <c r="A20" s="26" t="s">
        <v>35</v>
      </c>
      <c r="B20" s="27"/>
      <c r="C20" s="28"/>
      <c r="D20" s="29">
        <f t="shared" ref="D20:M20" si="6">SUM(D21:D23)</f>
        <v>39429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39429</v>
      </c>
      <c r="O20" s="41">
        <f t="shared" si="2"/>
        <v>41.286910994764398</v>
      </c>
      <c r="P20" s="9"/>
    </row>
    <row r="21" spans="1:119">
      <c r="A21" s="12"/>
      <c r="B21" s="42">
        <v>572</v>
      </c>
      <c r="C21" s="19" t="s">
        <v>61</v>
      </c>
      <c r="D21" s="43">
        <v>22983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22983</v>
      </c>
      <c r="O21" s="44">
        <f t="shared" si="2"/>
        <v>24.065968586387434</v>
      </c>
      <c r="P21" s="9"/>
    </row>
    <row r="22" spans="1:119">
      <c r="A22" s="12"/>
      <c r="B22" s="42">
        <v>574</v>
      </c>
      <c r="C22" s="19" t="s">
        <v>37</v>
      </c>
      <c r="D22" s="43">
        <v>4364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4364</v>
      </c>
      <c r="O22" s="44">
        <f t="shared" si="2"/>
        <v>4.5696335078534034</v>
      </c>
      <c r="P22" s="9"/>
    </row>
    <row r="23" spans="1:119" ht="15.75" thickBot="1">
      <c r="A23" s="12"/>
      <c r="B23" s="42">
        <v>575</v>
      </c>
      <c r="C23" s="19" t="s">
        <v>62</v>
      </c>
      <c r="D23" s="43">
        <v>12082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12082</v>
      </c>
      <c r="O23" s="44">
        <f t="shared" si="2"/>
        <v>12.65130890052356</v>
      </c>
      <c r="P23" s="9"/>
    </row>
    <row r="24" spans="1:119" ht="16.5" thickBot="1">
      <c r="A24" s="13" t="s">
        <v>10</v>
      </c>
      <c r="B24" s="21"/>
      <c r="C24" s="20"/>
      <c r="D24" s="14">
        <f>SUM(D5,D11,D14,D18,D20)</f>
        <v>640228</v>
      </c>
      <c r="E24" s="14">
        <f t="shared" ref="E24:M24" si="7">SUM(E5,E11,E14,E18,E20)</f>
        <v>0</v>
      </c>
      <c r="F24" s="14">
        <f t="shared" si="7"/>
        <v>0</v>
      </c>
      <c r="G24" s="14">
        <f t="shared" si="7"/>
        <v>0</v>
      </c>
      <c r="H24" s="14">
        <f t="shared" si="7"/>
        <v>0</v>
      </c>
      <c r="I24" s="14">
        <f t="shared" si="7"/>
        <v>625928</v>
      </c>
      <c r="J24" s="14">
        <f t="shared" si="7"/>
        <v>0</v>
      </c>
      <c r="K24" s="14">
        <f t="shared" si="7"/>
        <v>0</v>
      </c>
      <c r="L24" s="14">
        <f t="shared" si="7"/>
        <v>0</v>
      </c>
      <c r="M24" s="14">
        <f t="shared" si="7"/>
        <v>0</v>
      </c>
      <c r="N24" s="14">
        <f t="shared" si="1"/>
        <v>1266156</v>
      </c>
      <c r="O24" s="35">
        <f t="shared" si="2"/>
        <v>1325.8178010471204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160" t="s">
        <v>75</v>
      </c>
      <c r="M26" s="160"/>
      <c r="N26" s="160"/>
      <c r="O26" s="39">
        <v>955</v>
      </c>
    </row>
    <row r="27" spans="1:119">
      <c r="A27" s="161"/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9"/>
    </row>
    <row r="28" spans="1:119" ht="15.75" customHeight="1" thickBot="1">
      <c r="A28" s="162" t="s">
        <v>48</v>
      </c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2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72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245022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245022</v>
      </c>
      <c r="O5" s="30">
        <f t="shared" ref="O5:O23" si="2">(N5/O$25)</f>
        <v>260.93929712460061</v>
      </c>
      <c r="P5" s="6"/>
    </row>
    <row r="6" spans="1:133">
      <c r="A6" s="12"/>
      <c r="B6" s="42">
        <v>511</v>
      </c>
      <c r="C6" s="19" t="s">
        <v>19</v>
      </c>
      <c r="D6" s="43">
        <v>18000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18000</v>
      </c>
      <c r="O6" s="44">
        <f t="shared" si="2"/>
        <v>19.169329073482427</v>
      </c>
      <c r="P6" s="9"/>
    </row>
    <row r="7" spans="1:133">
      <c r="A7" s="12"/>
      <c r="B7" s="42">
        <v>513</v>
      </c>
      <c r="C7" s="19" t="s">
        <v>20</v>
      </c>
      <c r="D7" s="43">
        <v>196926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196926</v>
      </c>
      <c r="O7" s="44">
        <f t="shared" si="2"/>
        <v>209.71884984025559</v>
      </c>
      <c r="P7" s="9"/>
    </row>
    <row r="8" spans="1:133">
      <c r="A8" s="12"/>
      <c r="B8" s="42">
        <v>514</v>
      </c>
      <c r="C8" s="19" t="s">
        <v>21</v>
      </c>
      <c r="D8" s="43">
        <v>18536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18536</v>
      </c>
      <c r="O8" s="44">
        <f t="shared" si="2"/>
        <v>19.740149094781682</v>
      </c>
      <c r="P8" s="9"/>
    </row>
    <row r="9" spans="1:133">
      <c r="A9" s="12"/>
      <c r="B9" s="42">
        <v>515</v>
      </c>
      <c r="C9" s="19" t="s">
        <v>46</v>
      </c>
      <c r="D9" s="43">
        <v>11310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11310</v>
      </c>
      <c r="O9" s="44">
        <f t="shared" si="2"/>
        <v>12.044728434504792</v>
      </c>
      <c r="P9" s="9"/>
    </row>
    <row r="10" spans="1:133">
      <c r="A10" s="12"/>
      <c r="B10" s="42">
        <v>519</v>
      </c>
      <c r="C10" s="19" t="s">
        <v>57</v>
      </c>
      <c r="D10" s="43">
        <v>250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250</v>
      </c>
      <c r="O10" s="44">
        <f t="shared" si="2"/>
        <v>0.26624068157614483</v>
      </c>
      <c r="P10" s="9"/>
    </row>
    <row r="11" spans="1:133" ht="15.75">
      <c r="A11" s="26" t="s">
        <v>23</v>
      </c>
      <c r="B11" s="27"/>
      <c r="C11" s="28"/>
      <c r="D11" s="29">
        <f t="shared" ref="D11:M11" si="3">SUM(D12:D13)</f>
        <v>12554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12554</v>
      </c>
      <c r="O11" s="41">
        <f t="shared" si="2"/>
        <v>13.369542066027689</v>
      </c>
      <c r="P11" s="10"/>
    </row>
    <row r="12" spans="1:133">
      <c r="A12" s="12"/>
      <c r="B12" s="42">
        <v>521</v>
      </c>
      <c r="C12" s="19" t="s">
        <v>24</v>
      </c>
      <c r="D12" s="43">
        <v>3986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3986</v>
      </c>
      <c r="O12" s="44">
        <f t="shared" si="2"/>
        <v>4.244941427050053</v>
      </c>
      <c r="P12" s="9"/>
    </row>
    <row r="13" spans="1:133">
      <c r="A13" s="12"/>
      <c r="B13" s="42">
        <v>524</v>
      </c>
      <c r="C13" s="19" t="s">
        <v>26</v>
      </c>
      <c r="D13" s="43">
        <v>8568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8568</v>
      </c>
      <c r="O13" s="44">
        <f t="shared" si="2"/>
        <v>9.1246006389776362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SUM(D15:D17)</f>
        <v>0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548123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548123</v>
      </c>
      <c r="O14" s="41">
        <f t="shared" si="2"/>
        <v>583.73056443024495</v>
      </c>
      <c r="P14" s="10"/>
    </row>
    <row r="15" spans="1:133">
      <c r="A15" s="12"/>
      <c r="B15" s="42">
        <v>533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97695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97695</v>
      </c>
      <c r="O15" s="44">
        <f t="shared" si="2"/>
        <v>104.04153354632588</v>
      </c>
      <c r="P15" s="9"/>
    </row>
    <row r="16" spans="1:133">
      <c r="A16" s="12"/>
      <c r="B16" s="42">
        <v>534</v>
      </c>
      <c r="C16" s="19" t="s">
        <v>58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68401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68401</v>
      </c>
      <c r="O16" s="44">
        <f t="shared" si="2"/>
        <v>72.84451544195953</v>
      </c>
      <c r="P16" s="9"/>
    </row>
    <row r="17" spans="1:119">
      <c r="A17" s="12"/>
      <c r="B17" s="42">
        <v>535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382027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382027</v>
      </c>
      <c r="O17" s="44">
        <f t="shared" si="2"/>
        <v>406.84451544195952</v>
      </c>
      <c r="P17" s="9"/>
    </row>
    <row r="18" spans="1:119" ht="15.75">
      <c r="A18" s="26" t="s">
        <v>33</v>
      </c>
      <c r="B18" s="27"/>
      <c r="C18" s="28"/>
      <c r="D18" s="29">
        <f t="shared" ref="D18:M18" si="5">SUM(D19:D19)</f>
        <v>201418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201418</v>
      </c>
      <c r="O18" s="41">
        <f t="shared" si="2"/>
        <v>214.50266240681577</v>
      </c>
      <c r="P18" s="10"/>
    </row>
    <row r="19" spans="1:119">
      <c r="A19" s="12"/>
      <c r="B19" s="42">
        <v>541</v>
      </c>
      <c r="C19" s="19" t="s">
        <v>60</v>
      </c>
      <c r="D19" s="43">
        <v>201418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201418</v>
      </c>
      <c r="O19" s="44">
        <f t="shared" si="2"/>
        <v>214.50266240681577</v>
      </c>
      <c r="P19" s="9"/>
    </row>
    <row r="20" spans="1:119" ht="15.75">
      <c r="A20" s="26" t="s">
        <v>35</v>
      </c>
      <c r="B20" s="27"/>
      <c r="C20" s="28"/>
      <c r="D20" s="29">
        <f t="shared" ref="D20:M20" si="6">SUM(D21:D22)</f>
        <v>141669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141669</v>
      </c>
      <c r="O20" s="41">
        <f t="shared" si="2"/>
        <v>150.87220447284346</v>
      </c>
      <c r="P20" s="9"/>
    </row>
    <row r="21" spans="1:119">
      <c r="A21" s="12"/>
      <c r="B21" s="42">
        <v>572</v>
      </c>
      <c r="C21" s="19" t="s">
        <v>61</v>
      </c>
      <c r="D21" s="43">
        <v>138431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138431</v>
      </c>
      <c r="O21" s="44">
        <f t="shared" si="2"/>
        <v>147.42385516506923</v>
      </c>
      <c r="P21" s="9"/>
    </row>
    <row r="22" spans="1:119" ht="15.75" thickBot="1">
      <c r="A22" s="12"/>
      <c r="B22" s="42">
        <v>574</v>
      </c>
      <c r="C22" s="19" t="s">
        <v>37</v>
      </c>
      <c r="D22" s="43">
        <v>3238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3238</v>
      </c>
      <c r="O22" s="44">
        <f t="shared" si="2"/>
        <v>3.4483493077742278</v>
      </c>
      <c r="P22" s="9"/>
    </row>
    <row r="23" spans="1:119" ht="16.5" thickBot="1">
      <c r="A23" s="13" t="s">
        <v>10</v>
      </c>
      <c r="B23" s="21"/>
      <c r="C23" s="20"/>
      <c r="D23" s="14">
        <f>SUM(D5,D11,D14,D18,D20)</f>
        <v>600663</v>
      </c>
      <c r="E23" s="14">
        <f t="shared" ref="E23:M23" si="7">SUM(E5,E11,E14,E18,E20)</f>
        <v>0</v>
      </c>
      <c r="F23" s="14">
        <f t="shared" si="7"/>
        <v>0</v>
      </c>
      <c r="G23" s="14">
        <f t="shared" si="7"/>
        <v>0</v>
      </c>
      <c r="H23" s="14">
        <f t="shared" si="7"/>
        <v>0</v>
      </c>
      <c r="I23" s="14">
        <f t="shared" si="7"/>
        <v>548123</v>
      </c>
      <c r="J23" s="14">
        <f t="shared" si="7"/>
        <v>0</v>
      </c>
      <c r="K23" s="14">
        <f t="shared" si="7"/>
        <v>0</v>
      </c>
      <c r="L23" s="14">
        <f t="shared" si="7"/>
        <v>0</v>
      </c>
      <c r="M23" s="14">
        <f t="shared" si="7"/>
        <v>0</v>
      </c>
      <c r="N23" s="14">
        <f t="shared" si="1"/>
        <v>1148786</v>
      </c>
      <c r="O23" s="35">
        <f t="shared" si="2"/>
        <v>1223.4142705005324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160" t="s">
        <v>73</v>
      </c>
      <c r="M25" s="160"/>
      <c r="N25" s="160"/>
      <c r="O25" s="39">
        <v>939</v>
      </c>
    </row>
    <row r="26" spans="1:119">
      <c r="A26" s="161"/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9"/>
    </row>
    <row r="27" spans="1:119" ht="15.75" customHeight="1" thickBot="1">
      <c r="A27" s="162" t="s">
        <v>48</v>
      </c>
      <c r="B27" s="141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2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70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260754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260754</v>
      </c>
      <c r="O5" s="30">
        <f t="shared" ref="O5:O22" si="2">(N5/O$24)</f>
        <v>274.18927444794951</v>
      </c>
      <c r="P5" s="6"/>
    </row>
    <row r="6" spans="1:133">
      <c r="A6" s="12"/>
      <c r="B6" s="42">
        <v>511</v>
      </c>
      <c r="C6" s="19" t="s">
        <v>19</v>
      </c>
      <c r="D6" s="43">
        <v>18000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18000</v>
      </c>
      <c r="O6" s="44">
        <f t="shared" si="2"/>
        <v>18.927444794952681</v>
      </c>
      <c r="P6" s="9"/>
    </row>
    <row r="7" spans="1:133">
      <c r="A7" s="12"/>
      <c r="B7" s="42">
        <v>513</v>
      </c>
      <c r="C7" s="19" t="s">
        <v>20</v>
      </c>
      <c r="D7" s="43">
        <v>213528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213528</v>
      </c>
      <c r="O7" s="44">
        <f t="shared" si="2"/>
        <v>224.52996845425866</v>
      </c>
      <c r="P7" s="9"/>
    </row>
    <row r="8" spans="1:133">
      <c r="A8" s="12"/>
      <c r="B8" s="42">
        <v>514</v>
      </c>
      <c r="C8" s="19" t="s">
        <v>21</v>
      </c>
      <c r="D8" s="43">
        <v>18000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18000</v>
      </c>
      <c r="O8" s="44">
        <f t="shared" si="2"/>
        <v>18.927444794952681</v>
      </c>
      <c r="P8" s="9"/>
    </row>
    <row r="9" spans="1:133">
      <c r="A9" s="12"/>
      <c r="B9" s="42">
        <v>515</v>
      </c>
      <c r="C9" s="19" t="s">
        <v>46</v>
      </c>
      <c r="D9" s="43">
        <v>11226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11226</v>
      </c>
      <c r="O9" s="44">
        <f t="shared" si="2"/>
        <v>11.804416403785488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SUM(D11:D12)</f>
        <v>74162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74162</v>
      </c>
      <c r="O10" s="41">
        <f t="shared" si="2"/>
        <v>77.983175604626709</v>
      </c>
      <c r="P10" s="10"/>
    </row>
    <row r="11" spans="1:133">
      <c r="A11" s="12"/>
      <c r="B11" s="42">
        <v>521</v>
      </c>
      <c r="C11" s="19" t="s">
        <v>24</v>
      </c>
      <c r="D11" s="43">
        <v>66299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66299</v>
      </c>
      <c r="O11" s="44">
        <f t="shared" si="2"/>
        <v>69.715036803364882</v>
      </c>
      <c r="P11" s="9"/>
    </row>
    <row r="12" spans="1:133">
      <c r="A12" s="12"/>
      <c r="B12" s="42">
        <v>524</v>
      </c>
      <c r="C12" s="19" t="s">
        <v>26</v>
      </c>
      <c r="D12" s="43">
        <v>7863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7863</v>
      </c>
      <c r="O12" s="44">
        <f t="shared" si="2"/>
        <v>8.2681388012618289</v>
      </c>
      <c r="P12" s="9"/>
    </row>
    <row r="13" spans="1:133" ht="15.75">
      <c r="A13" s="26" t="s">
        <v>27</v>
      </c>
      <c r="B13" s="27"/>
      <c r="C13" s="28"/>
      <c r="D13" s="29">
        <f t="shared" ref="D13:M13" si="4">SUM(D14:D15)</f>
        <v>0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636782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636782</v>
      </c>
      <c r="O13" s="41">
        <f t="shared" si="2"/>
        <v>669.59200841219774</v>
      </c>
      <c r="P13" s="10"/>
    </row>
    <row r="14" spans="1:133">
      <c r="A14" s="12"/>
      <c r="B14" s="42">
        <v>534</v>
      </c>
      <c r="C14" s="19" t="s">
        <v>58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76997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76997</v>
      </c>
      <c r="O14" s="44">
        <f t="shared" si="2"/>
        <v>80.964248159831754</v>
      </c>
      <c r="P14" s="9"/>
    </row>
    <row r="15" spans="1:133">
      <c r="A15" s="12"/>
      <c r="B15" s="42">
        <v>536</v>
      </c>
      <c r="C15" s="19" t="s">
        <v>59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559785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559785</v>
      </c>
      <c r="O15" s="44">
        <f t="shared" si="2"/>
        <v>588.62776025236587</v>
      </c>
      <c r="P15" s="9"/>
    </row>
    <row r="16" spans="1:133" ht="15.75">
      <c r="A16" s="26" t="s">
        <v>33</v>
      </c>
      <c r="B16" s="27"/>
      <c r="C16" s="28"/>
      <c r="D16" s="29">
        <f t="shared" ref="D16:M16" si="5">SUM(D17:D17)</f>
        <v>112901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112901</v>
      </c>
      <c r="O16" s="41">
        <f t="shared" si="2"/>
        <v>118.71819137749738</v>
      </c>
      <c r="P16" s="10"/>
    </row>
    <row r="17" spans="1:119">
      <c r="A17" s="12"/>
      <c r="B17" s="42">
        <v>541</v>
      </c>
      <c r="C17" s="19" t="s">
        <v>60</v>
      </c>
      <c r="D17" s="43">
        <v>112901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112901</v>
      </c>
      <c r="O17" s="44">
        <f t="shared" si="2"/>
        <v>118.71819137749738</v>
      </c>
      <c r="P17" s="9"/>
    </row>
    <row r="18" spans="1:119" ht="15.75">
      <c r="A18" s="26" t="s">
        <v>35</v>
      </c>
      <c r="B18" s="27"/>
      <c r="C18" s="28"/>
      <c r="D18" s="29">
        <f t="shared" ref="D18:M18" si="6">SUM(D19:D21)</f>
        <v>31974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31974</v>
      </c>
      <c r="O18" s="41">
        <f t="shared" si="2"/>
        <v>33.621451104100949</v>
      </c>
      <c r="P18" s="9"/>
    </row>
    <row r="19" spans="1:119">
      <c r="A19" s="12"/>
      <c r="B19" s="42">
        <v>572</v>
      </c>
      <c r="C19" s="19" t="s">
        <v>61</v>
      </c>
      <c r="D19" s="43">
        <v>20867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20867</v>
      </c>
      <c r="O19" s="44">
        <f t="shared" si="2"/>
        <v>21.942166140904312</v>
      </c>
      <c r="P19" s="9"/>
    </row>
    <row r="20" spans="1:119">
      <c r="A20" s="12"/>
      <c r="B20" s="42">
        <v>574</v>
      </c>
      <c r="C20" s="19" t="s">
        <v>37</v>
      </c>
      <c r="D20" s="43">
        <v>1945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1945</v>
      </c>
      <c r="O20" s="44">
        <f t="shared" si="2"/>
        <v>2.0452155625657205</v>
      </c>
      <c r="P20" s="9"/>
    </row>
    <row r="21" spans="1:119" ht="15.75" thickBot="1">
      <c r="A21" s="12"/>
      <c r="B21" s="42">
        <v>575</v>
      </c>
      <c r="C21" s="19" t="s">
        <v>62</v>
      </c>
      <c r="D21" s="43">
        <v>9162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9162</v>
      </c>
      <c r="O21" s="44">
        <f t="shared" si="2"/>
        <v>9.6340694006309153</v>
      </c>
      <c r="P21" s="9"/>
    </row>
    <row r="22" spans="1:119" ht="16.5" thickBot="1">
      <c r="A22" s="13" t="s">
        <v>10</v>
      </c>
      <c r="B22" s="21"/>
      <c r="C22" s="20"/>
      <c r="D22" s="14">
        <f>SUM(D5,D10,D13,D16,D18)</f>
        <v>479791</v>
      </c>
      <c r="E22" s="14">
        <f t="shared" ref="E22:M22" si="7">SUM(E5,E10,E13,E16,E18)</f>
        <v>0</v>
      </c>
      <c r="F22" s="14">
        <f t="shared" si="7"/>
        <v>0</v>
      </c>
      <c r="G22" s="14">
        <f t="shared" si="7"/>
        <v>0</v>
      </c>
      <c r="H22" s="14">
        <f t="shared" si="7"/>
        <v>0</v>
      </c>
      <c r="I22" s="14">
        <f t="shared" si="7"/>
        <v>636782</v>
      </c>
      <c r="J22" s="14">
        <f t="shared" si="7"/>
        <v>0</v>
      </c>
      <c r="K22" s="14">
        <f t="shared" si="7"/>
        <v>0</v>
      </c>
      <c r="L22" s="14">
        <f t="shared" si="7"/>
        <v>0</v>
      </c>
      <c r="M22" s="14">
        <f t="shared" si="7"/>
        <v>0</v>
      </c>
      <c r="N22" s="14">
        <f t="shared" si="1"/>
        <v>1116573</v>
      </c>
      <c r="O22" s="35">
        <f t="shared" si="2"/>
        <v>1174.1041009463722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160" t="s">
        <v>71</v>
      </c>
      <c r="M24" s="160"/>
      <c r="N24" s="160"/>
      <c r="O24" s="39">
        <v>951</v>
      </c>
    </row>
    <row r="25" spans="1:119">
      <c r="A25" s="161"/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9"/>
    </row>
    <row r="26" spans="1:119" ht="15.75" customHeight="1" thickBot="1">
      <c r="A26" s="162" t="s">
        <v>48</v>
      </c>
      <c r="B26" s="141"/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2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2024-12-10T21:13:03Z</cp:lastPrinted>
  <dcterms:created xsi:type="dcterms:W3CDTF">2000-08-31T21:26:31Z</dcterms:created>
  <dcterms:modified xsi:type="dcterms:W3CDTF">2024-12-10T21:13:06Z</dcterms:modified>
</cp:coreProperties>
</file>