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AFR Data/EDR Municipal Revenues/"/>
    </mc:Choice>
  </mc:AlternateContent>
  <xr:revisionPtr revIDLastSave="67" documentId="11_A905251B9C9AB77FAE520F4F01268FAFDD84B456" xr6:coauthVersionLast="47" xr6:coauthVersionMax="47" xr10:uidLastSave="{493FD8CB-D8DF-432D-91FE-29CE5744FA0E}"/>
  <bookViews>
    <workbookView xWindow="-120" yWindow="-120" windowWidth="29040" windowHeight="15720" tabRatio="786" xr2:uid="{00000000-000D-0000-FFFF-FFFF00000000}"/>
  </bookViews>
  <sheets>
    <sheet name="2023" sheetId="49" r:id="rId1"/>
    <sheet name="2022" sheetId="48" r:id="rId2"/>
    <sheet name="2021" sheetId="47" r:id="rId3"/>
    <sheet name="2020" sheetId="45" r:id="rId4"/>
    <sheet name="2019" sheetId="44" r:id="rId5"/>
    <sheet name="2018" sheetId="43" r:id="rId6"/>
    <sheet name="2017" sheetId="42" r:id="rId7"/>
    <sheet name="2016" sheetId="41" r:id="rId8"/>
    <sheet name="2015" sheetId="40" r:id="rId9"/>
    <sheet name="2014" sheetId="39" r:id="rId10"/>
    <sheet name="2013" sheetId="38" r:id="rId11"/>
    <sheet name="2012" sheetId="36" r:id="rId12"/>
    <sheet name="2011" sheetId="35" r:id="rId13"/>
    <sheet name="2010" sheetId="34" r:id="rId14"/>
    <sheet name="2009" sheetId="33" r:id="rId15"/>
    <sheet name="2008" sheetId="37" r:id="rId16"/>
  </sheets>
  <definedNames>
    <definedName name="_xlnm.Print_Area" localSheetId="15">'2008'!$A$1:$O$45</definedName>
    <definedName name="_xlnm.Print_Area" localSheetId="14">'2009'!$A$1:$O$42</definedName>
    <definedName name="_xlnm.Print_Area" localSheetId="13">'2010'!$A$1:$O$47</definedName>
    <definedName name="_xlnm.Print_Area" localSheetId="12">'2011'!$A$1:$O$41</definedName>
    <definedName name="_xlnm.Print_Area" localSheetId="11">'2012'!$A$1:$O$40</definedName>
    <definedName name="_xlnm.Print_Area" localSheetId="10">'2013'!$A$1:$O$46</definedName>
    <definedName name="_xlnm.Print_Area" localSheetId="9">'2014'!$A$1:$O$42</definedName>
    <definedName name="_xlnm.Print_Area" localSheetId="8">'2015'!$A$1:$O$44</definedName>
    <definedName name="_xlnm.Print_Area" localSheetId="7">'2016'!$A$1:$O$42</definedName>
    <definedName name="_xlnm.Print_Area" localSheetId="6">'2017'!$A$1:$O$46</definedName>
    <definedName name="_xlnm.Print_Area" localSheetId="5">'2018'!$A$1:$O$46</definedName>
    <definedName name="_xlnm.Print_Area" localSheetId="4">'2019'!$A$1:$O$42</definedName>
    <definedName name="_xlnm.Print_Area" localSheetId="3">'2020'!$A$1:$O$46</definedName>
    <definedName name="_xlnm.Print_Area" localSheetId="2">'2021'!$A$1:$P$43</definedName>
    <definedName name="_xlnm.Print_Area" localSheetId="1">'2022'!$A$1:$P$43</definedName>
    <definedName name="_xlnm.Print_Area" localSheetId="0">'2023'!$A$1:$P$47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42" i="49" l="1"/>
  <c r="P42" i="49" s="1"/>
  <c r="N41" i="49"/>
  <c r="M41" i="49"/>
  <c r="L41" i="49"/>
  <c r="K41" i="49"/>
  <c r="J41" i="49"/>
  <c r="I41" i="49"/>
  <c r="H41" i="49"/>
  <c r="G41" i="49"/>
  <c r="F41" i="49"/>
  <c r="E41" i="49"/>
  <c r="D41" i="49"/>
  <c r="O40" i="49"/>
  <c r="P40" i="49" s="1"/>
  <c r="O39" i="49"/>
  <c r="P39" i="49" s="1"/>
  <c r="O38" i="49"/>
  <c r="P38" i="49" s="1"/>
  <c r="O37" i="49"/>
  <c r="P37" i="49" s="1"/>
  <c r="O36" i="49"/>
  <c r="P36" i="49" s="1"/>
  <c r="N35" i="49"/>
  <c r="M35" i="49"/>
  <c r="L35" i="49"/>
  <c r="K35" i="49"/>
  <c r="J35" i="49"/>
  <c r="I35" i="49"/>
  <c r="H35" i="49"/>
  <c r="G35" i="49"/>
  <c r="F35" i="49"/>
  <c r="E35" i="49"/>
  <c r="D35" i="49"/>
  <c r="O34" i="49"/>
  <c r="P34" i="49" s="1"/>
  <c r="O33" i="49"/>
  <c r="P33" i="49" s="1"/>
  <c r="O32" i="49"/>
  <c r="P32" i="49" s="1"/>
  <c r="N31" i="49"/>
  <c r="M31" i="49"/>
  <c r="L31" i="49"/>
  <c r="K31" i="49"/>
  <c r="J31" i="49"/>
  <c r="I31" i="49"/>
  <c r="H31" i="49"/>
  <c r="G31" i="49"/>
  <c r="F31" i="49"/>
  <c r="E31" i="49"/>
  <c r="D31" i="49"/>
  <c r="O30" i="49"/>
  <c r="P30" i="49" s="1"/>
  <c r="O29" i="49"/>
  <c r="P29" i="49" s="1"/>
  <c r="O28" i="49"/>
  <c r="P28" i="49" s="1"/>
  <c r="O27" i="49"/>
  <c r="P27" i="49" s="1"/>
  <c r="N26" i="49"/>
  <c r="M26" i="49"/>
  <c r="L26" i="49"/>
  <c r="K26" i="49"/>
  <c r="J26" i="49"/>
  <c r="I26" i="49"/>
  <c r="H26" i="49"/>
  <c r="G26" i="49"/>
  <c r="F26" i="49"/>
  <c r="E26" i="49"/>
  <c r="D26" i="49"/>
  <c r="O25" i="49"/>
  <c r="P25" i="49" s="1"/>
  <c r="O24" i="49"/>
  <c r="P24" i="49" s="1"/>
  <c r="O23" i="49"/>
  <c r="P23" i="49" s="1"/>
  <c r="O22" i="49"/>
  <c r="P22" i="49" s="1"/>
  <c r="O21" i="49"/>
  <c r="P21" i="49" s="1"/>
  <c r="O20" i="49"/>
  <c r="P20" i="49" s="1"/>
  <c r="O19" i="49"/>
  <c r="P19" i="49" s="1"/>
  <c r="O18" i="49"/>
  <c r="P18" i="49" s="1"/>
  <c r="O17" i="49"/>
  <c r="P17" i="49" s="1"/>
  <c r="N16" i="49"/>
  <c r="M16" i="49"/>
  <c r="L16" i="49"/>
  <c r="K16" i="49"/>
  <c r="J16" i="49"/>
  <c r="I16" i="49"/>
  <c r="H16" i="49"/>
  <c r="G16" i="49"/>
  <c r="F16" i="49"/>
  <c r="E16" i="49"/>
  <c r="D16" i="49"/>
  <c r="O15" i="49"/>
  <c r="P15" i="49" s="1"/>
  <c r="O14" i="49"/>
  <c r="P14" i="49" s="1"/>
  <c r="N13" i="49"/>
  <c r="M13" i="49"/>
  <c r="L13" i="49"/>
  <c r="K13" i="49"/>
  <c r="J13" i="49"/>
  <c r="I13" i="49"/>
  <c r="H13" i="49"/>
  <c r="G13" i="49"/>
  <c r="F13" i="49"/>
  <c r="E13" i="49"/>
  <c r="D13" i="49"/>
  <c r="O12" i="49"/>
  <c r="P12" i="49" s="1"/>
  <c r="O11" i="49"/>
  <c r="P11" i="49" s="1"/>
  <c r="O10" i="49"/>
  <c r="P10" i="49" s="1"/>
  <c r="O9" i="49"/>
  <c r="P9" i="49" s="1"/>
  <c r="O8" i="49"/>
  <c r="P8" i="49" s="1"/>
  <c r="O7" i="49"/>
  <c r="P7" i="49" s="1"/>
  <c r="O6" i="49"/>
  <c r="P6" i="49" s="1"/>
  <c r="N5" i="49"/>
  <c r="M5" i="49"/>
  <c r="L5" i="49"/>
  <c r="K5" i="49"/>
  <c r="J5" i="49"/>
  <c r="I5" i="49"/>
  <c r="H5" i="49"/>
  <c r="G5" i="49"/>
  <c r="F5" i="49"/>
  <c r="E5" i="49"/>
  <c r="D5" i="49"/>
  <c r="K43" i="49" l="1"/>
  <c r="M43" i="49"/>
  <c r="O5" i="49"/>
  <c r="P5" i="49" s="1"/>
  <c r="F43" i="49"/>
  <c r="G43" i="49"/>
  <c r="O13" i="49"/>
  <c r="P13" i="49" s="1"/>
  <c r="H43" i="49"/>
  <c r="I43" i="49"/>
  <c r="O31" i="49"/>
  <c r="P31" i="49" s="1"/>
  <c r="O41" i="49"/>
  <c r="P41" i="49" s="1"/>
  <c r="O35" i="49"/>
  <c r="P35" i="49" s="1"/>
  <c r="E43" i="49"/>
  <c r="O26" i="49"/>
  <c r="P26" i="49" s="1"/>
  <c r="N43" i="49"/>
  <c r="D43" i="49"/>
  <c r="O16" i="49"/>
  <c r="P16" i="49" s="1"/>
  <c r="J43" i="49"/>
  <c r="L43" i="49"/>
  <c r="O38" i="48"/>
  <c r="P38" i="48" s="1"/>
  <c r="O37" i="48"/>
  <c r="P37" i="48" s="1"/>
  <c r="O36" i="48"/>
  <c r="P36" i="48" s="1"/>
  <c r="N35" i="48"/>
  <c r="M35" i="48"/>
  <c r="L35" i="48"/>
  <c r="K35" i="48"/>
  <c r="J35" i="48"/>
  <c r="I35" i="48"/>
  <c r="H35" i="48"/>
  <c r="G35" i="48"/>
  <c r="F35" i="48"/>
  <c r="E35" i="48"/>
  <c r="D35" i="48"/>
  <c r="O34" i="48"/>
  <c r="P34" i="48" s="1"/>
  <c r="O33" i="48"/>
  <c r="P33" i="48" s="1"/>
  <c r="O32" i="48"/>
  <c r="P32" i="48" s="1"/>
  <c r="O31" i="48"/>
  <c r="P31" i="48" s="1"/>
  <c r="N30" i="48"/>
  <c r="M30" i="48"/>
  <c r="L30" i="48"/>
  <c r="K30" i="48"/>
  <c r="J30" i="48"/>
  <c r="I30" i="48"/>
  <c r="H30" i="48"/>
  <c r="G30" i="48"/>
  <c r="F30" i="48"/>
  <c r="E30" i="48"/>
  <c r="D30" i="48"/>
  <c r="O29" i="48"/>
  <c r="P29" i="48" s="1"/>
  <c r="O28" i="48"/>
  <c r="P28" i="48" s="1"/>
  <c r="O27" i="48"/>
  <c r="P27" i="48" s="1"/>
  <c r="O26" i="48"/>
  <c r="P26" i="48" s="1"/>
  <c r="N25" i="48"/>
  <c r="M25" i="48"/>
  <c r="L25" i="48"/>
  <c r="K25" i="48"/>
  <c r="J25" i="48"/>
  <c r="I25" i="48"/>
  <c r="H25" i="48"/>
  <c r="G25" i="48"/>
  <c r="F25" i="48"/>
  <c r="E25" i="48"/>
  <c r="D25" i="48"/>
  <c r="O24" i="48"/>
  <c r="P24" i="48" s="1"/>
  <c r="O23" i="48"/>
  <c r="P23" i="48" s="1"/>
  <c r="O22" i="48"/>
  <c r="P22" i="48" s="1"/>
  <c r="O21" i="48"/>
  <c r="P21" i="48" s="1"/>
  <c r="O20" i="48"/>
  <c r="P20" i="48" s="1"/>
  <c r="O19" i="48"/>
  <c r="P19" i="48" s="1"/>
  <c r="O18" i="48"/>
  <c r="P18" i="48" s="1"/>
  <c r="O17" i="48"/>
  <c r="P17" i="48" s="1"/>
  <c r="N16" i="48"/>
  <c r="M16" i="48"/>
  <c r="L16" i="48"/>
  <c r="K16" i="48"/>
  <c r="J16" i="48"/>
  <c r="I16" i="48"/>
  <c r="H16" i="48"/>
  <c r="G16" i="48"/>
  <c r="F16" i="48"/>
  <c r="E16" i="48"/>
  <c r="D16" i="48"/>
  <c r="O15" i="48"/>
  <c r="P15" i="48" s="1"/>
  <c r="O14" i="48"/>
  <c r="P14" i="48" s="1"/>
  <c r="N13" i="48"/>
  <c r="M13" i="48"/>
  <c r="L13" i="48"/>
  <c r="K13" i="48"/>
  <c r="J13" i="48"/>
  <c r="I13" i="48"/>
  <c r="H13" i="48"/>
  <c r="G13" i="48"/>
  <c r="F13" i="48"/>
  <c r="E13" i="48"/>
  <c r="D13" i="48"/>
  <c r="O12" i="48"/>
  <c r="P12" i="48" s="1"/>
  <c r="O11" i="48"/>
  <c r="P11" i="48" s="1"/>
  <c r="O10" i="48"/>
  <c r="P10" i="48" s="1"/>
  <c r="O9" i="48"/>
  <c r="P9" i="48" s="1"/>
  <c r="O8" i="48"/>
  <c r="P8" i="48" s="1"/>
  <c r="O7" i="48"/>
  <c r="P7" i="48" s="1"/>
  <c r="O6" i="48"/>
  <c r="P6" i="48" s="1"/>
  <c r="N5" i="48"/>
  <c r="M5" i="48"/>
  <c r="L5" i="48"/>
  <c r="K5" i="48"/>
  <c r="J5" i="48"/>
  <c r="I5" i="48"/>
  <c r="H5" i="48"/>
  <c r="G5" i="48"/>
  <c r="F5" i="48"/>
  <c r="E5" i="48"/>
  <c r="D5" i="48"/>
  <c r="O43" i="49" l="1"/>
  <c r="P43" i="49" s="1"/>
  <c r="F39" i="48"/>
  <c r="L39" i="48"/>
  <c r="H39" i="48"/>
  <c r="I39" i="48"/>
  <c r="N39" i="48"/>
  <c r="D39" i="48"/>
  <c r="E39" i="48"/>
  <c r="G39" i="48"/>
  <c r="J39" i="48"/>
  <c r="K39" i="48"/>
  <c r="M39" i="48"/>
  <c r="O35" i="48"/>
  <c r="P35" i="48" s="1"/>
  <c r="O30" i="48"/>
  <c r="P30" i="48" s="1"/>
  <c r="O25" i="48"/>
  <c r="P25" i="48" s="1"/>
  <c r="O16" i="48"/>
  <c r="P16" i="48" s="1"/>
  <c r="O13" i="48"/>
  <c r="P13" i="48" s="1"/>
  <c r="O5" i="48"/>
  <c r="P5" i="48" s="1"/>
  <c r="O38" i="47"/>
  <c r="P38" i="47"/>
  <c r="O37" i="47"/>
  <c r="P37" i="47" s="1"/>
  <c r="O36" i="47"/>
  <c r="P36" i="47" s="1"/>
  <c r="N35" i="47"/>
  <c r="M35" i="47"/>
  <c r="L35" i="47"/>
  <c r="K35" i="47"/>
  <c r="J35" i="47"/>
  <c r="I35" i="47"/>
  <c r="H35" i="47"/>
  <c r="G35" i="47"/>
  <c r="F35" i="47"/>
  <c r="E35" i="47"/>
  <c r="D35" i="47"/>
  <c r="O34" i="47"/>
  <c r="P34" i="47" s="1"/>
  <c r="O33" i="47"/>
  <c r="P33" i="47" s="1"/>
  <c r="O32" i="47"/>
  <c r="P32" i="47" s="1"/>
  <c r="O31" i="47"/>
  <c r="P31" i="47" s="1"/>
  <c r="N30" i="47"/>
  <c r="M30" i="47"/>
  <c r="L30" i="47"/>
  <c r="K30" i="47"/>
  <c r="J30" i="47"/>
  <c r="I30" i="47"/>
  <c r="H30" i="47"/>
  <c r="G30" i="47"/>
  <c r="F30" i="47"/>
  <c r="E30" i="47"/>
  <c r="D30" i="47"/>
  <c r="O29" i="47"/>
  <c r="P29" i="47" s="1"/>
  <c r="O28" i="47"/>
  <c r="P28" i="47" s="1"/>
  <c r="O27" i="47"/>
  <c r="P27" i="47"/>
  <c r="O26" i="47"/>
  <c r="P26" i="47" s="1"/>
  <c r="N25" i="47"/>
  <c r="M25" i="47"/>
  <c r="M39" i="47" s="1"/>
  <c r="L25" i="47"/>
  <c r="K25" i="47"/>
  <c r="J25" i="47"/>
  <c r="I25" i="47"/>
  <c r="H25" i="47"/>
  <c r="G25" i="47"/>
  <c r="F25" i="47"/>
  <c r="E25" i="47"/>
  <c r="D25" i="47"/>
  <c r="O24" i="47"/>
  <c r="P24" i="47" s="1"/>
  <c r="O23" i="47"/>
  <c r="P23" i="47" s="1"/>
  <c r="O22" i="47"/>
  <c r="P22" i="47" s="1"/>
  <c r="O21" i="47"/>
  <c r="P21" i="47" s="1"/>
  <c r="O20" i="47"/>
  <c r="P20" i="47" s="1"/>
  <c r="O19" i="47"/>
  <c r="P19" i="47" s="1"/>
  <c r="O18" i="47"/>
  <c r="P18" i="47" s="1"/>
  <c r="N17" i="47"/>
  <c r="M17" i="47"/>
  <c r="L17" i="47"/>
  <c r="O17" i="47" s="1"/>
  <c r="P17" i="47" s="1"/>
  <c r="K17" i="47"/>
  <c r="J17" i="47"/>
  <c r="I17" i="47"/>
  <c r="H17" i="47"/>
  <c r="G17" i="47"/>
  <c r="F17" i="47"/>
  <c r="E17" i="47"/>
  <c r="D17" i="47"/>
  <c r="O16" i="47"/>
  <c r="P16" i="47" s="1"/>
  <c r="O15" i="47"/>
  <c r="P15" i="47"/>
  <c r="O14" i="47"/>
  <c r="P14" i="47" s="1"/>
  <c r="N13" i="47"/>
  <c r="M13" i="47"/>
  <c r="L13" i="47"/>
  <c r="K13" i="47"/>
  <c r="J13" i="47"/>
  <c r="I13" i="47"/>
  <c r="H13" i="47"/>
  <c r="G13" i="47"/>
  <c r="F13" i="47"/>
  <c r="E13" i="47"/>
  <c r="E39" i="47" s="1"/>
  <c r="D13" i="47"/>
  <c r="O12" i="47"/>
  <c r="P12" i="47"/>
  <c r="O11" i="47"/>
  <c r="P11" i="47" s="1"/>
  <c r="O10" i="47"/>
  <c r="P10" i="47" s="1"/>
  <c r="O9" i="47"/>
  <c r="P9" i="47" s="1"/>
  <c r="O8" i="47"/>
  <c r="P8" i="47" s="1"/>
  <c r="O7" i="47"/>
  <c r="P7" i="47" s="1"/>
  <c r="O6" i="47"/>
  <c r="P6" i="47" s="1"/>
  <c r="N5" i="47"/>
  <c r="M5" i="47"/>
  <c r="L5" i="47"/>
  <c r="K5" i="47"/>
  <c r="K39" i="47" s="1"/>
  <c r="J5" i="47"/>
  <c r="I5" i="47"/>
  <c r="H5" i="47"/>
  <c r="G5" i="47"/>
  <c r="F5" i="47"/>
  <c r="F39" i="47" s="1"/>
  <c r="E5" i="47"/>
  <c r="D5" i="47"/>
  <c r="N41" i="45"/>
  <c r="O41" i="45" s="1"/>
  <c r="M40" i="45"/>
  <c r="L40" i="45"/>
  <c r="K40" i="45"/>
  <c r="J40" i="45"/>
  <c r="I40" i="45"/>
  <c r="H40" i="45"/>
  <c r="G40" i="45"/>
  <c r="F40" i="45"/>
  <c r="E40" i="45"/>
  <c r="D40" i="45"/>
  <c r="N39" i="45"/>
  <c r="O39" i="45" s="1"/>
  <c r="N38" i="45"/>
  <c r="O38" i="45"/>
  <c r="N37" i="45"/>
  <c r="O37" i="45" s="1"/>
  <c r="M36" i="45"/>
  <c r="L36" i="45"/>
  <c r="K36" i="45"/>
  <c r="J36" i="45"/>
  <c r="N36" i="45" s="1"/>
  <c r="O36" i="45" s="1"/>
  <c r="I36" i="45"/>
  <c r="H36" i="45"/>
  <c r="G36" i="45"/>
  <c r="F36" i="45"/>
  <c r="E36" i="45"/>
  <c r="D36" i="45"/>
  <c r="N35" i="45"/>
  <c r="O35" i="45" s="1"/>
  <c r="N34" i="45"/>
  <c r="O34" i="45"/>
  <c r="N33" i="45"/>
  <c r="O33" i="45"/>
  <c r="M32" i="45"/>
  <c r="L32" i="45"/>
  <c r="K32" i="45"/>
  <c r="J32" i="45"/>
  <c r="I32" i="45"/>
  <c r="H32" i="45"/>
  <c r="G32" i="45"/>
  <c r="F32" i="45"/>
  <c r="E32" i="45"/>
  <c r="D32" i="45"/>
  <c r="N31" i="45"/>
  <c r="O31" i="45"/>
  <c r="N30" i="45"/>
  <c r="O30" i="45"/>
  <c r="N29" i="45"/>
  <c r="O29" i="45" s="1"/>
  <c r="N28" i="45"/>
  <c r="O28" i="45"/>
  <c r="M27" i="45"/>
  <c r="L27" i="45"/>
  <c r="K27" i="45"/>
  <c r="J27" i="45"/>
  <c r="I27" i="45"/>
  <c r="H27" i="45"/>
  <c r="G27" i="45"/>
  <c r="F27" i="45"/>
  <c r="E27" i="45"/>
  <c r="D27" i="45"/>
  <c r="N26" i="45"/>
  <c r="O26" i="45"/>
  <c r="N25" i="45"/>
  <c r="O25" i="45" s="1"/>
  <c r="N24" i="45"/>
  <c r="O24" i="45"/>
  <c r="N23" i="45"/>
  <c r="O23" i="45"/>
  <c r="N22" i="45"/>
  <c r="O22" i="45" s="1"/>
  <c r="N21" i="45"/>
  <c r="O21" i="45" s="1"/>
  <c r="N20" i="45"/>
  <c r="O20" i="45" s="1"/>
  <c r="N19" i="45"/>
  <c r="O19" i="45" s="1"/>
  <c r="N18" i="45"/>
  <c r="O18" i="45"/>
  <c r="M17" i="45"/>
  <c r="M42" i="45" s="1"/>
  <c r="L17" i="45"/>
  <c r="L42" i="45" s="1"/>
  <c r="K17" i="45"/>
  <c r="J17" i="45"/>
  <c r="I17" i="45"/>
  <c r="H17" i="45"/>
  <c r="G17" i="45"/>
  <c r="F17" i="45"/>
  <c r="E17" i="45"/>
  <c r="D17" i="45"/>
  <c r="N16" i="45"/>
  <c r="O16" i="45"/>
  <c r="N15" i="45"/>
  <c r="O15" i="45" s="1"/>
  <c r="N14" i="45"/>
  <c r="O14" i="45"/>
  <c r="M13" i="45"/>
  <c r="L13" i="45"/>
  <c r="K13" i="45"/>
  <c r="J13" i="45"/>
  <c r="I13" i="45"/>
  <c r="H13" i="45"/>
  <c r="G13" i="45"/>
  <c r="G42" i="45" s="1"/>
  <c r="F13" i="45"/>
  <c r="E13" i="45"/>
  <c r="D13" i="45"/>
  <c r="N12" i="45"/>
  <c r="O12" i="45" s="1"/>
  <c r="N11" i="45"/>
  <c r="O11" i="45" s="1"/>
  <c r="N10" i="45"/>
  <c r="O10" i="45"/>
  <c r="N9" i="45"/>
  <c r="O9" i="45" s="1"/>
  <c r="N8" i="45"/>
  <c r="O8" i="45" s="1"/>
  <c r="N7" i="45"/>
  <c r="O7" i="45"/>
  <c r="N6" i="45"/>
  <c r="O6" i="45"/>
  <c r="M5" i="45"/>
  <c r="L5" i="45"/>
  <c r="K5" i="45"/>
  <c r="K42" i="45" s="1"/>
  <c r="J5" i="45"/>
  <c r="J42" i="45" s="1"/>
  <c r="I5" i="45"/>
  <c r="I42" i="45" s="1"/>
  <c r="H5" i="45"/>
  <c r="G5" i="45"/>
  <c r="F5" i="45"/>
  <c r="E5" i="45"/>
  <c r="E42" i="45" s="1"/>
  <c r="D5" i="45"/>
  <c r="N37" i="44"/>
  <c r="O37" i="44"/>
  <c r="M36" i="44"/>
  <c r="L36" i="44"/>
  <c r="K36" i="44"/>
  <c r="J36" i="44"/>
  <c r="I36" i="44"/>
  <c r="H36" i="44"/>
  <c r="G36" i="44"/>
  <c r="F36" i="44"/>
  <c r="E36" i="44"/>
  <c r="D36" i="44"/>
  <c r="N35" i="44"/>
  <c r="O35" i="44"/>
  <c r="N34" i="44"/>
  <c r="O34" i="44" s="1"/>
  <c r="N33" i="44"/>
  <c r="O33" i="44" s="1"/>
  <c r="M32" i="44"/>
  <c r="L32" i="44"/>
  <c r="N32" i="44" s="1"/>
  <c r="O32" i="44" s="1"/>
  <c r="K32" i="44"/>
  <c r="J32" i="44"/>
  <c r="I32" i="44"/>
  <c r="H32" i="44"/>
  <c r="G32" i="44"/>
  <c r="F32" i="44"/>
  <c r="E32" i="44"/>
  <c r="D32" i="44"/>
  <c r="N31" i="44"/>
  <c r="O31" i="44" s="1"/>
  <c r="N30" i="44"/>
  <c r="O30" i="44" s="1"/>
  <c r="N29" i="44"/>
  <c r="O29" i="44"/>
  <c r="M28" i="44"/>
  <c r="M38" i="44" s="1"/>
  <c r="L28" i="44"/>
  <c r="L38" i="44" s="1"/>
  <c r="K28" i="44"/>
  <c r="K38" i="44" s="1"/>
  <c r="J28" i="44"/>
  <c r="I28" i="44"/>
  <c r="H28" i="44"/>
  <c r="G28" i="44"/>
  <c r="N28" i="44" s="1"/>
  <c r="O28" i="44" s="1"/>
  <c r="F28" i="44"/>
  <c r="E28" i="44"/>
  <c r="D28" i="44"/>
  <c r="N27" i="44"/>
  <c r="O27" i="44"/>
  <c r="N26" i="44"/>
  <c r="O26" i="44" s="1"/>
  <c r="N25" i="44"/>
  <c r="O25" i="44"/>
  <c r="N24" i="44"/>
  <c r="O24" i="44" s="1"/>
  <c r="M23" i="44"/>
  <c r="L23" i="44"/>
  <c r="K23" i="44"/>
  <c r="J23" i="44"/>
  <c r="I23" i="44"/>
  <c r="H23" i="44"/>
  <c r="G23" i="44"/>
  <c r="F23" i="44"/>
  <c r="E23" i="44"/>
  <c r="E38" i="44" s="1"/>
  <c r="D23" i="44"/>
  <c r="N22" i="44"/>
  <c r="O22" i="44" s="1"/>
  <c r="N21" i="44"/>
  <c r="O21" i="44"/>
  <c r="N20" i="44"/>
  <c r="O20" i="44" s="1"/>
  <c r="N19" i="44"/>
  <c r="O19" i="44" s="1"/>
  <c r="N18" i="44"/>
  <c r="O18" i="44"/>
  <c r="M17" i="44"/>
  <c r="L17" i="44"/>
  <c r="K17" i="44"/>
  <c r="J17" i="44"/>
  <c r="I17" i="44"/>
  <c r="H17" i="44"/>
  <c r="G17" i="44"/>
  <c r="G38" i="44" s="1"/>
  <c r="F17" i="44"/>
  <c r="E17" i="44"/>
  <c r="D17" i="44"/>
  <c r="N16" i="44"/>
  <c r="O16" i="44"/>
  <c r="N15" i="44"/>
  <c r="O15" i="44" s="1"/>
  <c r="N14" i="44"/>
  <c r="O14" i="44" s="1"/>
  <c r="M13" i="44"/>
  <c r="L13" i="44"/>
  <c r="K13" i="44"/>
  <c r="J13" i="44"/>
  <c r="I13" i="44"/>
  <c r="H13" i="44"/>
  <c r="G13" i="44"/>
  <c r="F13" i="44"/>
  <c r="E13" i="44"/>
  <c r="D13" i="44"/>
  <c r="N12" i="44"/>
  <c r="O12" i="44" s="1"/>
  <c r="N11" i="44"/>
  <c r="O11" i="44"/>
  <c r="N10" i="44"/>
  <c r="O10" i="44" s="1"/>
  <c r="N9" i="44"/>
  <c r="O9" i="44"/>
  <c r="N8" i="44"/>
  <c r="O8" i="44" s="1"/>
  <c r="N7" i="44"/>
  <c r="O7" i="44"/>
  <c r="N6" i="44"/>
  <c r="O6" i="44" s="1"/>
  <c r="M5" i="44"/>
  <c r="L5" i="44"/>
  <c r="K5" i="44"/>
  <c r="J5" i="44"/>
  <c r="I5" i="44"/>
  <c r="H5" i="44"/>
  <c r="G5" i="44"/>
  <c r="F5" i="44"/>
  <c r="E5" i="44"/>
  <c r="D5" i="44"/>
  <c r="N41" i="43"/>
  <c r="O41" i="43" s="1"/>
  <c r="M40" i="43"/>
  <c r="M42" i="43" s="1"/>
  <c r="L40" i="43"/>
  <c r="K40" i="43"/>
  <c r="J40" i="43"/>
  <c r="I40" i="43"/>
  <c r="H40" i="43"/>
  <c r="G40" i="43"/>
  <c r="F40" i="43"/>
  <c r="E40" i="43"/>
  <c r="D40" i="43"/>
  <c r="N39" i="43"/>
  <c r="O39" i="43" s="1"/>
  <c r="N38" i="43"/>
  <c r="O38" i="43"/>
  <c r="N37" i="43"/>
  <c r="O37" i="43" s="1"/>
  <c r="M36" i="43"/>
  <c r="L36" i="43"/>
  <c r="K36" i="43"/>
  <c r="J36" i="43"/>
  <c r="I36" i="43"/>
  <c r="H36" i="43"/>
  <c r="G36" i="43"/>
  <c r="G42" i="43" s="1"/>
  <c r="F36" i="43"/>
  <c r="E36" i="43"/>
  <c r="D36" i="43"/>
  <c r="N35" i="43"/>
  <c r="O35" i="43" s="1"/>
  <c r="N34" i="43"/>
  <c r="O34" i="43" s="1"/>
  <c r="N33" i="43"/>
  <c r="O33" i="43"/>
  <c r="M32" i="43"/>
  <c r="L32" i="43"/>
  <c r="K32" i="43"/>
  <c r="J32" i="43"/>
  <c r="I32" i="43"/>
  <c r="H32" i="43"/>
  <c r="G32" i="43"/>
  <c r="F32" i="43"/>
  <c r="E32" i="43"/>
  <c r="D32" i="43"/>
  <c r="N32" i="43" s="1"/>
  <c r="O32" i="43" s="1"/>
  <c r="N31" i="43"/>
  <c r="O31" i="43"/>
  <c r="N30" i="43"/>
  <c r="O30" i="43" s="1"/>
  <c r="N29" i="43"/>
  <c r="O29" i="43" s="1"/>
  <c r="N28" i="43"/>
  <c r="O28" i="43" s="1"/>
  <c r="M27" i="43"/>
  <c r="L27" i="43"/>
  <c r="K27" i="43"/>
  <c r="J27" i="43"/>
  <c r="I27" i="43"/>
  <c r="H27" i="43"/>
  <c r="G27" i="43"/>
  <c r="F27" i="43"/>
  <c r="E27" i="43"/>
  <c r="D27" i="43"/>
  <c r="N26" i="43"/>
  <c r="O26" i="43"/>
  <c r="N25" i="43"/>
  <c r="O25" i="43" s="1"/>
  <c r="N24" i="43"/>
  <c r="O24" i="43"/>
  <c r="N23" i="43"/>
  <c r="O23" i="43" s="1"/>
  <c r="N22" i="43"/>
  <c r="O22" i="43"/>
  <c r="N21" i="43"/>
  <c r="O21" i="43" s="1"/>
  <c r="N20" i="43"/>
  <c r="O20" i="43"/>
  <c r="N19" i="43"/>
  <c r="O19" i="43" s="1"/>
  <c r="N18" i="43"/>
  <c r="O18" i="43" s="1"/>
  <c r="M17" i="43"/>
  <c r="L17" i="43"/>
  <c r="K17" i="43"/>
  <c r="J17" i="43"/>
  <c r="I17" i="43"/>
  <c r="H17" i="43"/>
  <c r="G17" i="43"/>
  <c r="F17" i="43"/>
  <c r="E17" i="43"/>
  <c r="E42" i="43" s="1"/>
  <c r="D17" i="43"/>
  <c r="N16" i="43"/>
  <c r="O16" i="43" s="1"/>
  <c r="N15" i="43"/>
  <c r="O15" i="43"/>
  <c r="N14" i="43"/>
  <c r="O14" i="43" s="1"/>
  <c r="M13" i="43"/>
  <c r="L13" i="43"/>
  <c r="K13" i="43"/>
  <c r="J13" i="43"/>
  <c r="I13" i="43"/>
  <c r="H13" i="43"/>
  <c r="G13" i="43"/>
  <c r="F13" i="43"/>
  <c r="E13" i="43"/>
  <c r="D13" i="43"/>
  <c r="N12" i="43"/>
  <c r="O12" i="43"/>
  <c r="N11" i="43"/>
  <c r="O11" i="43" s="1"/>
  <c r="N10" i="43"/>
  <c r="O10" i="43" s="1"/>
  <c r="N9" i="43"/>
  <c r="O9" i="43" s="1"/>
  <c r="N8" i="43"/>
  <c r="O8" i="43"/>
  <c r="N7" i="43"/>
  <c r="O7" i="43" s="1"/>
  <c r="N6" i="43"/>
  <c r="O6" i="43"/>
  <c r="M5" i="43"/>
  <c r="L5" i="43"/>
  <c r="K5" i="43"/>
  <c r="J5" i="43"/>
  <c r="I5" i="43"/>
  <c r="H5" i="43"/>
  <c r="G5" i="43"/>
  <c r="F5" i="43"/>
  <c r="E5" i="43"/>
  <c r="D5" i="43"/>
  <c r="N5" i="43" s="1"/>
  <c r="O5" i="43" s="1"/>
  <c r="N41" i="42"/>
  <c r="O41" i="42"/>
  <c r="M40" i="42"/>
  <c r="L40" i="42"/>
  <c r="K40" i="42"/>
  <c r="J40" i="42"/>
  <c r="I40" i="42"/>
  <c r="H40" i="42"/>
  <c r="G40" i="42"/>
  <c r="F40" i="42"/>
  <c r="E40" i="42"/>
  <c r="D40" i="42"/>
  <c r="N39" i="42"/>
  <c r="O39" i="42"/>
  <c r="N38" i="42"/>
  <c r="O38" i="42" s="1"/>
  <c r="N37" i="42"/>
  <c r="O37" i="42" s="1"/>
  <c r="N36" i="42"/>
  <c r="O36" i="42" s="1"/>
  <c r="M35" i="42"/>
  <c r="M42" i="42" s="1"/>
  <c r="L35" i="42"/>
  <c r="K35" i="42"/>
  <c r="K42" i="42" s="1"/>
  <c r="J35" i="42"/>
  <c r="N35" i="42" s="1"/>
  <c r="O35" i="42" s="1"/>
  <c r="I35" i="42"/>
  <c r="H35" i="42"/>
  <c r="G35" i="42"/>
  <c r="G42" i="42" s="1"/>
  <c r="F35" i="42"/>
  <c r="E35" i="42"/>
  <c r="D35" i="42"/>
  <c r="N34" i="42"/>
  <c r="O34" i="42" s="1"/>
  <c r="N33" i="42"/>
  <c r="O33" i="42"/>
  <c r="N32" i="42"/>
  <c r="O32" i="42" s="1"/>
  <c r="N31" i="42"/>
  <c r="O31" i="42"/>
  <c r="N30" i="42"/>
  <c r="O30" i="42" s="1"/>
  <c r="M29" i="42"/>
  <c r="L29" i="42"/>
  <c r="K29" i="42"/>
  <c r="J29" i="42"/>
  <c r="I29" i="42"/>
  <c r="I42" i="42" s="1"/>
  <c r="H29" i="42"/>
  <c r="H42" i="42" s="1"/>
  <c r="G29" i="42"/>
  <c r="F29" i="42"/>
  <c r="E29" i="42"/>
  <c r="D29" i="42"/>
  <c r="N28" i="42"/>
  <c r="O28" i="42" s="1"/>
  <c r="N27" i="42"/>
  <c r="O27" i="42"/>
  <c r="N26" i="42"/>
  <c r="O26" i="42" s="1"/>
  <c r="N25" i="42"/>
  <c r="O25" i="42" s="1"/>
  <c r="M24" i="42"/>
  <c r="L24" i="42"/>
  <c r="K24" i="42"/>
  <c r="J24" i="42"/>
  <c r="I24" i="42"/>
  <c r="H24" i="42"/>
  <c r="G24" i="42"/>
  <c r="F24" i="42"/>
  <c r="E24" i="42"/>
  <c r="D24" i="42"/>
  <c r="N23" i="42"/>
  <c r="O23" i="42" s="1"/>
  <c r="N22" i="42"/>
  <c r="O22" i="42"/>
  <c r="N21" i="42"/>
  <c r="O21" i="42" s="1"/>
  <c r="N20" i="42"/>
  <c r="O20" i="42" s="1"/>
  <c r="N19" i="42"/>
  <c r="O19" i="42"/>
  <c r="N18" i="42"/>
  <c r="O18" i="42" s="1"/>
  <c r="M17" i="42"/>
  <c r="L17" i="42"/>
  <c r="K17" i="42"/>
  <c r="J17" i="42"/>
  <c r="I17" i="42"/>
  <c r="H17" i="42"/>
  <c r="G17" i="42"/>
  <c r="F17" i="42"/>
  <c r="E17" i="42"/>
  <c r="D17" i="42"/>
  <c r="N16" i="42"/>
  <c r="O16" i="42" s="1"/>
  <c r="N15" i="42"/>
  <c r="O15" i="42"/>
  <c r="N14" i="42"/>
  <c r="O14" i="42" s="1"/>
  <c r="M13" i="42"/>
  <c r="L13" i="42"/>
  <c r="K13" i="42"/>
  <c r="J13" i="42"/>
  <c r="I13" i="42"/>
  <c r="H13" i="42"/>
  <c r="G13" i="42"/>
  <c r="F13" i="42"/>
  <c r="E13" i="42"/>
  <c r="E42" i="42" s="1"/>
  <c r="D13" i="42"/>
  <c r="N12" i="42"/>
  <c r="O12" i="42"/>
  <c r="N11" i="42"/>
  <c r="O11" i="42"/>
  <c r="N10" i="42"/>
  <c r="O10" i="42" s="1"/>
  <c r="N9" i="42"/>
  <c r="O9" i="42" s="1"/>
  <c r="N8" i="42"/>
  <c r="O8" i="42" s="1"/>
  <c r="N7" i="42"/>
  <c r="O7" i="42" s="1"/>
  <c r="N6" i="42"/>
  <c r="O6" i="42"/>
  <c r="M5" i="42"/>
  <c r="L5" i="42"/>
  <c r="K5" i="42"/>
  <c r="J5" i="42"/>
  <c r="I5" i="42"/>
  <c r="H5" i="42"/>
  <c r="G5" i="42"/>
  <c r="F5" i="42"/>
  <c r="E5" i="42"/>
  <c r="D5" i="42"/>
  <c r="N37" i="41"/>
  <c r="O37" i="41"/>
  <c r="N36" i="41"/>
  <c r="O36" i="41" s="1"/>
  <c r="N35" i="41"/>
  <c r="O35" i="41"/>
  <c r="M34" i="41"/>
  <c r="L34" i="41"/>
  <c r="K34" i="41"/>
  <c r="J34" i="41"/>
  <c r="I34" i="41"/>
  <c r="H34" i="41"/>
  <c r="G34" i="41"/>
  <c r="F34" i="41"/>
  <c r="E34" i="41"/>
  <c r="D34" i="41"/>
  <c r="N33" i="41"/>
  <c r="O33" i="41" s="1"/>
  <c r="N32" i="41"/>
  <c r="O32" i="41" s="1"/>
  <c r="N31" i="41"/>
  <c r="O31" i="41"/>
  <c r="N30" i="41"/>
  <c r="O30" i="41" s="1"/>
  <c r="N29" i="41"/>
  <c r="O29" i="41" s="1"/>
  <c r="M28" i="41"/>
  <c r="L28" i="41"/>
  <c r="K28" i="41"/>
  <c r="J28" i="41"/>
  <c r="I28" i="41"/>
  <c r="H28" i="41"/>
  <c r="G28" i="41"/>
  <c r="F28" i="41"/>
  <c r="E28" i="41"/>
  <c r="D28" i="41"/>
  <c r="N27" i="41"/>
  <c r="O27" i="41"/>
  <c r="N26" i="41"/>
  <c r="O26" i="41" s="1"/>
  <c r="N25" i="41"/>
  <c r="O25" i="41"/>
  <c r="N24" i="41"/>
  <c r="O24" i="41" s="1"/>
  <c r="M23" i="41"/>
  <c r="L23" i="41"/>
  <c r="K23" i="41"/>
  <c r="J23" i="41"/>
  <c r="I23" i="41"/>
  <c r="H23" i="41"/>
  <c r="G23" i="41"/>
  <c r="F23" i="41"/>
  <c r="E23" i="41"/>
  <c r="D23" i="41"/>
  <c r="N22" i="41"/>
  <c r="O22" i="41" s="1"/>
  <c r="N21" i="41"/>
  <c r="O21" i="41" s="1"/>
  <c r="N20" i="41"/>
  <c r="O20" i="41" s="1"/>
  <c r="N19" i="41"/>
  <c r="O19" i="41"/>
  <c r="N18" i="41"/>
  <c r="O18" i="41" s="1"/>
  <c r="M17" i="41"/>
  <c r="L17" i="41"/>
  <c r="K17" i="41"/>
  <c r="J17" i="41"/>
  <c r="I17" i="41"/>
  <c r="H17" i="41"/>
  <c r="G17" i="41"/>
  <c r="F17" i="41"/>
  <c r="E17" i="41"/>
  <c r="D17" i="41"/>
  <c r="N16" i="41"/>
  <c r="O16" i="41"/>
  <c r="N15" i="41"/>
  <c r="O15" i="41" s="1"/>
  <c r="N14" i="41"/>
  <c r="O14" i="41" s="1"/>
  <c r="M13" i="41"/>
  <c r="L13" i="41"/>
  <c r="K13" i="41"/>
  <c r="J13" i="41"/>
  <c r="I13" i="41"/>
  <c r="H13" i="41"/>
  <c r="G13" i="41"/>
  <c r="F13" i="41"/>
  <c r="E13" i="41"/>
  <c r="D13" i="41"/>
  <c r="N12" i="41"/>
  <c r="O12" i="41" s="1"/>
  <c r="N11" i="41"/>
  <c r="O11" i="41"/>
  <c r="N10" i="41"/>
  <c r="O10" i="41" s="1"/>
  <c r="N9" i="41"/>
  <c r="O9" i="41"/>
  <c r="N8" i="41"/>
  <c r="O8" i="41"/>
  <c r="N7" i="41"/>
  <c r="O7" i="41" s="1"/>
  <c r="N6" i="41"/>
  <c r="O6" i="41" s="1"/>
  <c r="M5" i="41"/>
  <c r="L5" i="41"/>
  <c r="K5" i="41"/>
  <c r="J5" i="41"/>
  <c r="I5" i="41"/>
  <c r="H5" i="41"/>
  <c r="G5" i="41"/>
  <c r="G38" i="41" s="1"/>
  <c r="F5" i="41"/>
  <c r="F38" i="41" s="1"/>
  <c r="E5" i="41"/>
  <c r="D5" i="41"/>
  <c r="N39" i="40"/>
  <c r="O39" i="40" s="1"/>
  <c r="M38" i="40"/>
  <c r="L38" i="40"/>
  <c r="K38" i="40"/>
  <c r="J38" i="40"/>
  <c r="I38" i="40"/>
  <c r="H38" i="40"/>
  <c r="G38" i="40"/>
  <c r="F38" i="40"/>
  <c r="E38" i="40"/>
  <c r="D38" i="40"/>
  <c r="N37" i="40"/>
  <c r="O37" i="40" s="1"/>
  <c r="N36" i="40"/>
  <c r="O36" i="40" s="1"/>
  <c r="N35" i="40"/>
  <c r="O35" i="40" s="1"/>
  <c r="N34" i="40"/>
  <c r="O34" i="40"/>
  <c r="M33" i="40"/>
  <c r="M40" i="40" s="1"/>
  <c r="L33" i="40"/>
  <c r="K33" i="40"/>
  <c r="J33" i="40"/>
  <c r="I33" i="40"/>
  <c r="H33" i="40"/>
  <c r="G33" i="40"/>
  <c r="F33" i="40"/>
  <c r="E33" i="40"/>
  <c r="D33" i="40"/>
  <c r="N32" i="40"/>
  <c r="O32" i="40" s="1"/>
  <c r="N31" i="40"/>
  <c r="O31" i="40"/>
  <c r="N30" i="40"/>
  <c r="O30" i="40" s="1"/>
  <c r="N29" i="40"/>
  <c r="O29" i="40" s="1"/>
  <c r="M28" i="40"/>
  <c r="L28" i="40"/>
  <c r="K28" i="40"/>
  <c r="J28" i="40"/>
  <c r="I28" i="40"/>
  <c r="I40" i="40" s="1"/>
  <c r="H28" i="40"/>
  <c r="G28" i="40"/>
  <c r="F28" i="40"/>
  <c r="E28" i="40"/>
  <c r="D28" i="40"/>
  <c r="N27" i="40"/>
  <c r="O27" i="40" s="1"/>
  <c r="N26" i="40"/>
  <c r="O26" i="40"/>
  <c r="N25" i="40"/>
  <c r="O25" i="40" s="1"/>
  <c r="N24" i="40"/>
  <c r="O24" i="40" s="1"/>
  <c r="M23" i="40"/>
  <c r="L23" i="40"/>
  <c r="K23" i="40"/>
  <c r="K40" i="40" s="1"/>
  <c r="J23" i="40"/>
  <c r="I23" i="40"/>
  <c r="H23" i="40"/>
  <c r="G23" i="40"/>
  <c r="G40" i="40" s="1"/>
  <c r="F23" i="40"/>
  <c r="E23" i="40"/>
  <c r="D23" i="40"/>
  <c r="N22" i="40"/>
  <c r="O22" i="40"/>
  <c r="N21" i="40"/>
  <c r="O21" i="40" s="1"/>
  <c r="N20" i="40"/>
  <c r="O20" i="40" s="1"/>
  <c r="N19" i="40"/>
  <c r="O19" i="40" s="1"/>
  <c r="N18" i="40"/>
  <c r="O18" i="40"/>
  <c r="M17" i="40"/>
  <c r="L17" i="40"/>
  <c r="K17" i="40"/>
  <c r="J17" i="40"/>
  <c r="I17" i="40"/>
  <c r="H17" i="40"/>
  <c r="G17" i="40"/>
  <c r="F17" i="40"/>
  <c r="E17" i="40"/>
  <c r="E40" i="40" s="1"/>
  <c r="D17" i="40"/>
  <c r="N16" i="40"/>
  <c r="O16" i="40" s="1"/>
  <c r="N15" i="40"/>
  <c r="O15" i="40" s="1"/>
  <c r="N14" i="40"/>
  <c r="O14" i="40"/>
  <c r="M13" i="40"/>
  <c r="L13" i="40"/>
  <c r="K13" i="40"/>
  <c r="J13" i="40"/>
  <c r="I13" i="40"/>
  <c r="H13" i="40"/>
  <c r="G13" i="40"/>
  <c r="F13" i="40"/>
  <c r="E13" i="40"/>
  <c r="D13" i="40"/>
  <c r="D40" i="40" s="1"/>
  <c r="N12" i="40"/>
  <c r="O12" i="40" s="1"/>
  <c r="N11" i="40"/>
  <c r="O11" i="40"/>
  <c r="N10" i="40"/>
  <c r="O10" i="40" s="1"/>
  <c r="N9" i="40"/>
  <c r="O9" i="40" s="1"/>
  <c r="N8" i="40"/>
  <c r="O8" i="40" s="1"/>
  <c r="N7" i="40"/>
  <c r="O7" i="40" s="1"/>
  <c r="N6" i="40"/>
  <c r="O6" i="40" s="1"/>
  <c r="M5" i="40"/>
  <c r="L5" i="40"/>
  <c r="K5" i="40"/>
  <c r="J5" i="40"/>
  <c r="I5" i="40"/>
  <c r="H5" i="40"/>
  <c r="G5" i="40"/>
  <c r="F5" i="40"/>
  <c r="E5" i="40"/>
  <c r="D5" i="40"/>
  <c r="N37" i="39"/>
  <c r="O37" i="39"/>
  <c r="N36" i="39"/>
  <c r="O36" i="39"/>
  <c r="N35" i="39"/>
  <c r="O35" i="39" s="1"/>
  <c r="N34" i="39"/>
  <c r="O34" i="39" s="1"/>
  <c r="M33" i="39"/>
  <c r="L33" i="39"/>
  <c r="K33" i="39"/>
  <c r="J33" i="39"/>
  <c r="I33" i="39"/>
  <c r="H33" i="39"/>
  <c r="G33" i="39"/>
  <c r="F33" i="39"/>
  <c r="E33" i="39"/>
  <c r="D33" i="39"/>
  <c r="N32" i="39"/>
  <c r="O32" i="39"/>
  <c r="N31" i="39"/>
  <c r="O31" i="39" s="1"/>
  <c r="N30" i="39"/>
  <c r="O30" i="39" s="1"/>
  <c r="N29" i="39"/>
  <c r="O29" i="39"/>
  <c r="N28" i="39"/>
  <c r="O28" i="39" s="1"/>
  <c r="M27" i="39"/>
  <c r="L27" i="39"/>
  <c r="K27" i="39"/>
  <c r="J27" i="39"/>
  <c r="I27" i="39"/>
  <c r="H27" i="39"/>
  <c r="G27" i="39"/>
  <c r="F27" i="39"/>
  <c r="E27" i="39"/>
  <c r="D27" i="39"/>
  <c r="N26" i="39"/>
  <c r="O26" i="39" s="1"/>
  <c r="N25" i="39"/>
  <c r="O25" i="39"/>
  <c r="N24" i="39"/>
  <c r="O24" i="39" s="1"/>
  <c r="N23" i="39"/>
  <c r="O23" i="39" s="1"/>
  <c r="M22" i="39"/>
  <c r="L22" i="39"/>
  <c r="K22" i="39"/>
  <c r="J22" i="39"/>
  <c r="I22" i="39"/>
  <c r="I38" i="39" s="1"/>
  <c r="H22" i="39"/>
  <c r="G22" i="39"/>
  <c r="F22" i="39"/>
  <c r="E22" i="39"/>
  <c r="D22" i="39"/>
  <c r="N21" i="39"/>
  <c r="O21" i="39"/>
  <c r="N20" i="39"/>
  <c r="O20" i="39" s="1"/>
  <c r="N19" i="39"/>
  <c r="O19" i="39" s="1"/>
  <c r="N18" i="39"/>
  <c r="O18" i="39" s="1"/>
  <c r="M17" i="39"/>
  <c r="L17" i="39"/>
  <c r="K17" i="39"/>
  <c r="J17" i="39"/>
  <c r="I17" i="39"/>
  <c r="H17" i="39"/>
  <c r="G17" i="39"/>
  <c r="F17" i="39"/>
  <c r="E17" i="39"/>
  <c r="N17" i="39" s="1"/>
  <c r="O17" i="39" s="1"/>
  <c r="D17" i="39"/>
  <c r="N16" i="39"/>
  <c r="O16" i="39" s="1"/>
  <c r="N15" i="39"/>
  <c r="O15" i="39"/>
  <c r="N14" i="39"/>
  <c r="O14" i="39" s="1"/>
  <c r="M13" i="39"/>
  <c r="L13" i="39"/>
  <c r="K13" i="39"/>
  <c r="J13" i="39"/>
  <c r="I13" i="39"/>
  <c r="H13" i="39"/>
  <c r="G13" i="39"/>
  <c r="F13" i="39"/>
  <c r="E13" i="39"/>
  <c r="D13" i="39"/>
  <c r="N12" i="39"/>
  <c r="O12" i="39" s="1"/>
  <c r="N11" i="39"/>
  <c r="O11" i="39" s="1"/>
  <c r="N10" i="39"/>
  <c r="O10" i="39"/>
  <c r="N9" i="39"/>
  <c r="O9" i="39" s="1"/>
  <c r="N8" i="39"/>
  <c r="O8" i="39"/>
  <c r="N7" i="39"/>
  <c r="O7" i="39" s="1"/>
  <c r="N6" i="39"/>
  <c r="O6" i="39" s="1"/>
  <c r="M5" i="39"/>
  <c r="L5" i="39"/>
  <c r="K5" i="39"/>
  <c r="J5" i="39"/>
  <c r="J38" i="39" s="1"/>
  <c r="I5" i="39"/>
  <c r="H5" i="39"/>
  <c r="G5" i="39"/>
  <c r="F5" i="39"/>
  <c r="E5" i="39"/>
  <c r="D5" i="39"/>
  <c r="N5" i="39" s="1"/>
  <c r="O5" i="39" s="1"/>
  <c r="N41" i="38"/>
  <c r="O41" i="38"/>
  <c r="M40" i="38"/>
  <c r="L40" i="38"/>
  <c r="K40" i="38"/>
  <c r="J40" i="38"/>
  <c r="I40" i="38"/>
  <c r="H40" i="38"/>
  <c r="G40" i="38"/>
  <c r="F40" i="38"/>
  <c r="E40" i="38"/>
  <c r="D40" i="38"/>
  <c r="N39" i="38"/>
  <c r="O39" i="38"/>
  <c r="N38" i="38"/>
  <c r="O38" i="38" s="1"/>
  <c r="N37" i="38"/>
  <c r="O37" i="38" s="1"/>
  <c r="N36" i="38"/>
  <c r="O36" i="38" s="1"/>
  <c r="N35" i="38"/>
  <c r="O35" i="38" s="1"/>
  <c r="M34" i="38"/>
  <c r="L34" i="38"/>
  <c r="K34" i="38"/>
  <c r="J34" i="38"/>
  <c r="I34" i="38"/>
  <c r="H34" i="38"/>
  <c r="G34" i="38"/>
  <c r="F34" i="38"/>
  <c r="E34" i="38"/>
  <c r="D34" i="38"/>
  <c r="N33" i="38"/>
  <c r="O33" i="38" s="1"/>
  <c r="N32" i="38"/>
  <c r="O32" i="38" s="1"/>
  <c r="N31" i="38"/>
  <c r="O31" i="38"/>
  <c r="N30" i="38"/>
  <c r="O30" i="38" s="1"/>
  <c r="N29" i="38"/>
  <c r="O29" i="38" s="1"/>
  <c r="M28" i="38"/>
  <c r="L28" i="38"/>
  <c r="K28" i="38"/>
  <c r="J28" i="38"/>
  <c r="I28" i="38"/>
  <c r="H28" i="38"/>
  <c r="G28" i="38"/>
  <c r="F28" i="38"/>
  <c r="E28" i="38"/>
  <c r="D28" i="38"/>
  <c r="D42" i="38" s="1"/>
  <c r="N27" i="38"/>
  <c r="O27" i="38" s="1"/>
  <c r="N26" i="38"/>
  <c r="O26" i="38" s="1"/>
  <c r="N25" i="38"/>
  <c r="O25" i="38" s="1"/>
  <c r="N24" i="38"/>
  <c r="O24" i="38" s="1"/>
  <c r="M23" i="38"/>
  <c r="L23" i="38"/>
  <c r="K23" i="38"/>
  <c r="J23" i="38"/>
  <c r="I23" i="38"/>
  <c r="H23" i="38"/>
  <c r="G23" i="38"/>
  <c r="F23" i="38"/>
  <c r="E23" i="38"/>
  <c r="D23" i="38"/>
  <c r="N22" i="38"/>
  <c r="O22" i="38" s="1"/>
  <c r="N21" i="38"/>
  <c r="O21" i="38" s="1"/>
  <c r="N20" i="38"/>
  <c r="O20" i="38" s="1"/>
  <c r="N19" i="38"/>
  <c r="O19" i="38" s="1"/>
  <c r="N18" i="38"/>
  <c r="O18" i="38" s="1"/>
  <c r="M17" i="38"/>
  <c r="L17" i="38"/>
  <c r="K17" i="38"/>
  <c r="J17" i="38"/>
  <c r="I17" i="38"/>
  <c r="H17" i="38"/>
  <c r="G17" i="38"/>
  <c r="F17" i="38"/>
  <c r="E17" i="38"/>
  <c r="D17" i="38"/>
  <c r="N16" i="38"/>
  <c r="O16" i="38" s="1"/>
  <c r="N15" i="38"/>
  <c r="O15" i="38" s="1"/>
  <c r="N14" i="38"/>
  <c r="O14" i="38"/>
  <c r="M13" i="38"/>
  <c r="L13" i="38"/>
  <c r="K13" i="38"/>
  <c r="J13" i="38"/>
  <c r="I13" i="38"/>
  <c r="H13" i="38"/>
  <c r="G13" i="38"/>
  <c r="F13" i="38"/>
  <c r="E13" i="38"/>
  <c r="D13" i="38"/>
  <c r="N12" i="38"/>
  <c r="O12" i="38"/>
  <c r="N11" i="38"/>
  <c r="O11" i="38" s="1"/>
  <c r="N10" i="38"/>
  <c r="O10" i="38" s="1"/>
  <c r="N9" i="38"/>
  <c r="O9" i="38" s="1"/>
  <c r="N8" i="38"/>
  <c r="O8" i="38" s="1"/>
  <c r="N7" i="38"/>
  <c r="O7" i="38" s="1"/>
  <c r="N6" i="38"/>
  <c r="O6" i="38"/>
  <c r="M5" i="38"/>
  <c r="L5" i="38"/>
  <c r="K5" i="38"/>
  <c r="K42" i="38" s="1"/>
  <c r="J5" i="38"/>
  <c r="I5" i="38"/>
  <c r="H5" i="38"/>
  <c r="G5" i="38"/>
  <c r="F5" i="38"/>
  <c r="E5" i="38"/>
  <c r="D5" i="38"/>
  <c r="N40" i="37"/>
  <c r="O40" i="37" s="1"/>
  <c r="M39" i="37"/>
  <c r="L39" i="37"/>
  <c r="K39" i="37"/>
  <c r="J39" i="37"/>
  <c r="I39" i="37"/>
  <c r="H39" i="37"/>
  <c r="G39" i="37"/>
  <c r="F39" i="37"/>
  <c r="E39" i="37"/>
  <c r="D39" i="37"/>
  <c r="N38" i="37"/>
  <c r="O38" i="37"/>
  <c r="N37" i="37"/>
  <c r="O37" i="37" s="1"/>
  <c r="N36" i="37"/>
  <c r="O36" i="37" s="1"/>
  <c r="M35" i="37"/>
  <c r="L35" i="37"/>
  <c r="K35" i="37"/>
  <c r="J35" i="37"/>
  <c r="I35" i="37"/>
  <c r="H35" i="37"/>
  <c r="G35" i="37"/>
  <c r="F35" i="37"/>
  <c r="E35" i="37"/>
  <c r="D35" i="37"/>
  <c r="N34" i="37"/>
  <c r="O34" i="37" s="1"/>
  <c r="N33" i="37"/>
  <c r="O33" i="37" s="1"/>
  <c r="M32" i="37"/>
  <c r="L32" i="37"/>
  <c r="K32" i="37"/>
  <c r="J32" i="37"/>
  <c r="I32" i="37"/>
  <c r="N32" i="37" s="1"/>
  <c r="O32" i="37" s="1"/>
  <c r="H32" i="37"/>
  <c r="G32" i="37"/>
  <c r="F32" i="37"/>
  <c r="E32" i="37"/>
  <c r="D32" i="37"/>
  <c r="N31" i="37"/>
  <c r="O31" i="37" s="1"/>
  <c r="N30" i="37"/>
  <c r="O30" i="37" s="1"/>
  <c r="N29" i="37"/>
  <c r="O29" i="37" s="1"/>
  <c r="M28" i="37"/>
  <c r="L28" i="37"/>
  <c r="K28" i="37"/>
  <c r="J28" i="37"/>
  <c r="I28" i="37"/>
  <c r="H28" i="37"/>
  <c r="G28" i="37"/>
  <c r="F28" i="37"/>
  <c r="E28" i="37"/>
  <c r="D28" i="37"/>
  <c r="N28" i="37"/>
  <c r="O28" i="37" s="1"/>
  <c r="N27" i="37"/>
  <c r="O27" i="37" s="1"/>
  <c r="N26" i="37"/>
  <c r="O26" i="37" s="1"/>
  <c r="N25" i="37"/>
  <c r="O25" i="37" s="1"/>
  <c r="N24" i="37"/>
  <c r="O24" i="37" s="1"/>
  <c r="N23" i="37"/>
  <c r="O23" i="37" s="1"/>
  <c r="N22" i="37"/>
  <c r="O22" i="37" s="1"/>
  <c r="N21" i="37"/>
  <c r="O21" i="37" s="1"/>
  <c r="N20" i="37"/>
  <c r="O20" i="37" s="1"/>
  <c r="N19" i="37"/>
  <c r="O19" i="37" s="1"/>
  <c r="N18" i="37"/>
  <c r="O18" i="37" s="1"/>
  <c r="M17" i="37"/>
  <c r="L17" i="37"/>
  <c r="K17" i="37"/>
  <c r="J17" i="37"/>
  <c r="I17" i="37"/>
  <c r="H17" i="37"/>
  <c r="G17" i="37"/>
  <c r="F17" i="37"/>
  <c r="F41" i="37" s="1"/>
  <c r="E17" i="37"/>
  <c r="N17" i="37" s="1"/>
  <c r="O17" i="37" s="1"/>
  <c r="D17" i="37"/>
  <c r="N16" i="37"/>
  <c r="O16" i="37" s="1"/>
  <c r="N15" i="37"/>
  <c r="O15" i="37" s="1"/>
  <c r="N14" i="37"/>
  <c r="O14" i="37" s="1"/>
  <c r="M13" i="37"/>
  <c r="L13" i="37"/>
  <c r="L41" i="37" s="1"/>
  <c r="K13" i="37"/>
  <c r="J13" i="37"/>
  <c r="I13" i="37"/>
  <c r="H13" i="37"/>
  <c r="G13" i="37"/>
  <c r="F13" i="37"/>
  <c r="E13" i="37"/>
  <c r="D13" i="37"/>
  <c r="N12" i="37"/>
  <c r="O12" i="37" s="1"/>
  <c r="N11" i="37"/>
  <c r="O11" i="37" s="1"/>
  <c r="N10" i="37"/>
  <c r="O10" i="37" s="1"/>
  <c r="N9" i="37"/>
  <c r="O9" i="37" s="1"/>
  <c r="N8" i="37"/>
  <c r="O8" i="37" s="1"/>
  <c r="N7" i="37"/>
  <c r="O7" i="37" s="1"/>
  <c r="N6" i="37"/>
  <c r="O6" i="37" s="1"/>
  <c r="M5" i="37"/>
  <c r="M41" i="37" s="1"/>
  <c r="L5" i="37"/>
  <c r="K5" i="37"/>
  <c r="J5" i="37"/>
  <c r="J41" i="37" s="1"/>
  <c r="I5" i="37"/>
  <c r="H5" i="37"/>
  <c r="G5" i="37"/>
  <c r="F5" i="37"/>
  <c r="E5" i="37"/>
  <c r="D5" i="37"/>
  <c r="N5" i="37" s="1"/>
  <c r="O5" i="37" s="1"/>
  <c r="N35" i="36"/>
  <c r="O35" i="36" s="1"/>
  <c r="N34" i="36"/>
  <c r="O34" i="36" s="1"/>
  <c r="N33" i="36"/>
  <c r="O33" i="36" s="1"/>
  <c r="M32" i="36"/>
  <c r="L32" i="36"/>
  <c r="K32" i="36"/>
  <c r="J32" i="36"/>
  <c r="I32" i="36"/>
  <c r="H32" i="36"/>
  <c r="G32" i="36"/>
  <c r="F32" i="36"/>
  <c r="E32" i="36"/>
  <c r="N32" i="36" s="1"/>
  <c r="O32" i="36" s="1"/>
  <c r="D32" i="36"/>
  <c r="N31" i="36"/>
  <c r="O31" i="36" s="1"/>
  <c r="N30" i="36"/>
  <c r="O30" i="36" s="1"/>
  <c r="N29" i="36"/>
  <c r="O29" i="36" s="1"/>
  <c r="N28" i="36"/>
  <c r="O28" i="36" s="1"/>
  <c r="M27" i="36"/>
  <c r="L27" i="36"/>
  <c r="K27" i="36"/>
  <c r="J27" i="36"/>
  <c r="I27" i="36"/>
  <c r="H27" i="36"/>
  <c r="G27" i="36"/>
  <c r="F27" i="36"/>
  <c r="E27" i="36"/>
  <c r="D27" i="36"/>
  <c r="N26" i="36"/>
  <c r="O26" i="36" s="1"/>
  <c r="N25" i="36"/>
  <c r="O25" i="36" s="1"/>
  <c r="N24" i="36"/>
  <c r="O24" i="36" s="1"/>
  <c r="N23" i="36"/>
  <c r="O23" i="36" s="1"/>
  <c r="M22" i="36"/>
  <c r="L22" i="36"/>
  <c r="K22" i="36"/>
  <c r="J22" i="36"/>
  <c r="I22" i="36"/>
  <c r="H22" i="36"/>
  <c r="G22" i="36"/>
  <c r="F22" i="36"/>
  <c r="E22" i="36"/>
  <c r="D22" i="36"/>
  <c r="N22" i="36" s="1"/>
  <c r="O22" i="36" s="1"/>
  <c r="N21" i="36"/>
  <c r="O21" i="36" s="1"/>
  <c r="N20" i="36"/>
  <c r="O20" i="36" s="1"/>
  <c r="N19" i="36"/>
  <c r="O19" i="36"/>
  <c r="N18" i="36"/>
  <c r="O18" i="36" s="1"/>
  <c r="M17" i="36"/>
  <c r="L17" i="36"/>
  <c r="K17" i="36"/>
  <c r="J17" i="36"/>
  <c r="I17" i="36"/>
  <c r="H17" i="36"/>
  <c r="G17" i="36"/>
  <c r="F17" i="36"/>
  <c r="E17" i="36"/>
  <c r="D17" i="36"/>
  <c r="N16" i="36"/>
  <c r="O16" i="36" s="1"/>
  <c r="N15" i="36"/>
  <c r="O15" i="36"/>
  <c r="N14" i="36"/>
  <c r="O14" i="36" s="1"/>
  <c r="M13" i="36"/>
  <c r="L13" i="36"/>
  <c r="K13" i="36"/>
  <c r="J13" i="36"/>
  <c r="I13" i="36"/>
  <c r="H13" i="36"/>
  <c r="G13" i="36"/>
  <c r="F13" i="36"/>
  <c r="E13" i="36"/>
  <c r="D13" i="36"/>
  <c r="N12" i="36"/>
  <c r="O12" i="36" s="1"/>
  <c r="N11" i="36"/>
  <c r="O11" i="36"/>
  <c r="N10" i="36"/>
  <c r="O10" i="36"/>
  <c r="N9" i="36"/>
  <c r="O9" i="36" s="1"/>
  <c r="N8" i="36"/>
  <c r="O8" i="36" s="1"/>
  <c r="N7" i="36"/>
  <c r="O7" i="36"/>
  <c r="N6" i="36"/>
  <c r="O6" i="36" s="1"/>
  <c r="M5" i="36"/>
  <c r="M36" i="36" s="1"/>
  <c r="L5" i="36"/>
  <c r="K5" i="36"/>
  <c r="J5" i="36"/>
  <c r="I5" i="36"/>
  <c r="I36" i="36" s="1"/>
  <c r="H5" i="36"/>
  <c r="G5" i="36"/>
  <c r="F5" i="36"/>
  <c r="F36" i="36" s="1"/>
  <c r="E5" i="36"/>
  <c r="D5" i="36"/>
  <c r="N36" i="35"/>
  <c r="O36" i="35"/>
  <c r="N35" i="35"/>
  <c r="O35" i="35" s="1"/>
  <c r="N34" i="35"/>
  <c r="O34" i="35" s="1"/>
  <c r="M33" i="35"/>
  <c r="L33" i="35"/>
  <c r="K33" i="35"/>
  <c r="J33" i="35"/>
  <c r="I33" i="35"/>
  <c r="H33" i="35"/>
  <c r="H37" i="35" s="1"/>
  <c r="G33" i="35"/>
  <c r="F33" i="35"/>
  <c r="E33" i="35"/>
  <c r="D33" i="35"/>
  <c r="N32" i="35"/>
  <c r="O32" i="35" s="1"/>
  <c r="N31" i="35"/>
  <c r="O31" i="35" s="1"/>
  <c r="N30" i="35"/>
  <c r="O30" i="35" s="1"/>
  <c r="N29" i="35"/>
  <c r="O29" i="35" s="1"/>
  <c r="M28" i="35"/>
  <c r="L28" i="35"/>
  <c r="K28" i="35"/>
  <c r="J28" i="35"/>
  <c r="I28" i="35"/>
  <c r="H28" i="35"/>
  <c r="G28" i="35"/>
  <c r="F28" i="35"/>
  <c r="E28" i="35"/>
  <c r="D28" i="35"/>
  <c r="N28" i="35" s="1"/>
  <c r="O28" i="35" s="1"/>
  <c r="N27" i="35"/>
  <c r="O27" i="35" s="1"/>
  <c r="N26" i="35"/>
  <c r="O26" i="35" s="1"/>
  <c r="N25" i="35"/>
  <c r="O25" i="35" s="1"/>
  <c r="N24" i="35"/>
  <c r="O24" i="35" s="1"/>
  <c r="M23" i="35"/>
  <c r="L23" i="35"/>
  <c r="K23" i="35"/>
  <c r="J23" i="35"/>
  <c r="I23" i="35"/>
  <c r="H23" i="35"/>
  <c r="G23" i="35"/>
  <c r="F23" i="35"/>
  <c r="E23" i="35"/>
  <c r="D23" i="35"/>
  <c r="N22" i="35"/>
  <c r="O22" i="35" s="1"/>
  <c r="N21" i="35"/>
  <c r="O21" i="35" s="1"/>
  <c r="N20" i="35"/>
  <c r="O20" i="35" s="1"/>
  <c r="N19" i="35"/>
  <c r="O19" i="35" s="1"/>
  <c r="N18" i="35"/>
  <c r="O18" i="35"/>
  <c r="M17" i="35"/>
  <c r="L17" i="35"/>
  <c r="K17" i="35"/>
  <c r="J17" i="35"/>
  <c r="I17" i="35"/>
  <c r="H17" i="35"/>
  <c r="G17" i="35"/>
  <c r="F17" i="35"/>
  <c r="E17" i="35"/>
  <c r="D17" i="35"/>
  <c r="N16" i="35"/>
  <c r="O16" i="35" s="1"/>
  <c r="N15" i="35"/>
  <c r="O15" i="35" s="1"/>
  <c r="N14" i="35"/>
  <c r="O14" i="35" s="1"/>
  <c r="M13" i="35"/>
  <c r="L13" i="35"/>
  <c r="K13" i="35"/>
  <c r="J13" i="35"/>
  <c r="I13" i="35"/>
  <c r="H13" i="35"/>
  <c r="G13" i="35"/>
  <c r="F13" i="35"/>
  <c r="E13" i="35"/>
  <c r="D13" i="35"/>
  <c r="N12" i="35"/>
  <c r="O12" i="35" s="1"/>
  <c r="N11" i="35"/>
  <c r="O11" i="35" s="1"/>
  <c r="N10" i="35"/>
  <c r="O10" i="35" s="1"/>
  <c r="N9" i="35"/>
  <c r="O9" i="35" s="1"/>
  <c r="N8" i="35"/>
  <c r="O8" i="35" s="1"/>
  <c r="N7" i="35"/>
  <c r="O7" i="35" s="1"/>
  <c r="N6" i="35"/>
  <c r="O6" i="35" s="1"/>
  <c r="M5" i="35"/>
  <c r="L5" i="35"/>
  <c r="K5" i="35"/>
  <c r="J5" i="35"/>
  <c r="J37" i="35" s="1"/>
  <c r="I5" i="35"/>
  <c r="H5" i="35"/>
  <c r="G5" i="35"/>
  <c r="F5" i="35"/>
  <c r="F37" i="35" s="1"/>
  <c r="E5" i="35"/>
  <c r="D5" i="35"/>
  <c r="D37" i="35" s="1"/>
  <c r="N42" i="34"/>
  <c r="O42" i="34" s="1"/>
  <c r="M41" i="34"/>
  <c r="L41" i="34"/>
  <c r="K41" i="34"/>
  <c r="J41" i="34"/>
  <c r="I41" i="34"/>
  <c r="H41" i="34"/>
  <c r="G41" i="34"/>
  <c r="F41" i="34"/>
  <c r="E41" i="34"/>
  <c r="D41" i="34"/>
  <c r="N40" i="34"/>
  <c r="O40" i="34"/>
  <c r="N39" i="34"/>
  <c r="O39" i="34"/>
  <c r="N38" i="34"/>
  <c r="O38" i="34" s="1"/>
  <c r="N37" i="34"/>
  <c r="O37" i="34"/>
  <c r="M36" i="34"/>
  <c r="L36" i="34"/>
  <c r="K36" i="34"/>
  <c r="J36" i="34"/>
  <c r="I36" i="34"/>
  <c r="H36" i="34"/>
  <c r="G36" i="34"/>
  <c r="F36" i="34"/>
  <c r="E36" i="34"/>
  <c r="D36" i="34"/>
  <c r="N35" i="34"/>
  <c r="O35" i="34" s="1"/>
  <c r="N34" i="34"/>
  <c r="O34" i="34" s="1"/>
  <c r="N33" i="34"/>
  <c r="O33" i="34"/>
  <c r="N32" i="34"/>
  <c r="O32" i="34"/>
  <c r="M31" i="34"/>
  <c r="L31" i="34"/>
  <c r="K31" i="34"/>
  <c r="J31" i="34"/>
  <c r="I31" i="34"/>
  <c r="H31" i="34"/>
  <c r="G31" i="34"/>
  <c r="F31" i="34"/>
  <c r="E31" i="34"/>
  <c r="D31" i="34"/>
  <c r="N30" i="34"/>
  <c r="O30" i="34" s="1"/>
  <c r="N29" i="34"/>
  <c r="O29" i="34"/>
  <c r="N28" i="34"/>
  <c r="O28" i="34" s="1"/>
  <c r="N27" i="34"/>
  <c r="O27" i="34" s="1"/>
  <c r="M26" i="34"/>
  <c r="L26" i="34"/>
  <c r="K26" i="34"/>
  <c r="J26" i="34"/>
  <c r="I26" i="34"/>
  <c r="H26" i="34"/>
  <c r="G26" i="34"/>
  <c r="F26" i="34"/>
  <c r="E26" i="34"/>
  <c r="E43" i="34" s="1"/>
  <c r="D26" i="34"/>
  <c r="N25" i="34"/>
  <c r="O25" i="34"/>
  <c r="N24" i="34"/>
  <c r="O24" i="34" s="1"/>
  <c r="N23" i="34"/>
  <c r="O23" i="34"/>
  <c r="N22" i="34"/>
  <c r="O22" i="34"/>
  <c r="N21" i="34"/>
  <c r="O21" i="34" s="1"/>
  <c r="N20" i="34"/>
  <c r="O20" i="34" s="1"/>
  <c r="N19" i="34"/>
  <c r="O19" i="34" s="1"/>
  <c r="N18" i="34"/>
  <c r="O18" i="34" s="1"/>
  <c r="M17" i="34"/>
  <c r="L17" i="34"/>
  <c r="L43" i="34" s="1"/>
  <c r="K17" i="34"/>
  <c r="J17" i="34"/>
  <c r="I17" i="34"/>
  <c r="H17" i="34"/>
  <c r="G17" i="34"/>
  <c r="F17" i="34"/>
  <c r="E17" i="34"/>
  <c r="D17" i="34"/>
  <c r="N16" i="34"/>
  <c r="O16" i="34" s="1"/>
  <c r="N15" i="34"/>
  <c r="O15" i="34"/>
  <c r="N14" i="34"/>
  <c r="O14" i="34"/>
  <c r="M13" i="34"/>
  <c r="L13" i="34"/>
  <c r="K13" i="34"/>
  <c r="J13" i="34"/>
  <c r="I13" i="34"/>
  <c r="H13" i="34"/>
  <c r="G13" i="34"/>
  <c r="F13" i="34"/>
  <c r="E13" i="34"/>
  <c r="D13" i="34"/>
  <c r="N12" i="34"/>
  <c r="O12" i="34" s="1"/>
  <c r="N11" i="34"/>
  <c r="O11" i="34" s="1"/>
  <c r="N10" i="34"/>
  <c r="O10" i="34" s="1"/>
  <c r="N9" i="34"/>
  <c r="O9" i="34" s="1"/>
  <c r="N8" i="34"/>
  <c r="O8" i="34" s="1"/>
  <c r="N7" i="34"/>
  <c r="O7" i="34" s="1"/>
  <c r="N6" i="34"/>
  <c r="O6" i="34" s="1"/>
  <c r="M5" i="34"/>
  <c r="L5" i="34"/>
  <c r="K5" i="34"/>
  <c r="J5" i="34"/>
  <c r="I5" i="34"/>
  <c r="H5" i="34"/>
  <c r="G5" i="34"/>
  <c r="G43" i="34"/>
  <c r="F5" i="34"/>
  <c r="E5" i="34"/>
  <c r="D5" i="34"/>
  <c r="D43" i="34"/>
  <c r="N37" i="33"/>
  <c r="O37" i="33" s="1"/>
  <c r="N25" i="33"/>
  <c r="O25" i="33" s="1"/>
  <c r="N26" i="33"/>
  <c r="O26" i="33" s="1"/>
  <c r="N18" i="33"/>
  <c r="O18" i="33"/>
  <c r="N19" i="33"/>
  <c r="O19" i="33" s="1"/>
  <c r="N20" i="33"/>
  <c r="O20" i="33"/>
  <c r="N21" i="33"/>
  <c r="O21" i="33" s="1"/>
  <c r="N22" i="33"/>
  <c r="O22" i="33" s="1"/>
  <c r="N23" i="33"/>
  <c r="O23" i="33" s="1"/>
  <c r="E24" i="33"/>
  <c r="F24" i="33"/>
  <c r="G24" i="33"/>
  <c r="H24" i="33"/>
  <c r="I24" i="33"/>
  <c r="J24" i="33"/>
  <c r="K24" i="33"/>
  <c r="L24" i="33"/>
  <c r="M24" i="33"/>
  <c r="D24" i="33"/>
  <c r="E17" i="33"/>
  <c r="F17" i="33"/>
  <c r="G17" i="33"/>
  <c r="H17" i="33"/>
  <c r="I17" i="33"/>
  <c r="J17" i="33"/>
  <c r="K17" i="33"/>
  <c r="L17" i="33"/>
  <c r="M17" i="33"/>
  <c r="D17" i="33"/>
  <c r="E13" i="33"/>
  <c r="F13" i="33"/>
  <c r="G13" i="33"/>
  <c r="H13" i="33"/>
  <c r="I13" i="33"/>
  <c r="J13" i="33"/>
  <c r="K13" i="33"/>
  <c r="L13" i="33"/>
  <c r="M13" i="33"/>
  <c r="D13" i="33"/>
  <c r="E5" i="33"/>
  <c r="F5" i="33"/>
  <c r="G5" i="33"/>
  <c r="H5" i="33"/>
  <c r="I5" i="33"/>
  <c r="J5" i="33"/>
  <c r="K5" i="33"/>
  <c r="L5" i="33"/>
  <c r="M5" i="33"/>
  <c r="D5" i="33"/>
  <c r="E36" i="33"/>
  <c r="E38" i="33" s="1"/>
  <c r="F36" i="33"/>
  <c r="G36" i="33"/>
  <c r="H36" i="33"/>
  <c r="I36" i="33"/>
  <c r="J36" i="33"/>
  <c r="K36" i="33"/>
  <c r="L36" i="33"/>
  <c r="M36" i="33"/>
  <c r="D36" i="33"/>
  <c r="N35" i="33"/>
  <c r="O35" i="33" s="1"/>
  <c r="N34" i="33"/>
  <c r="O34" i="33" s="1"/>
  <c r="E33" i="33"/>
  <c r="F33" i="33"/>
  <c r="G33" i="33"/>
  <c r="H33" i="33"/>
  <c r="I33" i="33"/>
  <c r="J33" i="33"/>
  <c r="K33" i="33"/>
  <c r="L33" i="33"/>
  <c r="M33" i="33"/>
  <c r="D33" i="33"/>
  <c r="E28" i="33"/>
  <c r="F28" i="33"/>
  <c r="G28" i="33"/>
  <c r="H28" i="33"/>
  <c r="I28" i="33"/>
  <c r="J28" i="33"/>
  <c r="K28" i="33"/>
  <c r="L28" i="33"/>
  <c r="M28" i="33"/>
  <c r="D28" i="33"/>
  <c r="N28" i="33" s="1"/>
  <c r="O28" i="33" s="1"/>
  <c r="N30" i="33"/>
  <c r="O30" i="33"/>
  <c r="N31" i="33"/>
  <c r="O31" i="33"/>
  <c r="N32" i="33"/>
  <c r="O32" i="33" s="1"/>
  <c r="N29" i="33"/>
  <c r="O29" i="33" s="1"/>
  <c r="N27" i="33"/>
  <c r="O27" i="33" s="1"/>
  <c r="N15" i="33"/>
  <c r="O15" i="33" s="1"/>
  <c r="N16" i="33"/>
  <c r="O16" i="33"/>
  <c r="N7" i="33"/>
  <c r="O7" i="33" s="1"/>
  <c r="N8" i="33"/>
  <c r="O8" i="33" s="1"/>
  <c r="N9" i="33"/>
  <c r="O9" i="33" s="1"/>
  <c r="N10" i="33"/>
  <c r="O10" i="33" s="1"/>
  <c r="N11" i="33"/>
  <c r="O11" i="33" s="1"/>
  <c r="N12" i="33"/>
  <c r="O12" i="33" s="1"/>
  <c r="N6" i="33"/>
  <c r="O6" i="33"/>
  <c r="N14" i="33"/>
  <c r="O14" i="33" s="1"/>
  <c r="F42" i="38"/>
  <c r="K43" i="34"/>
  <c r="K42" i="43"/>
  <c r="I42" i="43"/>
  <c r="N27" i="43"/>
  <c r="O27" i="43" s="1"/>
  <c r="N36" i="44"/>
  <c r="O36" i="44" s="1"/>
  <c r="I38" i="44"/>
  <c r="N40" i="45"/>
  <c r="O40" i="45" s="1"/>
  <c r="N5" i="34" l="1"/>
  <c r="O5" i="34" s="1"/>
  <c r="N26" i="34"/>
  <c r="O26" i="34" s="1"/>
  <c r="N13" i="36"/>
  <c r="O13" i="36" s="1"/>
  <c r="N27" i="36"/>
  <c r="O27" i="36" s="1"/>
  <c r="N13" i="34"/>
  <c r="O13" i="34" s="1"/>
  <c r="K36" i="36"/>
  <c r="I42" i="38"/>
  <c r="D38" i="41"/>
  <c r="F42" i="42"/>
  <c r="N17" i="44"/>
  <c r="O17" i="44" s="1"/>
  <c r="N23" i="44"/>
  <c r="O23" i="44" s="1"/>
  <c r="G39" i="47"/>
  <c r="O25" i="47"/>
  <c r="P25" i="47" s="1"/>
  <c r="N13" i="33"/>
  <c r="O13" i="33" s="1"/>
  <c r="H42" i="38"/>
  <c r="N22" i="39"/>
  <c r="O22" i="39" s="1"/>
  <c r="F40" i="40"/>
  <c r="N40" i="40" s="1"/>
  <c r="O40" i="40" s="1"/>
  <c r="N28" i="41"/>
  <c r="O28" i="41" s="1"/>
  <c r="F42" i="45"/>
  <c r="N13" i="45"/>
  <c r="O13" i="45" s="1"/>
  <c r="I39" i="47"/>
  <c r="N24" i="33"/>
  <c r="O24" i="33" s="1"/>
  <c r="N17" i="34"/>
  <c r="O17" i="34" s="1"/>
  <c r="L36" i="36"/>
  <c r="J42" i="38"/>
  <c r="N33" i="40"/>
  <c r="O33" i="40" s="1"/>
  <c r="E38" i="41"/>
  <c r="H39" i="47"/>
  <c r="N33" i="35"/>
  <c r="O33" i="35" s="1"/>
  <c r="N28" i="38"/>
  <c r="O28" i="38" s="1"/>
  <c r="M38" i="33"/>
  <c r="I43" i="34"/>
  <c r="N23" i="38"/>
  <c r="O23" i="38" s="1"/>
  <c r="E38" i="39"/>
  <c r="L38" i="39"/>
  <c r="D42" i="42"/>
  <c r="N42" i="42" s="1"/>
  <c r="O42" i="42" s="1"/>
  <c r="N36" i="43"/>
  <c r="O36" i="43" s="1"/>
  <c r="L39" i="47"/>
  <c r="L38" i="33"/>
  <c r="N38" i="33" s="1"/>
  <c r="O38" i="33" s="1"/>
  <c r="J43" i="34"/>
  <c r="N13" i="39"/>
  <c r="O13" i="39" s="1"/>
  <c r="J38" i="41"/>
  <c r="F42" i="43"/>
  <c r="N13" i="43"/>
  <c r="O13" i="43" s="1"/>
  <c r="F38" i="44"/>
  <c r="N17" i="36"/>
  <c r="O17" i="36" s="1"/>
  <c r="H36" i="36"/>
  <c r="D41" i="37"/>
  <c r="N13" i="37"/>
  <c r="O13" i="37" s="1"/>
  <c r="G38" i="39"/>
  <c r="H40" i="40"/>
  <c r="K38" i="41"/>
  <c r="N13" i="42"/>
  <c r="O13" i="42" s="1"/>
  <c r="N13" i="44"/>
  <c r="O13" i="44" s="1"/>
  <c r="N39" i="47"/>
  <c r="H38" i="41"/>
  <c r="N5" i="35"/>
  <c r="O5" i="35" s="1"/>
  <c r="H38" i="44"/>
  <c r="N27" i="45"/>
  <c r="O27" i="45" s="1"/>
  <c r="K41" i="37"/>
  <c r="H38" i="39"/>
  <c r="N17" i="42"/>
  <c r="O17" i="42" s="1"/>
  <c r="M43" i="34"/>
  <c r="N41" i="34"/>
  <c r="O41" i="34" s="1"/>
  <c r="L37" i="35"/>
  <c r="J40" i="40"/>
  <c r="N23" i="40"/>
  <c r="O23" i="40" s="1"/>
  <c r="M38" i="41"/>
  <c r="N34" i="41"/>
  <c r="O34" i="41" s="1"/>
  <c r="E41" i="37"/>
  <c r="L38" i="41"/>
  <c r="J42" i="42"/>
  <c r="N36" i="34"/>
  <c r="O36" i="34" s="1"/>
  <c r="N35" i="37"/>
  <c r="O35" i="37" s="1"/>
  <c r="N17" i="38"/>
  <c r="O17" i="38" s="1"/>
  <c r="M37" i="35"/>
  <c r="G41" i="37"/>
  <c r="N41" i="37" s="1"/>
  <c r="O41" i="37" s="1"/>
  <c r="L42" i="42"/>
  <c r="N24" i="42"/>
  <c r="O24" i="42" s="1"/>
  <c r="N17" i="43"/>
  <c r="O17" i="43" s="1"/>
  <c r="O30" i="47"/>
  <c r="P30" i="47" s="1"/>
  <c r="O35" i="47"/>
  <c r="P35" i="47" s="1"/>
  <c r="I38" i="33"/>
  <c r="N33" i="33"/>
  <c r="O33" i="33" s="1"/>
  <c r="H38" i="33"/>
  <c r="G38" i="33"/>
  <c r="N17" i="33"/>
  <c r="O17" i="33" s="1"/>
  <c r="H41" i="37"/>
  <c r="N39" i="37"/>
  <c r="O39" i="37" s="1"/>
  <c r="N38" i="40"/>
  <c r="O38" i="40" s="1"/>
  <c r="H42" i="43"/>
  <c r="N40" i="42"/>
  <c r="O40" i="42" s="1"/>
  <c r="J38" i="33"/>
  <c r="F38" i="33"/>
  <c r="N5" i="36"/>
  <c r="O5" i="36" s="1"/>
  <c r="I41" i="37"/>
  <c r="N40" i="38"/>
  <c r="O40" i="38" s="1"/>
  <c r="N31" i="34"/>
  <c r="O31" i="34" s="1"/>
  <c r="K38" i="39"/>
  <c r="N38" i="39" s="1"/>
  <c r="O38" i="39" s="1"/>
  <c r="D38" i="39"/>
  <c r="N33" i="39"/>
  <c r="O33" i="39" s="1"/>
  <c r="J42" i="43"/>
  <c r="N13" i="41"/>
  <c r="O13" i="41" s="1"/>
  <c r="D38" i="33"/>
  <c r="H43" i="34"/>
  <c r="I37" i="35"/>
  <c r="N36" i="33"/>
  <c r="O36" i="33" s="1"/>
  <c r="E37" i="35"/>
  <c r="N23" i="35"/>
  <c r="O23" i="35" s="1"/>
  <c r="N34" i="38"/>
  <c r="O34" i="38" s="1"/>
  <c r="L40" i="40"/>
  <c r="N40" i="43"/>
  <c r="O40" i="43" s="1"/>
  <c r="J39" i="47"/>
  <c r="E36" i="36"/>
  <c r="E42" i="38"/>
  <c r="M38" i="39"/>
  <c r="G37" i="35"/>
  <c r="G36" i="36"/>
  <c r="N13" i="40"/>
  <c r="O13" i="40" s="1"/>
  <c r="N17" i="41"/>
  <c r="O17" i="41" s="1"/>
  <c r="N23" i="41"/>
  <c r="O23" i="41" s="1"/>
  <c r="I38" i="41"/>
  <c r="J38" i="44"/>
  <c r="L42" i="38"/>
  <c r="N42" i="38" s="1"/>
  <c r="O42" i="38" s="1"/>
  <c r="N5" i="38"/>
  <c r="O5" i="38" s="1"/>
  <c r="F38" i="39"/>
  <c r="K38" i="33"/>
  <c r="G42" i="38"/>
  <c r="M42" i="38"/>
  <c r="D42" i="45"/>
  <c r="N32" i="45"/>
  <c r="O32" i="45" s="1"/>
  <c r="O39" i="48"/>
  <c r="P39" i="48" s="1"/>
  <c r="N5" i="41"/>
  <c r="O5" i="41" s="1"/>
  <c r="K37" i="35"/>
  <c r="N37" i="35" s="1"/>
  <c r="O37" i="35" s="1"/>
  <c r="D36" i="36"/>
  <c r="N27" i="39"/>
  <c r="O27" i="39" s="1"/>
  <c r="D39" i="47"/>
  <c r="O5" i="47"/>
  <c r="P5" i="47" s="1"/>
  <c r="D42" i="43"/>
  <c r="N5" i="42"/>
  <c r="O5" i="42" s="1"/>
  <c r="N17" i="40"/>
  <c r="O17" i="40" s="1"/>
  <c r="N5" i="33"/>
  <c r="O5" i="33" s="1"/>
  <c r="N5" i="40"/>
  <c r="O5" i="40" s="1"/>
  <c r="O13" i="47"/>
  <c r="P13" i="47" s="1"/>
  <c r="N5" i="45"/>
  <c r="O5" i="45" s="1"/>
  <c r="L42" i="43"/>
  <c r="N29" i="42"/>
  <c r="O29" i="42" s="1"/>
  <c r="N5" i="44"/>
  <c r="O5" i="44" s="1"/>
  <c r="N28" i="40"/>
  <c r="O28" i="40" s="1"/>
  <c r="N17" i="45"/>
  <c r="O17" i="45" s="1"/>
  <c r="N13" i="35"/>
  <c r="O13" i="35" s="1"/>
  <c r="D38" i="44"/>
  <c r="H42" i="45"/>
  <c r="N42" i="45" s="1"/>
  <c r="O42" i="45" s="1"/>
  <c r="N13" i="38"/>
  <c r="O13" i="38" s="1"/>
  <c r="F43" i="34"/>
  <c r="N17" i="35"/>
  <c r="O17" i="35" s="1"/>
  <c r="J36" i="36"/>
  <c r="N38" i="44" l="1"/>
  <c r="O38" i="44" s="1"/>
  <c r="N38" i="41"/>
  <c r="O38" i="41" s="1"/>
  <c r="O39" i="47"/>
  <c r="P39" i="47" s="1"/>
  <c r="N43" i="34"/>
  <c r="O43" i="34" s="1"/>
  <c r="N36" i="36"/>
  <c r="O36" i="36" s="1"/>
  <c r="N42" i="43"/>
  <c r="O42" i="43" s="1"/>
</calcChain>
</file>

<file path=xl/sharedStrings.xml><?xml version="1.0" encoding="utf-8"?>
<sst xmlns="http://schemas.openxmlformats.org/spreadsheetml/2006/main" count="897" uniqueCount="130">
  <si>
    <t>Building Permits</t>
  </si>
  <si>
    <t>Other Charges for Services</t>
  </si>
  <si>
    <t>Taxes</t>
  </si>
  <si>
    <t>Ad Valorem Taxes</t>
  </si>
  <si>
    <t>Miscellaneous Revenues</t>
  </si>
  <si>
    <t>General</t>
  </si>
  <si>
    <t>Permanent</t>
  </si>
  <si>
    <t>Enterprise</t>
  </si>
  <si>
    <t>Pension</t>
  </si>
  <si>
    <t>Trust</t>
  </si>
  <si>
    <t>Component Units</t>
  </si>
  <si>
    <t>Local Option Taxes</t>
  </si>
  <si>
    <t>Utility Service Tax - Electricity</t>
  </si>
  <si>
    <t>Utility Service Tax - Water</t>
  </si>
  <si>
    <t>Utility Service Tax - Gas</t>
  </si>
  <si>
    <t>Communications Services Taxes</t>
  </si>
  <si>
    <t>Local Business Tax</t>
  </si>
  <si>
    <t>Permits, Fees, and Special Assessments</t>
  </si>
  <si>
    <t>Franchise Fee - Electricity</t>
  </si>
  <si>
    <t>Franchise Fee - Gas</t>
  </si>
  <si>
    <t>Intergovernmental Revenue</t>
  </si>
  <si>
    <t>State Grant - Physical Environment - Stormwater Management</t>
  </si>
  <si>
    <t>State Grant - Culture / Recreation</t>
  </si>
  <si>
    <t>State Shared Revenues - General Gov't - Revenue Sharing Proceeds</t>
  </si>
  <si>
    <t>State Shared Revenues - General Gov't - Alcoholic Beverage License Tax</t>
  </si>
  <si>
    <t>State Shared Revenues - General Gov't - Local Gov't Half-Cent Sales Tax</t>
  </si>
  <si>
    <t>Grants from Other Local Units - Transportation</t>
  </si>
  <si>
    <t>Governmental Funds</t>
  </si>
  <si>
    <t>Proprietary Funds</t>
  </si>
  <si>
    <t>Account Total</t>
  </si>
  <si>
    <t>Fiduciary Funds</t>
  </si>
  <si>
    <t>Charges for Services</t>
  </si>
  <si>
    <t>Judgments, Fines, and Forfeits</t>
  </si>
  <si>
    <t>Other Sources</t>
  </si>
  <si>
    <t>Physical Environment - Water Utility</t>
  </si>
  <si>
    <t>Physical Environment - Garbage / Solid Waste</t>
  </si>
  <si>
    <t>Total - All Account Codes</t>
  </si>
  <si>
    <t>Local Fiscal Year Ended September 30, 2009</t>
  </si>
  <si>
    <t>Court-Ordered Judgments and Fines - As Decided by County Court Criminal</t>
  </si>
  <si>
    <t>Court-Ordered Judgments and Fines - As Decided by County Court Civil</t>
  </si>
  <si>
    <t>Court-Ordered Judgments and Fines - As Decided by Circuit Court Civil</t>
  </si>
  <si>
    <t>Fines - Local Ordinance Violations</t>
  </si>
  <si>
    <t>Interest and Other Earnings - Interest</t>
  </si>
  <si>
    <t>Other Miscellaneous Revenues - Other</t>
  </si>
  <si>
    <t>Proceeds - Installment Purchases and Capital Lease Proceeds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</si>
  <si>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</si>
  <si>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</si>
  <si>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</si>
  <si>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</si>
  <si>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</si>
  <si>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</si>
  <si>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2009 Municipal Population:</t>
  </si>
  <si>
    <t>Virginia Gardens Revenues Reported by Account Code and Fund Type</t>
  </si>
  <si>
    <t>Local Fiscal Year Ended September 30, 2010</t>
  </si>
  <si>
    <t>State Grant - Public Safety</t>
  </si>
  <si>
    <t>State Grant - Economic Environment</t>
  </si>
  <si>
    <t>State Grant - Human Services - Other Human Services</t>
  </si>
  <si>
    <t>Grants from Other Local Units - General Government</t>
  </si>
  <si>
    <t>Culture / Recreation - Other Culture / Recreation Charges</t>
  </si>
  <si>
    <t>Disposition of Fixed Assets</t>
  </si>
  <si>
    <t>Contributions and Donations from Private Sources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</si>
  <si>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</si>
  <si>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</si>
  <si>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</si>
  <si>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2011 Municipal Population:</t>
  </si>
  <si>
    <t>Local Fiscal Year Ended September 30, 2012</t>
  </si>
  <si>
    <t>Other Judgments, Fines, and Forfeits</t>
  </si>
  <si>
    <t>2012 Municipal Population:</t>
  </si>
  <si>
    <t>Local Fiscal Year Ended September 30, 2008</t>
  </si>
  <si>
    <t>Permits and Franchise Fees</t>
  </si>
  <si>
    <t>State Grant - General Government</t>
  </si>
  <si>
    <t>State Grant - Physical Environment - Other Physical Environment</t>
  </si>
  <si>
    <t>State Shared Revenues - Transportation - Other Transportation</t>
  </si>
  <si>
    <t>Grants from Other Local Units - Culture / Recreation</t>
  </si>
  <si>
    <t>Shared Revenue from Other Local Units</t>
  </si>
  <si>
    <t>Court-Ordered Judgments and Fines - As Decided by Traffic Court</t>
  </si>
  <si>
    <t>Proprietary Non-Operating Sources - Other Non-Operating Sources</t>
  </si>
  <si>
    <t>2008 Municipal Population:</t>
  </si>
  <si>
    <t>Local Fiscal Year Ended September 30, 2013</t>
  </si>
  <si>
    <t>Communications Services Taxes (Chapter 202, F.S.)</t>
  </si>
  <si>
    <t>Local Business Tax (Chapter 205, F.S.)</t>
  </si>
  <si>
    <t>State Shared Revenues - General Government - Revenue Sharing Proceeds</t>
  </si>
  <si>
    <t>State Shared Revenues - General Government - Alcoholic Beverage License Tax</t>
  </si>
  <si>
    <t>State Shared Revenues - General Government - Local Government Half-Cent Sales Tax</t>
  </si>
  <si>
    <t>Sales - Disposition of Fixed Assets</t>
  </si>
  <si>
    <t>Other Miscellaneous Revenues - Slot Machine Proceeds</t>
  </si>
  <si>
    <t>2013 Municipal Population:</t>
  </si>
  <si>
    <t>Local Fiscal Year Ended September 30, 2014</t>
  </si>
  <si>
    <t>First Local Option Fuel Tax (1 to 6 Cents)</t>
  </si>
  <si>
    <t>2014 Municipal Population:</t>
  </si>
  <si>
    <t>Local Fiscal Year Ended September 30, 2015</t>
  </si>
  <si>
    <t>State Grant - Transportation - Other Transportation</t>
  </si>
  <si>
    <t>2015 Municipal Population:</t>
  </si>
  <si>
    <t>Local Fiscal Year Ended September 30, 2016</t>
  </si>
  <si>
    <t>2016 Municipal Population:</t>
  </si>
  <si>
    <t>Local Fiscal Year Ended September 30, 2017</t>
  </si>
  <si>
    <t>Non-Operating - Inter-Fund Group Transfers In</t>
  </si>
  <si>
    <t>2017 Municipal Population:</t>
  </si>
  <si>
    <t>Local Fiscal Year Ended September 30, 2018</t>
  </si>
  <si>
    <t>Federal Grant - Public Safety</t>
  </si>
  <si>
    <t>Federal Grant - Physical Environment - Other Physical Environment</t>
  </si>
  <si>
    <t>Grants from Other Local Units - Other</t>
  </si>
  <si>
    <t>Other Miscellaneous Revenues - Settlements</t>
  </si>
  <si>
    <t>2018 Municipal Population:</t>
  </si>
  <si>
    <t>Local Fiscal Year Ended September 30, 2019</t>
  </si>
  <si>
    <t>Federal Grant - Culture / Recreation</t>
  </si>
  <si>
    <t>2019 Municipal Population:</t>
  </si>
  <si>
    <t>Local Fiscal Year Ended September 30, 2020</t>
  </si>
  <si>
    <t>State Grant - Other</t>
  </si>
  <si>
    <t>2020 Municipal Population:</t>
  </si>
  <si>
    <t>Local Fiscal Year Ended September 30, 2021</t>
  </si>
  <si>
    <t>2021 Municipal Population:</t>
  </si>
  <si>
    <t>Per Capita Account</t>
  </si>
  <si>
    <t>Custodial</t>
  </si>
  <si>
    <t>Total Account</t>
  </si>
  <si>
    <t>General Government Taxes</t>
  </si>
  <si>
    <t>First Local Option Fuel Tax (1 to 6 Cents Local Option Fuel Tax)</t>
  </si>
  <si>
    <t>State Communications Services Taxes</t>
  </si>
  <si>
    <t>Building Permits (Buildling Permit Fees)</t>
  </si>
  <si>
    <t>Intergovernmental Revenues</t>
  </si>
  <si>
    <t>State Shared Revenues - General Government - Municipal Revenue Sharing Program</t>
  </si>
  <si>
    <t>State Shared Revenues - General Government - Local Government Half-Cent Sales Tax Program</t>
  </si>
  <si>
    <t>Other Charges for Services (Not Court-Related)</t>
  </si>
  <si>
    <t>Local Fiscal Year Ended September 30, 2022</t>
  </si>
  <si>
    <t>Other Financial Assistance - State Source</t>
  </si>
  <si>
    <t>2022 Municipal Population:</t>
  </si>
  <si>
    <t>Local Fiscal Year Ended September 30, 2023</t>
  </si>
  <si>
    <t>Federal Grant - Transportation - Other Transportation</t>
  </si>
  <si>
    <t>Federal Grant - American Rescue Plan Act Funds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</si>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</sst>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11">
    <font>
      <sz val="12"/>
      <name val="Arial MT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45">
    <xf numFmtId="0" fontId="0" fillId="0" borderId="0" xfId="0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3" fillId="0" borderId="0" xfId="0" applyFont="1" applyProtection="1"/>
    <xf numFmtId="37" fontId="3" fillId="0" borderId="0" xfId="0" applyNumberFormat="1" applyFont="1" applyProtection="1"/>
    <xf numFmtId="0" fontId="1" fillId="0" borderId="0" xfId="0" applyFont="1" applyProtection="1"/>
    <xf numFmtId="44" fontId="6" fillId="0" borderId="0" xfId="0" applyNumberFormat="1" applyFont="1" applyProtection="1"/>
    <xf numFmtId="0" fontId="5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right"/>
    </xf>
    <xf numFmtId="43" fontId="3" fillId="0" borderId="0" xfId="0" applyNumberFormat="1" applyFont="1" applyProtection="1"/>
    <xf numFmtId="43" fontId="6" fillId="0" borderId="0" xfId="0" applyNumberFormat="1" applyFont="1" applyProtection="1"/>
    <xf numFmtId="0" fontId="1" fillId="0" borderId="0" xfId="0" applyFont="1" applyAlignment="1" applyProtection="1"/>
    <xf numFmtId="0" fontId="3" fillId="0" borderId="1" xfId="0" applyFont="1" applyBorder="1" applyAlignment="1" applyProtection="1">
      <alignment vertical="center"/>
    </xf>
    <xf numFmtId="0" fontId="7" fillId="0" borderId="1" xfId="0" applyFont="1" applyBorder="1" applyAlignment="1" applyProtection="1">
      <alignment vertical="center"/>
    </xf>
    <xf numFmtId="0" fontId="1" fillId="2" borderId="2" xfId="0" applyFont="1" applyFill="1" applyBorder="1" applyAlignment="1" applyProtection="1">
      <alignment vertical="center"/>
    </xf>
    <xf numFmtId="42" fontId="1" fillId="2" borderId="3" xfId="0" applyNumberFormat="1" applyFont="1" applyFill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37" fontId="3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7" fillId="0" borderId="6" xfId="0" applyFont="1" applyBorder="1" applyAlignment="1" applyProtection="1">
      <alignment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  <xf numFmtId="0" fontId="1" fillId="2" borderId="4" xfId="0" applyFont="1" applyFill="1" applyBorder="1" applyAlignment="1" applyProtection="1">
      <alignment vertical="center"/>
    </xf>
    <xf numFmtId="164" fontId="3" fillId="0" borderId="8" xfId="0" applyNumberFormat="1" applyFont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vertical="center"/>
    </xf>
    <xf numFmtId="42" fontId="1" fillId="2" borderId="10" xfId="0" applyNumberFormat="1" applyFont="1" applyFill="1" applyBorder="1" applyAlignment="1" applyProtection="1">
      <alignment vertical="center"/>
    </xf>
    <xf numFmtId="42" fontId="1" fillId="2" borderId="11" xfId="0" applyNumberFormat="1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0" fontId="1" fillId="2" borderId="12" xfId="0" applyFont="1" applyFill="1" applyBorder="1" applyAlignment="1" applyProtection="1">
      <alignment vertical="center"/>
    </xf>
    <xf numFmtId="0" fontId="1" fillId="2" borderId="6" xfId="0" applyFont="1" applyFill="1" applyBorder="1" applyAlignment="1" applyProtection="1">
      <alignment vertical="center"/>
    </xf>
    <xf numFmtId="42" fontId="1" fillId="2" borderId="12" xfId="0" applyNumberFormat="1" applyFont="1" applyFill="1" applyBorder="1" applyAlignment="1" applyProtection="1">
      <alignment vertical="center"/>
    </xf>
    <xf numFmtId="44" fontId="1" fillId="2" borderId="5" xfId="0" applyNumberFormat="1" applyFont="1" applyFill="1" applyBorder="1" applyAlignment="1" applyProtection="1">
      <alignment vertical="center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37" fontId="8" fillId="2" borderId="14" xfId="0" applyNumberFormat="1" applyFont="1" applyFill="1" applyBorder="1" applyAlignment="1" applyProtection="1">
      <alignment horizontal="center" vertical="center" wrapText="1"/>
    </xf>
    <xf numFmtId="0" fontId="9" fillId="2" borderId="15" xfId="0" applyFont="1" applyFill="1" applyBorder="1" applyAlignment="1" applyProtection="1">
      <alignment horizontal="center" vertical="center"/>
    </xf>
    <xf numFmtId="0" fontId="9" fillId="2" borderId="16" xfId="0" applyFont="1" applyFill="1" applyBorder="1" applyAlignment="1" applyProtection="1">
      <alignment horizontal="center" vertical="center"/>
    </xf>
    <xf numFmtId="44" fontId="1" fillId="2" borderId="17" xfId="0" applyNumberFormat="1" applyFont="1" applyFill="1" applyBorder="1" applyAlignment="1" applyProtection="1">
      <alignment vertical="center"/>
    </xf>
    <xf numFmtId="164" fontId="7" fillId="0" borderId="8" xfId="0" applyNumberFormat="1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vertical="center"/>
    </xf>
    <xf numFmtId="0" fontId="3" fillId="0" borderId="19" xfId="0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vertical="center"/>
    </xf>
    <xf numFmtId="41" fontId="3" fillId="0" borderId="20" xfId="0" applyNumberFormat="1" applyFont="1" applyBorder="1" applyAlignment="1" applyProtection="1">
      <alignment vertical="center"/>
    </xf>
    <xf numFmtId="42" fontId="1" fillId="2" borderId="8" xfId="0" applyNumberFormat="1" applyFont="1" applyFill="1" applyBorder="1" applyAlignment="1" applyProtection="1">
      <alignment vertical="center"/>
    </xf>
    <xf numFmtId="44" fontId="1" fillId="2" borderId="21" xfId="0" applyNumberFormat="1" applyFont="1" applyFill="1" applyBorder="1" applyAlignment="1" applyProtection="1">
      <alignment vertical="center"/>
    </xf>
    <xf numFmtId="42" fontId="3" fillId="0" borderId="12" xfId="0" applyNumberFormat="1" applyFont="1" applyBorder="1" applyAlignment="1" applyProtection="1">
      <alignment vertical="center"/>
    </xf>
    <xf numFmtId="44" fontId="3" fillId="0" borderId="21" xfId="0" applyNumberFormat="1" applyFont="1" applyBorder="1" applyAlignment="1" applyProtection="1">
      <alignment vertical="center"/>
    </xf>
    <xf numFmtId="0" fontId="5" fillId="0" borderId="0" xfId="0" applyFont="1" applyAlignment="1">
      <alignment horizontal="center"/>
    </xf>
    <xf numFmtId="0" fontId="9" fillId="2" borderId="15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1" fillId="0" borderId="0" xfId="0" applyFont="1"/>
    <xf numFmtId="37" fontId="8" fillId="2" borderId="13" xfId="0" applyNumberFormat="1" applyFont="1" applyFill="1" applyBorder="1" applyAlignment="1">
      <alignment horizontal="center" vertical="center" wrapText="1"/>
    </xf>
    <xf numFmtId="37" fontId="8" fillId="2" borderId="14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2" borderId="4" xfId="0" applyFont="1" applyFill="1" applyBorder="1" applyAlignment="1">
      <alignment vertical="center"/>
    </xf>
    <xf numFmtId="0" fontId="1" fillId="2" borderId="9" xfId="0" applyFont="1" applyFill="1" applyBorder="1" applyAlignment="1">
      <alignment vertical="center"/>
    </xf>
    <xf numFmtId="42" fontId="1" fillId="2" borderId="10" xfId="0" applyNumberFormat="1" applyFont="1" applyFill="1" applyBorder="1" applyAlignment="1">
      <alignment vertical="center"/>
    </xf>
    <xf numFmtId="42" fontId="1" fillId="2" borderId="11" xfId="0" applyNumberFormat="1" applyFont="1" applyFill="1" applyBorder="1" applyAlignment="1">
      <alignment vertical="center"/>
    </xf>
    <xf numFmtId="44" fontId="1" fillId="2" borderId="5" xfId="0" applyNumberFormat="1" applyFont="1" applyFill="1" applyBorder="1" applyAlignment="1">
      <alignment vertical="center"/>
    </xf>
    <xf numFmtId="44" fontId="6" fillId="0" borderId="0" xfId="0" applyNumberFormat="1" applyFont="1"/>
    <xf numFmtId="0" fontId="3" fillId="0" borderId="0" xfId="0" applyFont="1"/>
    <xf numFmtId="0" fontId="3" fillId="0" borderId="1" xfId="0" applyFont="1" applyBorder="1" applyAlignment="1">
      <alignment vertical="center"/>
    </xf>
    <xf numFmtId="164" fontId="3" fillId="0" borderId="8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42" fontId="3" fillId="0" borderId="12" xfId="0" applyNumberFormat="1" applyFont="1" applyBorder="1" applyAlignment="1">
      <alignment vertical="center"/>
    </xf>
    <xf numFmtId="44" fontId="3" fillId="0" borderId="21" xfId="0" applyNumberFormat="1" applyFont="1" applyBorder="1" applyAlignment="1">
      <alignment vertical="center"/>
    </xf>
    <xf numFmtId="43" fontId="3" fillId="0" borderId="0" xfId="0" applyNumberFormat="1" applyFont="1"/>
    <xf numFmtId="0" fontId="1" fillId="2" borderId="1" xfId="0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42" fontId="1" fillId="2" borderId="12" xfId="0" applyNumberFormat="1" applyFont="1" applyFill="1" applyBorder="1" applyAlignment="1">
      <alignment vertical="center"/>
    </xf>
    <xf numFmtId="42" fontId="1" fillId="2" borderId="8" xfId="0" applyNumberFormat="1" applyFont="1" applyFill="1" applyBorder="1" applyAlignment="1">
      <alignment vertical="center"/>
    </xf>
    <xf numFmtId="44" fontId="1" fillId="2" borderId="21" xfId="0" applyNumberFormat="1" applyFont="1" applyFill="1" applyBorder="1" applyAlignment="1">
      <alignment vertical="center"/>
    </xf>
    <xf numFmtId="43" fontId="6" fillId="0" borderId="0" xfId="0" applyNumberFormat="1" applyFont="1"/>
    <xf numFmtId="0" fontId="7" fillId="0" borderId="1" xfId="0" applyFont="1" applyBorder="1" applyAlignment="1">
      <alignment vertical="center"/>
    </xf>
    <xf numFmtId="164" fontId="7" fillId="0" borderId="8" xfId="0" applyNumberFormat="1" applyFont="1" applyBorder="1" applyAlignment="1">
      <alignment horizontal="center" vertical="center"/>
    </xf>
    <xf numFmtId="0" fontId="7" fillId="0" borderId="6" xfId="0" applyFont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42" fontId="1" fillId="2" borderId="3" xfId="0" applyNumberFormat="1" applyFont="1" applyFill="1" applyBorder="1" applyAlignment="1">
      <alignment vertical="center"/>
    </xf>
    <xf numFmtId="44" fontId="1" fillId="2" borderId="17" xfId="0" applyNumberFormat="1" applyFont="1" applyFill="1" applyBorder="1" applyAlignment="1">
      <alignment vertical="center"/>
    </xf>
    <xf numFmtId="0" fontId="2" fillId="0" borderId="0" xfId="0" applyFont="1"/>
    <xf numFmtId="0" fontId="3" fillId="0" borderId="4" xfId="0" applyFont="1" applyBorder="1" applyAlignment="1">
      <alignment vertical="center"/>
    </xf>
    <xf numFmtId="0" fontId="3" fillId="0" borderId="0" xfId="0" applyFont="1" applyAlignment="1">
      <alignment vertical="center"/>
    </xf>
    <xf numFmtId="37" fontId="3" fillId="0" borderId="0" xfId="0" applyNumberFormat="1" applyFont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37" fontId="3" fillId="0" borderId="19" xfId="0" applyNumberFormat="1" applyFont="1" applyBorder="1" applyAlignment="1">
      <alignment vertical="center"/>
    </xf>
    <xf numFmtId="41" fontId="3" fillId="0" borderId="20" xfId="0" applyNumberFormat="1" applyFont="1" applyBorder="1" applyAlignment="1">
      <alignment vertical="center"/>
    </xf>
    <xf numFmtId="37" fontId="3" fillId="0" borderId="0" xfId="0" applyNumberFormat="1" applyFont="1"/>
    <xf numFmtId="37" fontId="3" fillId="0" borderId="19" xfId="0" applyNumberFormat="1" applyFont="1" applyBorder="1" applyAlignment="1">
      <alignment horizontal="right" vertical="center"/>
    </xf>
    <xf numFmtId="0" fontId="3" fillId="0" borderId="22" xfId="0" applyFont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3" fillId="0" borderId="25" xfId="0" applyFont="1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8" fillId="2" borderId="28" xfId="0" applyFont="1" applyFill="1" applyBorder="1" applyAlignment="1">
      <alignment horizontal="left" vertical="center" wrapText="1"/>
    </xf>
    <xf numFmtId="0" fontId="0" fillId="0" borderId="15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9" fillId="2" borderId="31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/>
    </xf>
    <xf numFmtId="37" fontId="8" fillId="2" borderId="33" xfId="0" applyNumberFormat="1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3" fillId="0" borderId="19" xfId="0" applyNumberFormat="1" applyFont="1" applyBorder="1" applyAlignment="1" applyProtection="1">
      <alignment horizontal="right" vertical="center"/>
    </xf>
    <xf numFmtId="0" fontId="3" fillId="0" borderId="22" xfId="0" applyFont="1" applyBorder="1" applyAlignment="1" applyProtection="1">
      <alignment vertical="center" wrapText="1"/>
    </xf>
    <xf numFmtId="0" fontId="3" fillId="0" borderId="25" xfId="0" applyFont="1" applyBorder="1" applyAlignment="1" applyProtection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5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9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  <xf numFmtId="0" fontId="3" fillId="0" borderId="23" xfId="0" applyFont="1" applyBorder="1" applyAlignment="1" applyProtection="1">
      <alignment vertical="center" wrapText="1"/>
    </xf>
    <xf numFmtId="0" fontId="3" fillId="0" borderId="24" xfId="0" applyFont="1" applyBorder="1" applyAlignment="1" applyProtection="1">
      <alignment vertical="center" wrapText="1"/>
    </xf>
    <xf numFmtId="0" fontId="3" fillId="0" borderId="26" xfId="0" applyFont="1" applyBorder="1" applyAlignment="1" applyProtection="1">
      <alignment horizontal="left" vertical="center" wrapText="1"/>
    </xf>
    <xf numFmtId="0" fontId="3" fillId="0" borderId="27" xfId="0" applyFont="1" applyBorder="1" applyAlignment="1" applyProtection="1">
      <alignment horizontal="left" vertical="center" wrapText="1"/>
    </xf>
    <xf numFmtId="0" fontId="5" fillId="0" borderId="25" xfId="0" applyFont="1" applyBorder="1" applyAlignment="1" applyProtection="1">
      <alignment horizontal="center" vertical="center"/>
    </xf>
    <xf numFmtId="0" fontId="5" fillId="0" borderId="26" xfId="0" applyFont="1" applyBorder="1" applyAlignment="1" applyProtection="1">
      <alignment horizontal="center" vertical="center"/>
    </xf>
    <xf numFmtId="0" fontId="5" fillId="0" borderId="27" xfId="0" applyFont="1" applyBorder="1" applyAlignment="1" applyProtection="1">
      <alignment horizontal="center" vertical="center"/>
    </xf>
    <xf numFmtId="0" fontId="8" fillId="2" borderId="15" xfId="0" applyFont="1" applyFill="1" applyBorder="1" applyAlignment="1" applyProtection="1">
      <alignment horizontal="left" vertical="center" wrapText="1"/>
    </xf>
    <xf numFmtId="0" fontId="8" fillId="2" borderId="30" xfId="0" applyFont="1" applyFill="1" applyBorder="1" applyAlignment="1" applyProtection="1">
      <alignment horizontal="left" vertical="center" wrapText="1"/>
    </xf>
    <xf numFmtId="0" fontId="8" fillId="2" borderId="25" xfId="0" applyFont="1" applyFill="1" applyBorder="1" applyAlignment="1" applyProtection="1">
      <alignment horizontal="left" vertical="center" wrapText="1"/>
    </xf>
    <xf numFmtId="0" fontId="8" fillId="2" borderId="26" xfId="0" applyFont="1" applyFill="1" applyBorder="1" applyAlignment="1" applyProtection="1">
      <alignment horizontal="left" vertical="center" wrapText="1"/>
    </xf>
    <xf numFmtId="0" fontId="8" fillId="2" borderId="13" xfId="0" applyFont="1" applyFill="1" applyBorder="1" applyAlignment="1" applyProtection="1">
      <alignment horizontal="left" vertical="center" wrapText="1"/>
    </xf>
    <xf numFmtId="37" fontId="8" fillId="2" borderId="34" xfId="0" applyNumberFormat="1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87A0B3-2FED-4E5F-8A67-27B08147240C}">
  <sheetPr>
    <pageSetUpPr fitToPage="1"/>
  </sheetPr>
  <dimension ref="A1:ED47"/>
  <sheetViews>
    <sheetView tabSelected="1" workbookViewId="0">
      <selection sqref="A1:P1"/>
    </sheetView>
  </sheetViews>
  <sheetFormatPr defaultColWidth="9.77734375" defaultRowHeight="15"/>
  <cols>
    <col min="1" max="1" width="1.77734375" style="62" customWidth="1"/>
    <col min="2" max="2" width="6.77734375" style="62" customWidth="1"/>
    <col min="3" max="3" width="65.77734375" style="62" bestFit="1" customWidth="1"/>
    <col min="4" max="5" width="16.77734375" style="93" customWidth="1"/>
    <col min="6" max="7" width="15.77734375" style="93" customWidth="1"/>
    <col min="8" max="8" width="13.77734375" style="93" customWidth="1"/>
    <col min="9" max="10" width="15.77734375" style="93" customWidth="1"/>
    <col min="11" max="14" width="13.77734375" style="93" customWidth="1"/>
    <col min="15" max="15" width="16.77734375" style="93" customWidth="1"/>
    <col min="16" max="16" width="13.77734375" style="62" customWidth="1"/>
    <col min="17" max="18" width="9.77734375" style="62"/>
  </cols>
  <sheetData>
    <row r="1" spans="1:134" ht="27.75">
      <c r="A1" s="101" t="s">
        <v>52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3"/>
      <c r="Q1" s="48"/>
      <c r="R1"/>
    </row>
    <row r="2" spans="1:134" ht="24" thickBot="1">
      <c r="A2" s="104" t="s">
        <v>126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6"/>
      <c r="Q2" s="48"/>
      <c r="R2"/>
    </row>
    <row r="3" spans="1:134" ht="18" customHeight="1">
      <c r="A3" s="107" t="s">
        <v>45</v>
      </c>
      <c r="B3" s="108"/>
      <c r="C3" s="109"/>
      <c r="D3" s="113" t="s">
        <v>27</v>
      </c>
      <c r="E3" s="114"/>
      <c r="F3" s="114"/>
      <c r="G3" s="114"/>
      <c r="H3" s="115"/>
      <c r="I3" s="113" t="s">
        <v>28</v>
      </c>
      <c r="J3" s="115"/>
      <c r="K3" s="113" t="s">
        <v>30</v>
      </c>
      <c r="L3" s="114"/>
      <c r="M3" s="115"/>
      <c r="N3" s="49"/>
      <c r="O3" s="50"/>
      <c r="P3" s="116" t="s">
        <v>112</v>
      </c>
      <c r="Q3" s="51"/>
      <c r="R3"/>
    </row>
    <row r="4" spans="1:134" ht="32.25" customHeight="1" thickBot="1">
      <c r="A4" s="110"/>
      <c r="B4" s="111"/>
      <c r="C4" s="112"/>
      <c r="D4" s="52" t="s">
        <v>5</v>
      </c>
      <c r="E4" s="52" t="s">
        <v>46</v>
      </c>
      <c r="F4" s="52" t="s">
        <v>47</v>
      </c>
      <c r="G4" s="52" t="s">
        <v>48</v>
      </c>
      <c r="H4" s="52" t="s">
        <v>6</v>
      </c>
      <c r="I4" s="52" t="s">
        <v>7</v>
      </c>
      <c r="J4" s="53" t="s">
        <v>49</v>
      </c>
      <c r="K4" s="53" t="s">
        <v>8</v>
      </c>
      <c r="L4" s="53" t="s">
        <v>9</v>
      </c>
      <c r="M4" s="53" t="s">
        <v>113</v>
      </c>
      <c r="N4" s="53" t="s">
        <v>10</v>
      </c>
      <c r="O4" s="53" t="s">
        <v>114</v>
      </c>
      <c r="P4" s="117"/>
      <c r="Q4" s="54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55"/>
      <c r="AG4" s="55"/>
      <c r="AH4" s="55"/>
      <c r="AI4" s="55"/>
      <c r="AJ4" s="55"/>
      <c r="AK4" s="55"/>
      <c r="AL4" s="55"/>
      <c r="AM4" s="55"/>
      <c r="AN4" s="55"/>
      <c r="AO4" s="55"/>
      <c r="AP4" s="55"/>
      <c r="AQ4" s="55"/>
      <c r="AR4" s="55"/>
      <c r="AS4" s="55"/>
      <c r="AT4" s="55"/>
      <c r="AU4" s="55"/>
      <c r="AV4" s="55"/>
      <c r="AW4" s="55"/>
      <c r="AX4" s="55"/>
      <c r="AY4" s="55"/>
      <c r="AZ4" s="55"/>
      <c r="BA4" s="55"/>
      <c r="BB4" s="55"/>
      <c r="BC4" s="55"/>
      <c r="BD4" s="55"/>
      <c r="BE4" s="55"/>
      <c r="BF4" s="55"/>
      <c r="BG4" s="55"/>
      <c r="BH4" s="55"/>
      <c r="BI4" s="55"/>
      <c r="BJ4" s="55"/>
      <c r="BK4" s="55"/>
      <c r="BL4" s="55"/>
      <c r="BM4" s="55"/>
      <c r="BN4" s="55"/>
      <c r="BO4" s="55"/>
      <c r="BP4" s="55"/>
      <c r="BQ4" s="55"/>
      <c r="BR4" s="55"/>
      <c r="BS4" s="55"/>
      <c r="BT4" s="55"/>
      <c r="BU4" s="55"/>
      <c r="BV4" s="55"/>
      <c r="BW4" s="55"/>
      <c r="BX4" s="55"/>
      <c r="BY4" s="55"/>
      <c r="BZ4" s="55"/>
      <c r="CA4" s="55"/>
      <c r="CB4" s="55"/>
      <c r="CC4" s="55"/>
      <c r="CD4" s="55"/>
      <c r="CE4" s="55"/>
      <c r="CF4" s="55"/>
      <c r="CG4" s="55"/>
      <c r="CH4" s="55"/>
      <c r="CI4" s="55"/>
      <c r="CJ4" s="55"/>
      <c r="CK4" s="55"/>
      <c r="CL4" s="55"/>
      <c r="CM4" s="55"/>
      <c r="CN4" s="55"/>
      <c r="CO4" s="55"/>
      <c r="CP4" s="55"/>
      <c r="CQ4" s="55"/>
      <c r="CR4" s="55"/>
      <c r="CS4" s="55"/>
      <c r="CT4" s="55"/>
      <c r="CU4" s="55"/>
      <c r="CV4" s="55"/>
      <c r="CW4" s="55"/>
      <c r="CX4" s="55"/>
      <c r="CY4" s="55"/>
      <c r="CZ4" s="55"/>
      <c r="DA4" s="55"/>
      <c r="DB4" s="55"/>
      <c r="DC4" s="55"/>
      <c r="DD4" s="55"/>
      <c r="DE4" s="55"/>
      <c r="DF4" s="55"/>
      <c r="DG4" s="55"/>
      <c r="DH4" s="55"/>
      <c r="DI4" s="55"/>
      <c r="DJ4" s="55"/>
      <c r="DK4" s="55"/>
      <c r="DL4" s="55"/>
      <c r="DM4" s="55"/>
      <c r="DN4" s="55"/>
      <c r="DO4" s="55"/>
      <c r="DP4" s="55"/>
      <c r="DQ4" s="55"/>
      <c r="DR4" s="55"/>
      <c r="DS4" s="55"/>
      <c r="DT4" s="55"/>
      <c r="DU4" s="55"/>
      <c r="DV4" s="55"/>
      <c r="DW4" s="55"/>
      <c r="DX4" s="55"/>
      <c r="DY4" s="55"/>
      <c r="DZ4" s="55"/>
      <c r="EA4" s="55"/>
      <c r="EB4" s="55"/>
      <c r="EC4" s="55"/>
      <c r="ED4" s="55"/>
    </row>
    <row r="5" spans="1:134" ht="15.75">
      <c r="A5" s="56" t="s">
        <v>115</v>
      </c>
      <c r="B5" s="57"/>
      <c r="C5" s="57"/>
      <c r="D5" s="58">
        <f>SUM(D6:D12)</f>
        <v>1966463</v>
      </c>
      <c r="E5" s="58">
        <f>SUM(E6:E12)</f>
        <v>43797</v>
      </c>
      <c r="F5" s="58">
        <f>SUM(F6:F12)</f>
        <v>0</v>
      </c>
      <c r="G5" s="58">
        <f>SUM(G6:G12)</f>
        <v>0</v>
      </c>
      <c r="H5" s="58">
        <f>SUM(H6:H12)</f>
        <v>0</v>
      </c>
      <c r="I5" s="58">
        <f>SUM(I6:I12)</f>
        <v>0</v>
      </c>
      <c r="J5" s="58">
        <f>SUM(J6:J12)</f>
        <v>0</v>
      </c>
      <c r="K5" s="58">
        <f>SUM(K6:K12)</f>
        <v>0</v>
      </c>
      <c r="L5" s="58">
        <f>SUM(L6:L12)</f>
        <v>0</v>
      </c>
      <c r="M5" s="58">
        <f>SUM(M6:M12)</f>
        <v>0</v>
      </c>
      <c r="N5" s="58">
        <f>SUM(N6:N12)</f>
        <v>0</v>
      </c>
      <c r="O5" s="59">
        <f>SUM(D5:N5)</f>
        <v>2010260</v>
      </c>
      <c r="P5" s="60">
        <f>(O5/P$45)</f>
        <v>843.93786733837112</v>
      </c>
      <c r="Q5" s="61"/>
    </row>
    <row r="6" spans="1:134">
      <c r="A6" s="63"/>
      <c r="B6" s="64">
        <v>311</v>
      </c>
      <c r="C6" s="65" t="s">
        <v>3</v>
      </c>
      <c r="D6" s="66">
        <v>1518532</v>
      </c>
      <c r="E6" s="66">
        <v>0</v>
      </c>
      <c r="F6" s="66">
        <v>0</v>
      </c>
      <c r="G6" s="66">
        <v>0</v>
      </c>
      <c r="H6" s="66">
        <v>0</v>
      </c>
      <c r="I6" s="66">
        <v>0</v>
      </c>
      <c r="J6" s="66">
        <v>0</v>
      </c>
      <c r="K6" s="66">
        <v>0</v>
      </c>
      <c r="L6" s="66">
        <v>0</v>
      </c>
      <c r="M6" s="66">
        <v>0</v>
      </c>
      <c r="N6" s="66">
        <v>0</v>
      </c>
      <c r="O6" s="66">
        <f>SUM(D6:N6)</f>
        <v>1518532</v>
      </c>
      <c r="P6" s="67">
        <f>(O6/P$45)</f>
        <v>637.50293870696896</v>
      </c>
      <c r="Q6" s="68"/>
    </row>
    <row r="7" spans="1:134">
      <c r="A7" s="63"/>
      <c r="B7" s="64">
        <v>312.41000000000003</v>
      </c>
      <c r="C7" s="65" t="s">
        <v>116</v>
      </c>
      <c r="D7" s="66">
        <v>0</v>
      </c>
      <c r="E7" s="66">
        <v>43797</v>
      </c>
      <c r="F7" s="66">
        <v>0</v>
      </c>
      <c r="G7" s="66">
        <v>0</v>
      </c>
      <c r="H7" s="66">
        <v>0</v>
      </c>
      <c r="I7" s="66">
        <v>0</v>
      </c>
      <c r="J7" s="66">
        <v>0</v>
      </c>
      <c r="K7" s="66">
        <v>0</v>
      </c>
      <c r="L7" s="66">
        <v>0</v>
      </c>
      <c r="M7" s="66">
        <v>0</v>
      </c>
      <c r="N7" s="66">
        <v>0</v>
      </c>
      <c r="O7" s="66">
        <f t="shared" ref="O7:O12" si="0">SUM(D7:N7)</f>
        <v>43797</v>
      </c>
      <c r="P7" s="67">
        <f>(O7/P$45)</f>
        <v>18.386649874055415</v>
      </c>
      <c r="Q7" s="68"/>
    </row>
    <row r="8" spans="1:134">
      <c r="A8" s="63"/>
      <c r="B8" s="64">
        <v>314.10000000000002</v>
      </c>
      <c r="C8" s="65" t="s">
        <v>12</v>
      </c>
      <c r="D8" s="66">
        <v>286431</v>
      </c>
      <c r="E8" s="66">
        <v>0</v>
      </c>
      <c r="F8" s="66">
        <v>0</v>
      </c>
      <c r="G8" s="66">
        <v>0</v>
      </c>
      <c r="H8" s="66">
        <v>0</v>
      </c>
      <c r="I8" s="66">
        <v>0</v>
      </c>
      <c r="J8" s="66">
        <v>0</v>
      </c>
      <c r="K8" s="66">
        <v>0</v>
      </c>
      <c r="L8" s="66">
        <v>0</v>
      </c>
      <c r="M8" s="66">
        <v>0</v>
      </c>
      <c r="N8" s="66">
        <v>0</v>
      </c>
      <c r="O8" s="66">
        <f t="shared" si="0"/>
        <v>286431</v>
      </c>
      <c r="P8" s="67">
        <f>(O8/P$45)</f>
        <v>120.24811083123426</v>
      </c>
      <c r="Q8" s="68"/>
    </row>
    <row r="9" spans="1:134">
      <c r="A9" s="63"/>
      <c r="B9" s="64">
        <v>314.3</v>
      </c>
      <c r="C9" s="65" t="s">
        <v>13</v>
      </c>
      <c r="D9" s="66">
        <v>34665</v>
      </c>
      <c r="E9" s="66">
        <v>0</v>
      </c>
      <c r="F9" s="66">
        <v>0</v>
      </c>
      <c r="G9" s="66">
        <v>0</v>
      </c>
      <c r="H9" s="66">
        <v>0</v>
      </c>
      <c r="I9" s="66">
        <v>0</v>
      </c>
      <c r="J9" s="66">
        <v>0</v>
      </c>
      <c r="K9" s="66">
        <v>0</v>
      </c>
      <c r="L9" s="66">
        <v>0</v>
      </c>
      <c r="M9" s="66">
        <v>0</v>
      </c>
      <c r="N9" s="66">
        <v>0</v>
      </c>
      <c r="O9" s="66">
        <f t="shared" si="0"/>
        <v>34665</v>
      </c>
      <c r="P9" s="67">
        <f>(O9/P$45)</f>
        <v>14.552896725440807</v>
      </c>
      <c r="Q9" s="68"/>
    </row>
    <row r="10" spans="1:134">
      <c r="A10" s="63"/>
      <c r="B10" s="64">
        <v>314.39999999999998</v>
      </c>
      <c r="C10" s="65" t="s">
        <v>14</v>
      </c>
      <c r="D10" s="66">
        <v>17992</v>
      </c>
      <c r="E10" s="66">
        <v>0</v>
      </c>
      <c r="F10" s="66">
        <v>0</v>
      </c>
      <c r="G10" s="66">
        <v>0</v>
      </c>
      <c r="H10" s="66">
        <v>0</v>
      </c>
      <c r="I10" s="66">
        <v>0</v>
      </c>
      <c r="J10" s="66">
        <v>0</v>
      </c>
      <c r="K10" s="66">
        <v>0</v>
      </c>
      <c r="L10" s="66">
        <v>0</v>
      </c>
      <c r="M10" s="66">
        <v>0</v>
      </c>
      <c r="N10" s="66">
        <v>0</v>
      </c>
      <c r="O10" s="66">
        <f t="shared" si="0"/>
        <v>17992</v>
      </c>
      <c r="P10" s="67">
        <f>(O10/P$45)</f>
        <v>7.5533165407220819</v>
      </c>
      <c r="Q10" s="68"/>
    </row>
    <row r="11" spans="1:134">
      <c r="A11" s="63"/>
      <c r="B11" s="64">
        <v>315.10000000000002</v>
      </c>
      <c r="C11" s="65" t="s">
        <v>117</v>
      </c>
      <c r="D11" s="66">
        <v>53983</v>
      </c>
      <c r="E11" s="66">
        <v>0</v>
      </c>
      <c r="F11" s="66">
        <v>0</v>
      </c>
      <c r="G11" s="66">
        <v>0</v>
      </c>
      <c r="H11" s="66">
        <v>0</v>
      </c>
      <c r="I11" s="66">
        <v>0</v>
      </c>
      <c r="J11" s="66">
        <v>0</v>
      </c>
      <c r="K11" s="66">
        <v>0</v>
      </c>
      <c r="L11" s="66">
        <v>0</v>
      </c>
      <c r="M11" s="66">
        <v>0</v>
      </c>
      <c r="N11" s="66">
        <v>0</v>
      </c>
      <c r="O11" s="66">
        <f t="shared" si="0"/>
        <v>53983</v>
      </c>
      <c r="P11" s="67">
        <f>(O11/P$45)</f>
        <v>22.662888329135182</v>
      </c>
      <c r="Q11" s="68"/>
    </row>
    <row r="12" spans="1:134">
      <c r="A12" s="63"/>
      <c r="B12" s="64">
        <v>316</v>
      </c>
      <c r="C12" s="65" t="s">
        <v>80</v>
      </c>
      <c r="D12" s="66">
        <v>54860</v>
      </c>
      <c r="E12" s="66">
        <v>0</v>
      </c>
      <c r="F12" s="66">
        <v>0</v>
      </c>
      <c r="G12" s="66">
        <v>0</v>
      </c>
      <c r="H12" s="66">
        <v>0</v>
      </c>
      <c r="I12" s="66">
        <v>0</v>
      </c>
      <c r="J12" s="66">
        <v>0</v>
      </c>
      <c r="K12" s="66">
        <v>0</v>
      </c>
      <c r="L12" s="66">
        <v>0</v>
      </c>
      <c r="M12" s="66">
        <v>0</v>
      </c>
      <c r="N12" s="66">
        <v>0</v>
      </c>
      <c r="O12" s="66">
        <f t="shared" si="0"/>
        <v>54860</v>
      </c>
      <c r="P12" s="67">
        <f>(O12/P$45)</f>
        <v>23.03106633081444</v>
      </c>
      <c r="Q12" s="68"/>
    </row>
    <row r="13" spans="1:134" ht="15.75">
      <c r="A13" s="69" t="s">
        <v>17</v>
      </c>
      <c r="B13" s="70"/>
      <c r="C13" s="71"/>
      <c r="D13" s="72">
        <f>SUM(D14:D15)</f>
        <v>313774</v>
      </c>
      <c r="E13" s="72">
        <f>SUM(E14:E15)</f>
        <v>0</v>
      </c>
      <c r="F13" s="72">
        <f>SUM(F14:F15)</f>
        <v>0</v>
      </c>
      <c r="G13" s="72">
        <f>SUM(G14:G15)</f>
        <v>0</v>
      </c>
      <c r="H13" s="72">
        <f>SUM(H14:H15)</f>
        <v>0</v>
      </c>
      <c r="I13" s="72">
        <f>SUM(I14:I15)</f>
        <v>0</v>
      </c>
      <c r="J13" s="72">
        <f>SUM(J14:J15)</f>
        <v>0</v>
      </c>
      <c r="K13" s="72">
        <f>SUM(K14:K15)</f>
        <v>0</v>
      </c>
      <c r="L13" s="72">
        <f>SUM(L14:L15)</f>
        <v>0</v>
      </c>
      <c r="M13" s="72">
        <f>SUM(M14:M15)</f>
        <v>0</v>
      </c>
      <c r="N13" s="72">
        <f>SUM(N14:N15)</f>
        <v>0</v>
      </c>
      <c r="O13" s="73">
        <f>SUM(D13:N13)</f>
        <v>313774</v>
      </c>
      <c r="P13" s="74">
        <f>(O13/P$45)</f>
        <v>131.72712006717043</v>
      </c>
      <c r="Q13" s="75"/>
    </row>
    <row r="14" spans="1:134">
      <c r="A14" s="63"/>
      <c r="B14" s="64">
        <v>322</v>
      </c>
      <c r="C14" s="65" t="s">
        <v>118</v>
      </c>
      <c r="D14" s="66">
        <v>89856</v>
      </c>
      <c r="E14" s="66">
        <v>0</v>
      </c>
      <c r="F14" s="66">
        <v>0</v>
      </c>
      <c r="G14" s="66">
        <v>0</v>
      </c>
      <c r="H14" s="66">
        <v>0</v>
      </c>
      <c r="I14" s="66">
        <v>0</v>
      </c>
      <c r="J14" s="66">
        <v>0</v>
      </c>
      <c r="K14" s="66">
        <v>0</v>
      </c>
      <c r="L14" s="66">
        <v>0</v>
      </c>
      <c r="M14" s="66">
        <v>0</v>
      </c>
      <c r="N14" s="66">
        <v>0</v>
      </c>
      <c r="O14" s="66">
        <f>SUM(D14:N14)</f>
        <v>89856</v>
      </c>
      <c r="P14" s="67">
        <f>(O14/P$45)</f>
        <v>37.722921914357684</v>
      </c>
      <c r="Q14" s="68"/>
    </row>
    <row r="15" spans="1:134">
      <c r="A15" s="63"/>
      <c r="B15" s="64">
        <v>323.10000000000002</v>
      </c>
      <c r="C15" s="65" t="s">
        <v>18</v>
      </c>
      <c r="D15" s="66">
        <v>223918</v>
      </c>
      <c r="E15" s="66">
        <v>0</v>
      </c>
      <c r="F15" s="66">
        <v>0</v>
      </c>
      <c r="G15" s="66">
        <v>0</v>
      </c>
      <c r="H15" s="66">
        <v>0</v>
      </c>
      <c r="I15" s="66">
        <v>0</v>
      </c>
      <c r="J15" s="66">
        <v>0</v>
      </c>
      <c r="K15" s="66">
        <v>0</v>
      </c>
      <c r="L15" s="66">
        <v>0</v>
      </c>
      <c r="M15" s="66">
        <v>0</v>
      </c>
      <c r="N15" s="66">
        <v>0</v>
      </c>
      <c r="O15" s="66">
        <f t="shared" ref="O15" si="1">SUM(D15:N15)</f>
        <v>223918</v>
      </c>
      <c r="P15" s="67">
        <f>(O15/P$45)</f>
        <v>94.004198152812762</v>
      </c>
      <c r="Q15" s="68"/>
    </row>
    <row r="16" spans="1:134" ht="15.75">
      <c r="A16" s="69" t="s">
        <v>119</v>
      </c>
      <c r="B16" s="70"/>
      <c r="C16" s="71"/>
      <c r="D16" s="72">
        <f>SUM(D17:D25)</f>
        <v>589076</v>
      </c>
      <c r="E16" s="72">
        <f>SUM(E17:E25)</f>
        <v>2272208</v>
      </c>
      <c r="F16" s="72">
        <f>SUM(F17:F25)</f>
        <v>0</v>
      </c>
      <c r="G16" s="72">
        <f>SUM(G17:G25)</f>
        <v>0</v>
      </c>
      <c r="H16" s="72">
        <f>SUM(H17:H25)</f>
        <v>0</v>
      </c>
      <c r="I16" s="72">
        <f>SUM(I17:I25)</f>
        <v>0</v>
      </c>
      <c r="J16" s="72">
        <f>SUM(J17:J25)</f>
        <v>0</v>
      </c>
      <c r="K16" s="72">
        <f>SUM(K17:K25)</f>
        <v>0</v>
      </c>
      <c r="L16" s="72">
        <f>SUM(L17:L25)</f>
        <v>0</v>
      </c>
      <c r="M16" s="72">
        <f>SUM(M17:M25)</f>
        <v>0</v>
      </c>
      <c r="N16" s="72">
        <f>SUM(N17:N25)</f>
        <v>0</v>
      </c>
      <c r="O16" s="73">
        <f>SUM(D16:N16)</f>
        <v>2861284</v>
      </c>
      <c r="P16" s="74">
        <f>(O16/P$45)</f>
        <v>1201.2107472712007</v>
      </c>
      <c r="Q16" s="75"/>
    </row>
    <row r="17" spans="1:17">
      <c r="A17" s="63"/>
      <c r="B17" s="64">
        <v>331.49</v>
      </c>
      <c r="C17" s="65" t="s">
        <v>127</v>
      </c>
      <c r="D17" s="66">
        <v>0</v>
      </c>
      <c r="E17" s="66">
        <v>355502</v>
      </c>
      <c r="F17" s="66">
        <v>0</v>
      </c>
      <c r="G17" s="66">
        <v>0</v>
      </c>
      <c r="H17" s="66">
        <v>0</v>
      </c>
      <c r="I17" s="66">
        <v>0</v>
      </c>
      <c r="J17" s="66">
        <v>0</v>
      </c>
      <c r="K17" s="66">
        <v>0</v>
      </c>
      <c r="L17" s="66">
        <v>0</v>
      </c>
      <c r="M17" s="66">
        <v>0</v>
      </c>
      <c r="N17" s="66">
        <v>0</v>
      </c>
      <c r="O17" s="66">
        <f t="shared" ref="O17:O23" si="2">SUM(D17:N17)</f>
        <v>355502</v>
      </c>
      <c r="P17" s="67">
        <f>(O17/P$45)</f>
        <v>149.24517212426531</v>
      </c>
      <c r="Q17" s="68"/>
    </row>
    <row r="18" spans="1:17">
      <c r="A18" s="63"/>
      <c r="B18" s="64">
        <v>331.51</v>
      </c>
      <c r="C18" s="65" t="s">
        <v>128</v>
      </c>
      <c r="D18" s="66">
        <v>261751</v>
      </c>
      <c r="E18" s="66">
        <v>532908</v>
      </c>
      <c r="F18" s="66">
        <v>0</v>
      </c>
      <c r="G18" s="66">
        <v>0</v>
      </c>
      <c r="H18" s="66">
        <v>0</v>
      </c>
      <c r="I18" s="66">
        <v>0</v>
      </c>
      <c r="J18" s="66">
        <v>0</v>
      </c>
      <c r="K18" s="66">
        <v>0</v>
      </c>
      <c r="L18" s="66">
        <v>0</v>
      </c>
      <c r="M18" s="66">
        <v>0</v>
      </c>
      <c r="N18" s="66">
        <v>0</v>
      </c>
      <c r="O18" s="66">
        <f t="shared" si="2"/>
        <v>794659</v>
      </c>
      <c r="P18" s="67">
        <f>(O18/P$45)</f>
        <v>333.60999160369437</v>
      </c>
      <c r="Q18" s="68"/>
    </row>
    <row r="19" spans="1:17">
      <c r="A19" s="63"/>
      <c r="B19" s="64">
        <v>334.5</v>
      </c>
      <c r="C19" s="65" t="s">
        <v>55</v>
      </c>
      <c r="D19" s="66">
        <v>0</v>
      </c>
      <c r="E19" s="66">
        <v>915000</v>
      </c>
      <c r="F19" s="66">
        <v>0</v>
      </c>
      <c r="G19" s="66">
        <v>0</v>
      </c>
      <c r="H19" s="66">
        <v>0</v>
      </c>
      <c r="I19" s="66">
        <v>0</v>
      </c>
      <c r="J19" s="66">
        <v>0</v>
      </c>
      <c r="K19" s="66">
        <v>0</v>
      </c>
      <c r="L19" s="66">
        <v>0</v>
      </c>
      <c r="M19" s="66">
        <v>0</v>
      </c>
      <c r="N19" s="66">
        <v>0</v>
      </c>
      <c r="O19" s="66">
        <f t="shared" si="2"/>
        <v>915000</v>
      </c>
      <c r="P19" s="67">
        <f>(O19/P$45)</f>
        <v>384.13098236775818</v>
      </c>
      <c r="Q19" s="68"/>
    </row>
    <row r="20" spans="1:17">
      <c r="A20" s="63"/>
      <c r="B20" s="64">
        <v>334.7</v>
      </c>
      <c r="C20" s="65" t="s">
        <v>22</v>
      </c>
      <c r="D20" s="66">
        <v>0</v>
      </c>
      <c r="E20" s="66">
        <v>7000</v>
      </c>
      <c r="F20" s="66">
        <v>0</v>
      </c>
      <c r="G20" s="66">
        <v>0</v>
      </c>
      <c r="H20" s="66">
        <v>0</v>
      </c>
      <c r="I20" s="66">
        <v>0</v>
      </c>
      <c r="J20" s="66">
        <v>0</v>
      </c>
      <c r="K20" s="66">
        <v>0</v>
      </c>
      <c r="L20" s="66">
        <v>0</v>
      </c>
      <c r="M20" s="66">
        <v>0</v>
      </c>
      <c r="N20" s="66">
        <v>0</v>
      </c>
      <c r="O20" s="66">
        <f t="shared" si="2"/>
        <v>7000</v>
      </c>
      <c r="P20" s="67">
        <f>(O20/P$45)</f>
        <v>2.9387069689336691</v>
      </c>
      <c r="Q20" s="68"/>
    </row>
    <row r="21" spans="1:17">
      <c r="A21" s="63"/>
      <c r="B21" s="64">
        <v>335.125</v>
      </c>
      <c r="C21" s="65" t="s">
        <v>120</v>
      </c>
      <c r="D21" s="66">
        <v>72081</v>
      </c>
      <c r="E21" s="66">
        <v>28937</v>
      </c>
      <c r="F21" s="66">
        <v>0</v>
      </c>
      <c r="G21" s="66">
        <v>0</v>
      </c>
      <c r="H21" s="66">
        <v>0</v>
      </c>
      <c r="I21" s="66">
        <v>0</v>
      </c>
      <c r="J21" s="66">
        <v>0</v>
      </c>
      <c r="K21" s="66">
        <v>0</v>
      </c>
      <c r="L21" s="66">
        <v>0</v>
      </c>
      <c r="M21" s="66">
        <v>0</v>
      </c>
      <c r="N21" s="66">
        <v>0</v>
      </c>
      <c r="O21" s="66">
        <f t="shared" si="2"/>
        <v>101018</v>
      </c>
      <c r="P21" s="67">
        <f>(O21/P$45)</f>
        <v>42.408900083963054</v>
      </c>
      <c r="Q21" s="68"/>
    </row>
    <row r="22" spans="1:17">
      <c r="A22" s="63"/>
      <c r="B22" s="64">
        <v>335.15</v>
      </c>
      <c r="C22" s="65" t="s">
        <v>82</v>
      </c>
      <c r="D22" s="66">
        <v>2288</v>
      </c>
      <c r="E22" s="66">
        <v>0</v>
      </c>
      <c r="F22" s="66">
        <v>0</v>
      </c>
      <c r="G22" s="66">
        <v>0</v>
      </c>
      <c r="H22" s="66">
        <v>0</v>
      </c>
      <c r="I22" s="66">
        <v>0</v>
      </c>
      <c r="J22" s="66">
        <v>0</v>
      </c>
      <c r="K22" s="66">
        <v>0</v>
      </c>
      <c r="L22" s="66">
        <v>0</v>
      </c>
      <c r="M22" s="66">
        <v>0</v>
      </c>
      <c r="N22" s="66">
        <v>0</v>
      </c>
      <c r="O22" s="66">
        <f t="shared" si="2"/>
        <v>2288</v>
      </c>
      <c r="P22" s="67">
        <f>(O22/P$45)</f>
        <v>0.96053736356003361</v>
      </c>
      <c r="Q22" s="68"/>
    </row>
    <row r="23" spans="1:17">
      <c r="A23" s="63"/>
      <c r="B23" s="64">
        <v>335.18</v>
      </c>
      <c r="C23" s="65" t="s">
        <v>121</v>
      </c>
      <c r="D23" s="66">
        <v>252956</v>
      </c>
      <c r="E23" s="66">
        <v>0</v>
      </c>
      <c r="F23" s="66">
        <v>0</v>
      </c>
      <c r="G23" s="66">
        <v>0</v>
      </c>
      <c r="H23" s="66">
        <v>0</v>
      </c>
      <c r="I23" s="66">
        <v>0</v>
      </c>
      <c r="J23" s="66">
        <v>0</v>
      </c>
      <c r="K23" s="66">
        <v>0</v>
      </c>
      <c r="L23" s="66">
        <v>0</v>
      </c>
      <c r="M23" s="66">
        <v>0</v>
      </c>
      <c r="N23" s="66">
        <v>0</v>
      </c>
      <c r="O23" s="66">
        <f t="shared" si="2"/>
        <v>252956</v>
      </c>
      <c r="P23" s="67">
        <f>(O23/P$45)</f>
        <v>106.19479429051218</v>
      </c>
      <c r="Q23" s="68"/>
    </row>
    <row r="24" spans="1:17">
      <c r="A24" s="63"/>
      <c r="B24" s="64">
        <v>337.4</v>
      </c>
      <c r="C24" s="65" t="s">
        <v>26</v>
      </c>
      <c r="D24" s="66">
        <v>0</v>
      </c>
      <c r="E24" s="66">
        <v>139061</v>
      </c>
      <c r="F24" s="66">
        <v>0</v>
      </c>
      <c r="G24" s="66">
        <v>0</v>
      </c>
      <c r="H24" s="66">
        <v>0</v>
      </c>
      <c r="I24" s="66">
        <v>0</v>
      </c>
      <c r="J24" s="66">
        <v>0</v>
      </c>
      <c r="K24" s="66">
        <v>0</v>
      </c>
      <c r="L24" s="66">
        <v>0</v>
      </c>
      <c r="M24" s="66">
        <v>0</v>
      </c>
      <c r="N24" s="66">
        <v>0</v>
      </c>
      <c r="O24" s="66">
        <f t="shared" ref="O24:O25" si="3">SUM(D24:N24)</f>
        <v>139061</v>
      </c>
      <c r="P24" s="67">
        <f>(O24/P$45)</f>
        <v>58.379932829554996</v>
      </c>
      <c r="Q24" s="68"/>
    </row>
    <row r="25" spans="1:17">
      <c r="A25" s="63"/>
      <c r="B25" s="64">
        <v>337.7</v>
      </c>
      <c r="C25" s="65" t="s">
        <v>73</v>
      </c>
      <c r="D25" s="66">
        <v>0</v>
      </c>
      <c r="E25" s="66">
        <v>293800</v>
      </c>
      <c r="F25" s="66">
        <v>0</v>
      </c>
      <c r="G25" s="66">
        <v>0</v>
      </c>
      <c r="H25" s="66">
        <v>0</v>
      </c>
      <c r="I25" s="66">
        <v>0</v>
      </c>
      <c r="J25" s="66">
        <v>0</v>
      </c>
      <c r="K25" s="66">
        <v>0</v>
      </c>
      <c r="L25" s="66">
        <v>0</v>
      </c>
      <c r="M25" s="66">
        <v>0</v>
      </c>
      <c r="N25" s="66">
        <v>0</v>
      </c>
      <c r="O25" s="66">
        <f t="shared" si="3"/>
        <v>293800</v>
      </c>
      <c r="P25" s="67">
        <f>(O25/P$45)</f>
        <v>123.34172963895885</v>
      </c>
      <c r="Q25" s="68"/>
    </row>
    <row r="26" spans="1:17" ht="15.75">
      <c r="A26" s="69" t="s">
        <v>31</v>
      </c>
      <c r="B26" s="70"/>
      <c r="C26" s="71"/>
      <c r="D26" s="72">
        <f>SUM(D27:D30)</f>
        <v>1355158</v>
      </c>
      <c r="E26" s="72">
        <f>SUM(E27:E30)</f>
        <v>0</v>
      </c>
      <c r="F26" s="72">
        <f>SUM(F27:F30)</f>
        <v>0</v>
      </c>
      <c r="G26" s="72">
        <f>SUM(G27:G30)</f>
        <v>0</v>
      </c>
      <c r="H26" s="72">
        <f>SUM(H27:H30)</f>
        <v>0</v>
      </c>
      <c r="I26" s="72">
        <f>SUM(I27:I30)</f>
        <v>379527</v>
      </c>
      <c r="J26" s="72">
        <f>SUM(J27:J30)</f>
        <v>0</v>
      </c>
      <c r="K26" s="72">
        <f>SUM(K27:K30)</f>
        <v>0</v>
      </c>
      <c r="L26" s="72">
        <f>SUM(L27:L30)</f>
        <v>0</v>
      </c>
      <c r="M26" s="72">
        <f>SUM(M27:M30)</f>
        <v>0</v>
      </c>
      <c r="N26" s="72">
        <f>SUM(N27:N30)</f>
        <v>0</v>
      </c>
      <c r="O26" s="72">
        <f>SUM(D26:N26)</f>
        <v>1734685</v>
      </c>
      <c r="P26" s="74">
        <f>(O26/P$45)</f>
        <v>728.24727120067166</v>
      </c>
      <c r="Q26" s="75"/>
    </row>
    <row r="27" spans="1:17">
      <c r="A27" s="63"/>
      <c r="B27" s="64">
        <v>343.3</v>
      </c>
      <c r="C27" s="65" t="s">
        <v>34</v>
      </c>
      <c r="D27" s="66">
        <v>0</v>
      </c>
      <c r="E27" s="66">
        <v>0</v>
      </c>
      <c r="F27" s="66">
        <v>0</v>
      </c>
      <c r="G27" s="66">
        <v>0</v>
      </c>
      <c r="H27" s="66">
        <v>0</v>
      </c>
      <c r="I27" s="66">
        <v>379527</v>
      </c>
      <c r="J27" s="66">
        <v>0</v>
      </c>
      <c r="K27" s="66">
        <v>0</v>
      </c>
      <c r="L27" s="66">
        <v>0</v>
      </c>
      <c r="M27" s="66">
        <v>0</v>
      </c>
      <c r="N27" s="66">
        <v>0</v>
      </c>
      <c r="O27" s="66">
        <f t="shared" ref="O27:O29" si="4">SUM(D27:N27)</f>
        <v>379527</v>
      </c>
      <c r="P27" s="67">
        <f>(O27/P$45)</f>
        <v>159.33123425692696</v>
      </c>
      <c r="Q27" s="68"/>
    </row>
    <row r="28" spans="1:17">
      <c r="A28" s="63"/>
      <c r="B28" s="64">
        <v>343.4</v>
      </c>
      <c r="C28" s="65" t="s">
        <v>35</v>
      </c>
      <c r="D28" s="66">
        <v>158169</v>
      </c>
      <c r="E28" s="66">
        <v>0</v>
      </c>
      <c r="F28" s="66">
        <v>0</v>
      </c>
      <c r="G28" s="66">
        <v>0</v>
      </c>
      <c r="H28" s="66">
        <v>0</v>
      </c>
      <c r="I28" s="66">
        <v>0</v>
      </c>
      <c r="J28" s="66">
        <v>0</v>
      </c>
      <c r="K28" s="66">
        <v>0</v>
      </c>
      <c r="L28" s="66">
        <v>0</v>
      </c>
      <c r="M28" s="66">
        <v>0</v>
      </c>
      <c r="N28" s="66">
        <v>0</v>
      </c>
      <c r="O28" s="66">
        <f t="shared" si="4"/>
        <v>158169</v>
      </c>
      <c r="P28" s="67">
        <f>(O28/P$45)</f>
        <v>66.401763224181366</v>
      </c>
      <c r="Q28" s="68"/>
    </row>
    <row r="29" spans="1:17">
      <c r="A29" s="63"/>
      <c r="B29" s="64">
        <v>347.9</v>
      </c>
      <c r="C29" s="65" t="s">
        <v>58</v>
      </c>
      <c r="D29" s="66">
        <v>103693</v>
      </c>
      <c r="E29" s="66">
        <v>0</v>
      </c>
      <c r="F29" s="66">
        <v>0</v>
      </c>
      <c r="G29" s="66">
        <v>0</v>
      </c>
      <c r="H29" s="66">
        <v>0</v>
      </c>
      <c r="I29" s="66">
        <v>0</v>
      </c>
      <c r="J29" s="66">
        <v>0</v>
      </c>
      <c r="K29" s="66">
        <v>0</v>
      </c>
      <c r="L29" s="66">
        <v>0</v>
      </c>
      <c r="M29" s="66">
        <v>0</v>
      </c>
      <c r="N29" s="66">
        <v>0</v>
      </c>
      <c r="O29" s="66">
        <f t="shared" si="4"/>
        <v>103693</v>
      </c>
      <c r="P29" s="67">
        <f>(O29/P$45)</f>
        <v>43.531905961376992</v>
      </c>
      <c r="Q29" s="68"/>
    </row>
    <row r="30" spans="1:17">
      <c r="A30" s="63"/>
      <c r="B30" s="64">
        <v>349</v>
      </c>
      <c r="C30" s="65" t="s">
        <v>122</v>
      </c>
      <c r="D30" s="66">
        <v>1093296</v>
      </c>
      <c r="E30" s="66">
        <v>0</v>
      </c>
      <c r="F30" s="66">
        <v>0</v>
      </c>
      <c r="G30" s="66">
        <v>0</v>
      </c>
      <c r="H30" s="66">
        <v>0</v>
      </c>
      <c r="I30" s="66">
        <v>0</v>
      </c>
      <c r="J30" s="66">
        <v>0</v>
      </c>
      <c r="K30" s="66">
        <v>0</v>
      </c>
      <c r="L30" s="66">
        <v>0</v>
      </c>
      <c r="M30" s="66">
        <v>0</v>
      </c>
      <c r="N30" s="66">
        <v>0</v>
      </c>
      <c r="O30" s="66">
        <f>SUM(D30:N30)</f>
        <v>1093296</v>
      </c>
      <c r="P30" s="67">
        <f>(O30/P$45)</f>
        <v>458.9823677581864</v>
      </c>
      <c r="Q30" s="68"/>
    </row>
    <row r="31" spans="1:17" ht="15.75">
      <c r="A31" s="69" t="s">
        <v>32</v>
      </c>
      <c r="B31" s="70"/>
      <c r="C31" s="71"/>
      <c r="D31" s="72">
        <f>SUM(D32:D34)</f>
        <v>7070</v>
      </c>
      <c r="E31" s="72">
        <f>SUM(E32:E34)</f>
        <v>0</v>
      </c>
      <c r="F31" s="72">
        <f>SUM(F32:F34)</f>
        <v>0</v>
      </c>
      <c r="G31" s="72">
        <f>SUM(G32:G34)</f>
        <v>0</v>
      </c>
      <c r="H31" s="72">
        <f>SUM(H32:H34)</f>
        <v>0</v>
      </c>
      <c r="I31" s="72">
        <f>SUM(I32:I34)</f>
        <v>0</v>
      </c>
      <c r="J31" s="72">
        <f>SUM(J32:J34)</f>
        <v>0</v>
      </c>
      <c r="K31" s="72">
        <f>SUM(K32:K34)</f>
        <v>0</v>
      </c>
      <c r="L31" s="72">
        <f>SUM(L32:L34)</f>
        <v>0</v>
      </c>
      <c r="M31" s="72">
        <f>SUM(M32:M34)</f>
        <v>0</v>
      </c>
      <c r="N31" s="72">
        <f>SUM(N32:N34)</f>
        <v>0</v>
      </c>
      <c r="O31" s="72">
        <f>SUM(D31:N31)</f>
        <v>7070</v>
      </c>
      <c r="P31" s="74">
        <f>(O31/P$45)</f>
        <v>2.9680940386230059</v>
      </c>
      <c r="Q31" s="75"/>
    </row>
    <row r="32" spans="1:17">
      <c r="A32" s="76"/>
      <c r="B32" s="77">
        <v>351.1</v>
      </c>
      <c r="C32" s="78" t="s">
        <v>38</v>
      </c>
      <c r="D32" s="66">
        <v>6332</v>
      </c>
      <c r="E32" s="66">
        <v>0</v>
      </c>
      <c r="F32" s="66">
        <v>0</v>
      </c>
      <c r="G32" s="66">
        <v>0</v>
      </c>
      <c r="H32" s="66">
        <v>0</v>
      </c>
      <c r="I32" s="66">
        <v>0</v>
      </c>
      <c r="J32" s="66">
        <v>0</v>
      </c>
      <c r="K32" s="66">
        <v>0</v>
      </c>
      <c r="L32" s="66">
        <v>0</v>
      </c>
      <c r="M32" s="66">
        <v>0</v>
      </c>
      <c r="N32" s="66">
        <v>0</v>
      </c>
      <c r="O32" s="66">
        <f>SUM(D32:N32)</f>
        <v>6332</v>
      </c>
      <c r="P32" s="67">
        <f>(O32/P$45)</f>
        <v>2.6582703610411418</v>
      </c>
      <c r="Q32" s="68"/>
    </row>
    <row r="33" spans="1:120">
      <c r="A33" s="76"/>
      <c r="B33" s="77">
        <v>351.3</v>
      </c>
      <c r="C33" s="78" t="s">
        <v>39</v>
      </c>
      <c r="D33" s="66">
        <v>281</v>
      </c>
      <c r="E33" s="66">
        <v>0</v>
      </c>
      <c r="F33" s="66">
        <v>0</v>
      </c>
      <c r="G33" s="66">
        <v>0</v>
      </c>
      <c r="H33" s="66">
        <v>0</v>
      </c>
      <c r="I33" s="66">
        <v>0</v>
      </c>
      <c r="J33" s="66">
        <v>0</v>
      </c>
      <c r="K33" s="66">
        <v>0</v>
      </c>
      <c r="L33" s="66">
        <v>0</v>
      </c>
      <c r="M33" s="66">
        <v>0</v>
      </c>
      <c r="N33" s="66">
        <v>0</v>
      </c>
      <c r="O33" s="66">
        <f t="shared" ref="O33:O34" si="5">SUM(D33:N33)</f>
        <v>281</v>
      </c>
      <c r="P33" s="67">
        <f>(O33/P$45)</f>
        <v>0.117968094038623</v>
      </c>
      <c r="Q33" s="68"/>
    </row>
    <row r="34" spans="1:120">
      <c r="A34" s="76"/>
      <c r="B34" s="77">
        <v>351.4</v>
      </c>
      <c r="C34" s="78" t="s">
        <v>40</v>
      </c>
      <c r="D34" s="66">
        <v>457</v>
      </c>
      <c r="E34" s="66">
        <v>0</v>
      </c>
      <c r="F34" s="66">
        <v>0</v>
      </c>
      <c r="G34" s="66">
        <v>0</v>
      </c>
      <c r="H34" s="66">
        <v>0</v>
      </c>
      <c r="I34" s="66">
        <v>0</v>
      </c>
      <c r="J34" s="66">
        <v>0</v>
      </c>
      <c r="K34" s="66">
        <v>0</v>
      </c>
      <c r="L34" s="66">
        <v>0</v>
      </c>
      <c r="M34" s="66">
        <v>0</v>
      </c>
      <c r="N34" s="66">
        <v>0</v>
      </c>
      <c r="O34" s="66">
        <f t="shared" si="5"/>
        <v>457</v>
      </c>
      <c r="P34" s="67">
        <f>(O34/P$45)</f>
        <v>0.19185558354324098</v>
      </c>
      <c r="Q34" s="68"/>
    </row>
    <row r="35" spans="1:120" ht="15.75">
      <c r="A35" s="69" t="s">
        <v>4</v>
      </c>
      <c r="B35" s="70"/>
      <c r="C35" s="71"/>
      <c r="D35" s="72">
        <f>SUM(D36:D40)</f>
        <v>80413</v>
      </c>
      <c r="E35" s="72">
        <f>SUM(E36:E40)</f>
        <v>0</v>
      </c>
      <c r="F35" s="72">
        <f>SUM(F36:F40)</f>
        <v>0</v>
      </c>
      <c r="G35" s="72">
        <f>SUM(G36:G40)</f>
        <v>0</v>
      </c>
      <c r="H35" s="72">
        <f>SUM(H36:H40)</f>
        <v>0</v>
      </c>
      <c r="I35" s="72">
        <f>SUM(I36:I40)</f>
        <v>0</v>
      </c>
      <c r="J35" s="72">
        <f>SUM(J36:J40)</f>
        <v>0</v>
      </c>
      <c r="K35" s="72">
        <f>SUM(K36:K40)</f>
        <v>0</v>
      </c>
      <c r="L35" s="72">
        <f>SUM(L36:L40)</f>
        <v>0</v>
      </c>
      <c r="M35" s="72">
        <f>SUM(M36:M40)</f>
        <v>0</v>
      </c>
      <c r="N35" s="72">
        <f>SUM(N36:N40)</f>
        <v>0</v>
      </c>
      <c r="O35" s="72">
        <f>SUM(D35:N35)</f>
        <v>80413</v>
      </c>
      <c r="P35" s="74">
        <f>(O35/P$45)</f>
        <v>33.758606213266162</v>
      </c>
      <c r="Q35" s="75"/>
    </row>
    <row r="36" spans="1:120">
      <c r="A36" s="63"/>
      <c r="B36" s="64">
        <v>361.1</v>
      </c>
      <c r="C36" s="65" t="s">
        <v>42</v>
      </c>
      <c r="D36" s="66">
        <v>27335</v>
      </c>
      <c r="E36" s="66">
        <v>0</v>
      </c>
      <c r="F36" s="66">
        <v>0</v>
      </c>
      <c r="G36" s="66">
        <v>0</v>
      </c>
      <c r="H36" s="66">
        <v>0</v>
      </c>
      <c r="I36" s="66">
        <v>0</v>
      </c>
      <c r="J36" s="66">
        <v>0</v>
      </c>
      <c r="K36" s="66">
        <v>0</v>
      </c>
      <c r="L36" s="66">
        <v>0</v>
      </c>
      <c r="M36" s="66">
        <v>0</v>
      </c>
      <c r="N36" s="66">
        <v>0</v>
      </c>
      <c r="O36" s="66">
        <f>SUM(D36:N36)</f>
        <v>27335</v>
      </c>
      <c r="P36" s="67">
        <f>(O36/P$45)</f>
        <v>11.475650713685978</v>
      </c>
      <c r="Q36" s="68"/>
    </row>
    <row r="37" spans="1:120">
      <c r="A37" s="63"/>
      <c r="B37" s="64">
        <v>364</v>
      </c>
      <c r="C37" s="65" t="s">
        <v>84</v>
      </c>
      <c r="D37" s="66">
        <v>22250</v>
      </c>
      <c r="E37" s="66">
        <v>0</v>
      </c>
      <c r="F37" s="66">
        <v>0</v>
      </c>
      <c r="G37" s="66">
        <v>0</v>
      </c>
      <c r="H37" s="66">
        <v>0</v>
      </c>
      <c r="I37" s="66">
        <v>0</v>
      </c>
      <c r="J37" s="66">
        <v>0</v>
      </c>
      <c r="K37" s="66">
        <v>0</v>
      </c>
      <c r="L37" s="66">
        <v>0</v>
      </c>
      <c r="M37" s="66">
        <v>0</v>
      </c>
      <c r="N37" s="66">
        <v>0</v>
      </c>
      <c r="O37" s="66">
        <f t="shared" ref="O37:O42" si="6">SUM(D37:N37)</f>
        <v>22250</v>
      </c>
      <c r="P37" s="67">
        <f>(O37/P$45)</f>
        <v>9.3408900083963058</v>
      </c>
      <c r="Q37" s="68"/>
    </row>
    <row r="38" spans="1:120">
      <c r="A38" s="63"/>
      <c r="B38" s="64">
        <v>366</v>
      </c>
      <c r="C38" s="65" t="s">
        <v>60</v>
      </c>
      <c r="D38" s="66">
        <v>10000</v>
      </c>
      <c r="E38" s="66">
        <v>0</v>
      </c>
      <c r="F38" s="66">
        <v>0</v>
      </c>
      <c r="G38" s="66">
        <v>0</v>
      </c>
      <c r="H38" s="66">
        <v>0</v>
      </c>
      <c r="I38" s="66">
        <v>0</v>
      </c>
      <c r="J38" s="66">
        <v>0</v>
      </c>
      <c r="K38" s="66">
        <v>0</v>
      </c>
      <c r="L38" s="66">
        <v>0</v>
      </c>
      <c r="M38" s="66">
        <v>0</v>
      </c>
      <c r="N38" s="66">
        <v>0</v>
      </c>
      <c r="O38" s="66">
        <f t="shared" si="6"/>
        <v>10000</v>
      </c>
      <c r="P38" s="67">
        <f>(O38/P$45)</f>
        <v>4.1981528127623848</v>
      </c>
      <c r="Q38" s="68"/>
    </row>
    <row r="39" spans="1:120">
      <c r="A39" s="63"/>
      <c r="B39" s="64">
        <v>369.3</v>
      </c>
      <c r="C39" s="65" t="s">
        <v>102</v>
      </c>
      <c r="D39" s="66">
        <v>6334</v>
      </c>
      <c r="E39" s="66">
        <v>0</v>
      </c>
      <c r="F39" s="66">
        <v>0</v>
      </c>
      <c r="G39" s="66">
        <v>0</v>
      </c>
      <c r="H39" s="66">
        <v>0</v>
      </c>
      <c r="I39" s="66">
        <v>0</v>
      </c>
      <c r="J39" s="66">
        <v>0</v>
      </c>
      <c r="K39" s="66">
        <v>0</v>
      </c>
      <c r="L39" s="66">
        <v>0</v>
      </c>
      <c r="M39" s="66">
        <v>0</v>
      </c>
      <c r="N39" s="66">
        <v>0</v>
      </c>
      <c r="O39" s="66">
        <f>SUM(D39:N39)</f>
        <v>6334</v>
      </c>
      <c r="P39" s="67">
        <f>(O39/P$45)</f>
        <v>2.6591099916036942</v>
      </c>
      <c r="Q39" s="68"/>
    </row>
    <row r="40" spans="1:120">
      <c r="A40" s="63"/>
      <c r="B40" s="64">
        <v>369.9</v>
      </c>
      <c r="C40" s="65" t="s">
        <v>43</v>
      </c>
      <c r="D40" s="66">
        <v>14494</v>
      </c>
      <c r="E40" s="66">
        <v>0</v>
      </c>
      <c r="F40" s="66">
        <v>0</v>
      </c>
      <c r="G40" s="66">
        <v>0</v>
      </c>
      <c r="H40" s="66">
        <v>0</v>
      </c>
      <c r="I40" s="66">
        <v>0</v>
      </c>
      <c r="J40" s="66">
        <v>0</v>
      </c>
      <c r="K40" s="66">
        <v>0</v>
      </c>
      <c r="L40" s="66">
        <v>0</v>
      </c>
      <c r="M40" s="66">
        <v>0</v>
      </c>
      <c r="N40" s="66">
        <v>0</v>
      </c>
      <c r="O40" s="66">
        <f t="shared" si="6"/>
        <v>14494</v>
      </c>
      <c r="P40" s="67">
        <f>(O40/P$45)</f>
        <v>6.0848026868177998</v>
      </c>
      <c r="Q40" s="68"/>
    </row>
    <row r="41" spans="1:120" ht="15.75">
      <c r="A41" s="69" t="s">
        <v>33</v>
      </c>
      <c r="B41" s="70"/>
      <c r="C41" s="71"/>
      <c r="D41" s="72">
        <f>SUM(D42:D42)</f>
        <v>0</v>
      </c>
      <c r="E41" s="72">
        <f>SUM(E42:E42)</f>
        <v>550600</v>
      </c>
      <c r="F41" s="72">
        <f>SUM(F42:F42)</f>
        <v>0</v>
      </c>
      <c r="G41" s="72">
        <f>SUM(G42:G42)</f>
        <v>0</v>
      </c>
      <c r="H41" s="72">
        <f>SUM(H42:H42)</f>
        <v>0</v>
      </c>
      <c r="I41" s="72">
        <f>SUM(I42:I42)</f>
        <v>0</v>
      </c>
      <c r="J41" s="72">
        <f>SUM(J42:J42)</f>
        <v>0</v>
      </c>
      <c r="K41" s="72">
        <f>SUM(K42:K42)</f>
        <v>0</v>
      </c>
      <c r="L41" s="72">
        <f>SUM(L42:L42)</f>
        <v>0</v>
      </c>
      <c r="M41" s="72">
        <f>SUM(M42:M42)</f>
        <v>0</v>
      </c>
      <c r="N41" s="72">
        <f>SUM(N42:N42)</f>
        <v>0</v>
      </c>
      <c r="O41" s="72">
        <f t="shared" si="6"/>
        <v>550600</v>
      </c>
      <c r="P41" s="74">
        <f>(O41/P$45)</f>
        <v>231.15029387069688</v>
      </c>
      <c r="Q41" s="68"/>
    </row>
    <row r="42" spans="1:120" ht="15.75" thickBot="1">
      <c r="A42" s="63"/>
      <c r="B42" s="64">
        <v>381</v>
      </c>
      <c r="C42" s="65" t="s">
        <v>96</v>
      </c>
      <c r="D42" s="66">
        <v>0</v>
      </c>
      <c r="E42" s="66">
        <v>550600</v>
      </c>
      <c r="F42" s="66">
        <v>0</v>
      </c>
      <c r="G42" s="66">
        <v>0</v>
      </c>
      <c r="H42" s="66">
        <v>0</v>
      </c>
      <c r="I42" s="66">
        <v>0</v>
      </c>
      <c r="J42" s="66">
        <v>0</v>
      </c>
      <c r="K42" s="66">
        <v>0</v>
      </c>
      <c r="L42" s="66">
        <v>0</v>
      </c>
      <c r="M42" s="66">
        <v>0</v>
      </c>
      <c r="N42" s="66">
        <v>0</v>
      </c>
      <c r="O42" s="66">
        <f t="shared" si="6"/>
        <v>550600</v>
      </c>
      <c r="P42" s="67">
        <f>(O42/P$45)</f>
        <v>231.15029387069688</v>
      </c>
      <c r="Q42" s="68"/>
    </row>
    <row r="43" spans="1:120" ht="16.5" thickBot="1">
      <c r="A43" s="79" t="s">
        <v>36</v>
      </c>
      <c r="B43" s="80"/>
      <c r="C43" s="81"/>
      <c r="D43" s="82">
        <f>SUM(D5,D13,D16,D26,D31,D35,D41)</f>
        <v>4311954</v>
      </c>
      <c r="E43" s="82">
        <f>SUM(E5,E13,E16,E26,E31,E35,E41)</f>
        <v>2866605</v>
      </c>
      <c r="F43" s="82">
        <f>SUM(F5,F13,F16,F26,F31,F35,F41)</f>
        <v>0</v>
      </c>
      <c r="G43" s="82">
        <f>SUM(G5,G13,G16,G26,G31,G35,G41)</f>
        <v>0</v>
      </c>
      <c r="H43" s="82">
        <f>SUM(H5,H13,H16,H26,H31,H35,H41)</f>
        <v>0</v>
      </c>
      <c r="I43" s="82">
        <f>SUM(I5,I13,I16,I26,I31,I35,I41)</f>
        <v>379527</v>
      </c>
      <c r="J43" s="82">
        <f>SUM(J5,J13,J16,J26,J31,J35,J41)</f>
        <v>0</v>
      </c>
      <c r="K43" s="82">
        <f>SUM(K5,K13,K16,K26,K31,K35,K41)</f>
        <v>0</v>
      </c>
      <c r="L43" s="82">
        <f>SUM(L5,L13,L16,L26,L31,L35,L41)</f>
        <v>0</v>
      </c>
      <c r="M43" s="82">
        <f>SUM(M5,M13,M16,M26,M31,M35,M41)</f>
        <v>0</v>
      </c>
      <c r="N43" s="82">
        <f>SUM(N5,N13,N16,N26,N31,N35,N41)</f>
        <v>0</v>
      </c>
      <c r="O43" s="82">
        <f>SUM(D43:N43)</f>
        <v>7558086</v>
      </c>
      <c r="P43" s="83">
        <f>(O43/P$45)</f>
        <v>3173</v>
      </c>
      <c r="Q43" s="61"/>
      <c r="R43" s="84"/>
      <c r="S43" s="51"/>
      <c r="T43" s="51"/>
      <c r="U43" s="51"/>
      <c r="V43" s="51"/>
      <c r="W43" s="51"/>
      <c r="X43" s="51"/>
      <c r="Y43" s="51"/>
      <c r="Z43" s="51"/>
      <c r="AA43" s="51"/>
      <c r="AB43" s="51"/>
      <c r="AC43" s="51"/>
      <c r="AD43" s="51"/>
      <c r="AE43" s="51"/>
      <c r="AF43" s="51"/>
      <c r="AG43" s="51"/>
      <c r="AH43" s="51"/>
      <c r="AI43" s="51"/>
      <c r="AJ43" s="51"/>
      <c r="AK43" s="51"/>
      <c r="AL43" s="51"/>
      <c r="AM43" s="51"/>
      <c r="AN43" s="51"/>
      <c r="AO43" s="51"/>
      <c r="AP43" s="51"/>
      <c r="AQ43" s="51"/>
      <c r="AR43" s="51"/>
      <c r="AS43" s="51"/>
      <c r="AT43" s="51"/>
      <c r="AU43" s="51"/>
      <c r="AV43" s="51"/>
      <c r="AW43" s="51"/>
      <c r="AX43" s="51"/>
      <c r="AY43" s="51"/>
      <c r="AZ43" s="51"/>
      <c r="BA43" s="51"/>
      <c r="BB43" s="51"/>
      <c r="BC43" s="51"/>
      <c r="BD43" s="51"/>
      <c r="BE43" s="51"/>
      <c r="BF43" s="51"/>
      <c r="BG43" s="51"/>
      <c r="BH43" s="51"/>
      <c r="BI43" s="51"/>
      <c r="BJ43" s="51"/>
      <c r="BK43" s="51"/>
      <c r="BL43" s="51"/>
      <c r="BM43" s="51"/>
      <c r="BN43" s="51"/>
      <c r="BO43" s="51"/>
      <c r="BP43" s="51"/>
      <c r="BQ43" s="51"/>
      <c r="BR43" s="51"/>
      <c r="BS43" s="51"/>
      <c r="BT43" s="51"/>
      <c r="BU43" s="51"/>
      <c r="BV43" s="51"/>
      <c r="BW43" s="51"/>
      <c r="BX43" s="51"/>
      <c r="BY43" s="51"/>
      <c r="BZ43" s="51"/>
      <c r="CA43" s="51"/>
      <c r="CB43" s="51"/>
      <c r="CC43" s="51"/>
      <c r="CD43" s="51"/>
      <c r="CE43" s="51"/>
      <c r="CF43" s="51"/>
      <c r="CG43" s="51"/>
      <c r="CH43" s="51"/>
      <c r="CI43" s="51"/>
      <c r="CJ43" s="51"/>
      <c r="CK43" s="51"/>
      <c r="CL43" s="51"/>
      <c r="CM43" s="51"/>
      <c r="CN43" s="51"/>
      <c r="CO43" s="51"/>
      <c r="CP43" s="51"/>
      <c r="CQ43" s="51"/>
      <c r="CR43" s="51"/>
      <c r="CS43" s="51"/>
      <c r="CT43" s="51"/>
      <c r="CU43" s="51"/>
      <c r="CV43" s="51"/>
      <c r="CW43" s="51"/>
      <c r="CX43" s="51"/>
      <c r="CY43" s="51"/>
      <c r="CZ43" s="51"/>
      <c r="DA43" s="51"/>
      <c r="DB43" s="51"/>
      <c r="DC43" s="51"/>
      <c r="DD43" s="51"/>
      <c r="DE43" s="51"/>
      <c r="DF43" s="51"/>
      <c r="DG43" s="51"/>
      <c r="DH43" s="51"/>
      <c r="DI43" s="51"/>
      <c r="DJ43" s="51"/>
      <c r="DK43" s="51"/>
      <c r="DL43" s="51"/>
      <c r="DM43" s="51"/>
      <c r="DN43" s="51"/>
      <c r="DO43" s="51"/>
      <c r="DP43" s="51"/>
    </row>
    <row r="44" spans="1:120">
      <c r="A44" s="85"/>
      <c r="B44" s="86"/>
      <c r="C44" s="86"/>
      <c r="D44" s="87"/>
      <c r="E44" s="87"/>
      <c r="F44" s="87"/>
      <c r="G44" s="87"/>
      <c r="H44" s="87"/>
      <c r="I44" s="87"/>
      <c r="J44" s="87"/>
      <c r="K44" s="87"/>
      <c r="L44" s="87"/>
      <c r="M44" s="87"/>
      <c r="N44" s="87"/>
      <c r="O44" s="87"/>
      <c r="P44" s="88"/>
    </row>
    <row r="45" spans="1:120">
      <c r="A45" s="89"/>
      <c r="B45" s="90"/>
      <c r="C45" s="90"/>
      <c r="D45" s="91"/>
      <c r="E45" s="91"/>
      <c r="F45" s="91"/>
      <c r="G45" s="91"/>
      <c r="H45" s="91"/>
      <c r="I45" s="91"/>
      <c r="J45" s="91"/>
      <c r="K45" s="91"/>
      <c r="L45" s="91"/>
      <c r="M45" s="94" t="s">
        <v>129</v>
      </c>
      <c r="N45" s="94"/>
      <c r="O45" s="94"/>
      <c r="P45" s="92">
        <v>2382</v>
      </c>
    </row>
    <row r="46" spans="1:120">
      <c r="A46" s="95"/>
      <c r="B46" s="96"/>
      <c r="C46" s="96"/>
      <c r="D46" s="96"/>
      <c r="E46" s="96"/>
      <c r="F46" s="96"/>
      <c r="G46" s="96"/>
      <c r="H46" s="96"/>
      <c r="I46" s="96"/>
      <c r="J46" s="96"/>
      <c r="K46" s="96"/>
      <c r="L46" s="96"/>
      <c r="M46" s="96"/>
      <c r="N46" s="96"/>
      <c r="O46" s="96"/>
      <c r="P46" s="97"/>
    </row>
    <row r="47" spans="1:120" ht="15.75" customHeight="1" thickBot="1">
      <c r="A47" s="98" t="s">
        <v>62</v>
      </c>
      <c r="B47" s="99"/>
      <c r="C47" s="99"/>
      <c r="D47" s="99"/>
      <c r="E47" s="99"/>
      <c r="F47" s="99"/>
      <c r="G47" s="99"/>
      <c r="H47" s="99"/>
      <c r="I47" s="99"/>
      <c r="J47" s="99"/>
      <c r="K47" s="99"/>
      <c r="L47" s="99"/>
      <c r="M47" s="99"/>
      <c r="N47" s="99"/>
      <c r="O47" s="99"/>
      <c r="P47" s="100"/>
    </row>
  </sheetData>
  <mergeCells count="10">
    <mergeCell ref="M45:O45"/>
    <mergeCell ref="A46:P46"/>
    <mergeCell ref="A47:P47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C4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52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87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45</v>
      </c>
      <c r="B3" s="108"/>
      <c r="C3" s="109"/>
      <c r="D3" s="128" t="s">
        <v>27</v>
      </c>
      <c r="E3" s="129"/>
      <c r="F3" s="129"/>
      <c r="G3" s="129"/>
      <c r="H3" s="130"/>
      <c r="I3" s="128" t="s">
        <v>28</v>
      </c>
      <c r="J3" s="130"/>
      <c r="K3" s="128" t="s">
        <v>30</v>
      </c>
      <c r="L3" s="130"/>
      <c r="M3" s="36"/>
      <c r="N3" s="37"/>
      <c r="O3" s="131" t="s">
        <v>50</v>
      </c>
      <c r="P3" s="11"/>
      <c r="Q3"/>
    </row>
    <row r="4" spans="1:133" ht="32.25" customHeight="1" thickBot="1">
      <c r="A4" s="110"/>
      <c r="B4" s="111"/>
      <c r="C4" s="112"/>
      <c r="D4" s="34" t="s">
        <v>5</v>
      </c>
      <c r="E4" s="34" t="s">
        <v>46</v>
      </c>
      <c r="F4" s="34" t="s">
        <v>47</v>
      </c>
      <c r="G4" s="34" t="s">
        <v>48</v>
      </c>
      <c r="H4" s="34" t="s">
        <v>6</v>
      </c>
      <c r="I4" s="34" t="s">
        <v>7</v>
      </c>
      <c r="J4" s="35" t="s">
        <v>49</v>
      </c>
      <c r="K4" s="35" t="s">
        <v>8</v>
      </c>
      <c r="L4" s="35" t="s">
        <v>9</v>
      </c>
      <c r="M4" s="35" t="s">
        <v>10</v>
      </c>
      <c r="N4" s="35" t="s">
        <v>29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SUM(D6:D12)</f>
        <v>1371276</v>
      </c>
      <c r="E5" s="27">
        <f t="shared" si="0"/>
        <v>44898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1416174</v>
      </c>
      <c r="O5" s="33">
        <f t="shared" ref="O5:O38" si="1">(N5/O$40)</f>
        <v>590.07249999999999</v>
      </c>
      <c r="P5" s="6"/>
    </row>
    <row r="6" spans="1:133">
      <c r="A6" s="12"/>
      <c r="B6" s="25">
        <v>311</v>
      </c>
      <c r="C6" s="20" t="s">
        <v>3</v>
      </c>
      <c r="D6" s="46">
        <v>920860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920860</v>
      </c>
      <c r="O6" s="47">
        <f t="shared" si="1"/>
        <v>383.69166666666666</v>
      </c>
      <c r="P6" s="9"/>
    </row>
    <row r="7" spans="1:133">
      <c r="A7" s="12"/>
      <c r="B7" s="25">
        <v>312.41000000000003</v>
      </c>
      <c r="C7" s="20" t="s">
        <v>88</v>
      </c>
      <c r="D7" s="46">
        <v>0</v>
      </c>
      <c r="E7" s="46">
        <v>44898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44898</v>
      </c>
      <c r="O7" s="47">
        <f t="shared" si="1"/>
        <v>18.7075</v>
      </c>
      <c r="P7" s="9"/>
    </row>
    <row r="8" spans="1:133">
      <c r="A8" s="12"/>
      <c r="B8" s="25">
        <v>314.10000000000002</v>
      </c>
      <c r="C8" s="20" t="s">
        <v>12</v>
      </c>
      <c r="D8" s="46">
        <v>251491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251491</v>
      </c>
      <c r="O8" s="47">
        <f t="shared" si="1"/>
        <v>104.78791666666666</v>
      </c>
      <c r="P8" s="9"/>
    </row>
    <row r="9" spans="1:133">
      <c r="A9" s="12"/>
      <c r="B9" s="25">
        <v>314.3</v>
      </c>
      <c r="C9" s="20" t="s">
        <v>13</v>
      </c>
      <c r="D9" s="46">
        <v>33372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33372</v>
      </c>
      <c r="O9" s="47">
        <f t="shared" si="1"/>
        <v>13.904999999999999</v>
      </c>
      <c r="P9" s="9"/>
    </row>
    <row r="10" spans="1:133">
      <c r="A10" s="12"/>
      <c r="B10" s="25">
        <v>314.39999999999998</v>
      </c>
      <c r="C10" s="20" t="s">
        <v>14</v>
      </c>
      <c r="D10" s="46">
        <v>4599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4599</v>
      </c>
      <c r="O10" s="47">
        <f t="shared" si="1"/>
        <v>1.91625</v>
      </c>
      <c r="P10" s="9"/>
    </row>
    <row r="11" spans="1:133">
      <c r="A11" s="12"/>
      <c r="B11" s="25">
        <v>315</v>
      </c>
      <c r="C11" s="20" t="s">
        <v>79</v>
      </c>
      <c r="D11" s="46">
        <v>97442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97442</v>
      </c>
      <c r="O11" s="47">
        <f t="shared" si="1"/>
        <v>40.600833333333334</v>
      </c>
      <c r="P11" s="9"/>
    </row>
    <row r="12" spans="1:133">
      <c r="A12" s="12"/>
      <c r="B12" s="25">
        <v>316</v>
      </c>
      <c r="C12" s="20" t="s">
        <v>80</v>
      </c>
      <c r="D12" s="46">
        <v>63512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63512</v>
      </c>
      <c r="O12" s="47">
        <f t="shared" si="1"/>
        <v>26.463333333333335</v>
      </c>
      <c r="P12" s="9"/>
    </row>
    <row r="13" spans="1:133" ht="15.75">
      <c r="A13" s="29" t="s">
        <v>17</v>
      </c>
      <c r="B13" s="30"/>
      <c r="C13" s="31"/>
      <c r="D13" s="32">
        <f t="shared" ref="D13:M13" si="3">SUM(D14:D16)</f>
        <v>253555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38" si="4">SUM(D13:M13)</f>
        <v>253555</v>
      </c>
      <c r="O13" s="45">
        <f t="shared" si="1"/>
        <v>105.64791666666666</v>
      </c>
      <c r="P13" s="10"/>
    </row>
    <row r="14" spans="1:133">
      <c r="A14" s="12"/>
      <c r="B14" s="25">
        <v>322</v>
      </c>
      <c r="C14" s="20" t="s">
        <v>0</v>
      </c>
      <c r="D14" s="46">
        <v>55657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55657</v>
      </c>
      <c r="O14" s="47">
        <f t="shared" si="1"/>
        <v>23.190416666666668</v>
      </c>
      <c r="P14" s="9"/>
    </row>
    <row r="15" spans="1:133">
      <c r="A15" s="12"/>
      <c r="B15" s="25">
        <v>323.10000000000002</v>
      </c>
      <c r="C15" s="20" t="s">
        <v>18</v>
      </c>
      <c r="D15" s="46">
        <v>192512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192512</v>
      </c>
      <c r="O15" s="47">
        <f t="shared" si="1"/>
        <v>80.213333333333338</v>
      </c>
      <c r="P15" s="9"/>
    </row>
    <row r="16" spans="1:133">
      <c r="A16" s="12"/>
      <c r="B16" s="25">
        <v>323.39999999999998</v>
      </c>
      <c r="C16" s="20" t="s">
        <v>19</v>
      </c>
      <c r="D16" s="46">
        <v>5386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5386</v>
      </c>
      <c r="O16" s="47">
        <f t="shared" si="1"/>
        <v>2.2441666666666666</v>
      </c>
      <c r="P16" s="9"/>
    </row>
    <row r="17" spans="1:16" ht="15.75">
      <c r="A17" s="29" t="s">
        <v>20</v>
      </c>
      <c r="B17" s="30"/>
      <c r="C17" s="31"/>
      <c r="D17" s="32">
        <f t="shared" ref="D17:M17" si="5">SUM(D18:D21)</f>
        <v>218960</v>
      </c>
      <c r="E17" s="32">
        <f t="shared" si="5"/>
        <v>112534</v>
      </c>
      <c r="F17" s="32">
        <f t="shared" si="5"/>
        <v>0</v>
      </c>
      <c r="G17" s="32">
        <f t="shared" si="5"/>
        <v>0</v>
      </c>
      <c r="H17" s="32">
        <f t="shared" si="5"/>
        <v>0</v>
      </c>
      <c r="I17" s="32">
        <f t="shared" si="5"/>
        <v>0</v>
      </c>
      <c r="J17" s="32">
        <f t="shared" si="5"/>
        <v>0</v>
      </c>
      <c r="K17" s="32">
        <f t="shared" si="5"/>
        <v>0</v>
      </c>
      <c r="L17" s="32">
        <f t="shared" si="5"/>
        <v>0</v>
      </c>
      <c r="M17" s="32">
        <f t="shared" si="5"/>
        <v>0</v>
      </c>
      <c r="N17" s="44">
        <f t="shared" si="4"/>
        <v>331494</v>
      </c>
      <c r="O17" s="45">
        <f t="shared" si="1"/>
        <v>138.1225</v>
      </c>
      <c r="P17" s="10"/>
    </row>
    <row r="18" spans="1:16">
      <c r="A18" s="12"/>
      <c r="B18" s="25">
        <v>335.12</v>
      </c>
      <c r="C18" s="20" t="s">
        <v>81</v>
      </c>
      <c r="D18" s="46">
        <v>46098</v>
      </c>
      <c r="E18" s="46">
        <v>23490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69588</v>
      </c>
      <c r="O18" s="47">
        <f t="shared" si="1"/>
        <v>28.995000000000001</v>
      </c>
      <c r="P18" s="9"/>
    </row>
    <row r="19" spans="1:16">
      <c r="A19" s="12"/>
      <c r="B19" s="25">
        <v>335.15</v>
      </c>
      <c r="C19" s="20" t="s">
        <v>82</v>
      </c>
      <c r="D19" s="46">
        <v>1701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1701</v>
      </c>
      <c r="O19" s="47">
        <f t="shared" si="1"/>
        <v>0.70874999999999999</v>
      </c>
      <c r="P19" s="9"/>
    </row>
    <row r="20" spans="1:16">
      <c r="A20" s="12"/>
      <c r="B20" s="25">
        <v>335.18</v>
      </c>
      <c r="C20" s="20" t="s">
        <v>83</v>
      </c>
      <c r="D20" s="46">
        <v>171161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171161</v>
      </c>
      <c r="O20" s="47">
        <f t="shared" si="1"/>
        <v>71.317083333333329</v>
      </c>
      <c r="P20" s="9"/>
    </row>
    <row r="21" spans="1:16">
      <c r="A21" s="12"/>
      <c r="B21" s="25">
        <v>337.4</v>
      </c>
      <c r="C21" s="20" t="s">
        <v>26</v>
      </c>
      <c r="D21" s="46">
        <v>0</v>
      </c>
      <c r="E21" s="46">
        <v>89044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89044</v>
      </c>
      <c r="O21" s="47">
        <f t="shared" si="1"/>
        <v>37.101666666666667</v>
      </c>
      <c r="P21" s="9"/>
    </row>
    <row r="22" spans="1:16" ht="15.75">
      <c r="A22" s="29" t="s">
        <v>31</v>
      </c>
      <c r="B22" s="30"/>
      <c r="C22" s="31"/>
      <c r="D22" s="32">
        <f t="shared" ref="D22:M22" si="6">SUM(D23:D26)</f>
        <v>383861</v>
      </c>
      <c r="E22" s="32">
        <f t="shared" si="6"/>
        <v>0</v>
      </c>
      <c r="F22" s="32">
        <f t="shared" si="6"/>
        <v>0</v>
      </c>
      <c r="G22" s="32">
        <f t="shared" si="6"/>
        <v>0</v>
      </c>
      <c r="H22" s="32">
        <f t="shared" si="6"/>
        <v>0</v>
      </c>
      <c r="I22" s="32">
        <f t="shared" si="6"/>
        <v>362259</v>
      </c>
      <c r="J22" s="32">
        <f t="shared" si="6"/>
        <v>0</v>
      </c>
      <c r="K22" s="32">
        <f t="shared" si="6"/>
        <v>0</v>
      </c>
      <c r="L22" s="32">
        <f t="shared" si="6"/>
        <v>0</v>
      </c>
      <c r="M22" s="32">
        <f t="shared" si="6"/>
        <v>0</v>
      </c>
      <c r="N22" s="32">
        <f t="shared" si="4"/>
        <v>746120</v>
      </c>
      <c r="O22" s="45">
        <f t="shared" si="1"/>
        <v>310.88333333333333</v>
      </c>
      <c r="P22" s="10"/>
    </row>
    <row r="23" spans="1:16">
      <c r="A23" s="12"/>
      <c r="B23" s="25">
        <v>343.3</v>
      </c>
      <c r="C23" s="20" t="s">
        <v>34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362259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362259</v>
      </c>
      <c r="O23" s="47">
        <f t="shared" si="1"/>
        <v>150.94125</v>
      </c>
      <c r="P23" s="9"/>
    </row>
    <row r="24" spans="1:16">
      <c r="A24" s="12"/>
      <c r="B24" s="25">
        <v>343.4</v>
      </c>
      <c r="C24" s="20" t="s">
        <v>35</v>
      </c>
      <c r="D24" s="46">
        <v>134187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134187</v>
      </c>
      <c r="O24" s="47">
        <f t="shared" si="1"/>
        <v>55.911250000000003</v>
      </c>
      <c r="P24" s="9"/>
    </row>
    <row r="25" spans="1:16">
      <c r="A25" s="12"/>
      <c r="B25" s="25">
        <v>347.9</v>
      </c>
      <c r="C25" s="20" t="s">
        <v>58</v>
      </c>
      <c r="D25" s="46">
        <v>101553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101553</v>
      </c>
      <c r="O25" s="47">
        <f t="shared" si="1"/>
        <v>42.313749999999999</v>
      </c>
      <c r="P25" s="9"/>
    </row>
    <row r="26" spans="1:16">
      <c r="A26" s="12"/>
      <c r="B26" s="25">
        <v>349</v>
      </c>
      <c r="C26" s="20" t="s">
        <v>1</v>
      </c>
      <c r="D26" s="46">
        <v>148121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148121</v>
      </c>
      <c r="O26" s="47">
        <f t="shared" si="1"/>
        <v>61.717083333333335</v>
      </c>
      <c r="P26" s="9"/>
    </row>
    <row r="27" spans="1:16" ht="15.75">
      <c r="A27" s="29" t="s">
        <v>32</v>
      </c>
      <c r="B27" s="30"/>
      <c r="C27" s="31"/>
      <c r="D27" s="32">
        <f t="shared" ref="D27:M27" si="7">SUM(D28:D32)</f>
        <v>230368</v>
      </c>
      <c r="E27" s="32">
        <f t="shared" si="7"/>
        <v>0</v>
      </c>
      <c r="F27" s="32">
        <f t="shared" si="7"/>
        <v>0</v>
      </c>
      <c r="G27" s="32">
        <f t="shared" si="7"/>
        <v>0</v>
      </c>
      <c r="H27" s="32">
        <f t="shared" si="7"/>
        <v>0</v>
      </c>
      <c r="I27" s="32">
        <f t="shared" si="7"/>
        <v>0</v>
      </c>
      <c r="J27" s="32">
        <f t="shared" si="7"/>
        <v>0</v>
      </c>
      <c r="K27" s="32">
        <f t="shared" si="7"/>
        <v>0</v>
      </c>
      <c r="L27" s="32">
        <f t="shared" si="7"/>
        <v>0</v>
      </c>
      <c r="M27" s="32">
        <f t="shared" si="7"/>
        <v>0</v>
      </c>
      <c r="N27" s="32">
        <f t="shared" si="4"/>
        <v>230368</v>
      </c>
      <c r="O27" s="45">
        <f t="shared" si="1"/>
        <v>95.986666666666665</v>
      </c>
      <c r="P27" s="10"/>
    </row>
    <row r="28" spans="1:16">
      <c r="A28" s="13"/>
      <c r="B28" s="39">
        <v>351.1</v>
      </c>
      <c r="C28" s="21" t="s">
        <v>38</v>
      </c>
      <c r="D28" s="46">
        <v>32935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32935</v>
      </c>
      <c r="O28" s="47">
        <f t="shared" si="1"/>
        <v>13.722916666666666</v>
      </c>
      <c r="P28" s="9"/>
    </row>
    <row r="29" spans="1:16">
      <c r="A29" s="13"/>
      <c r="B29" s="39">
        <v>351.3</v>
      </c>
      <c r="C29" s="21" t="s">
        <v>39</v>
      </c>
      <c r="D29" s="46">
        <v>635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635</v>
      </c>
      <c r="O29" s="47">
        <f t="shared" si="1"/>
        <v>0.26458333333333334</v>
      </c>
      <c r="P29" s="9"/>
    </row>
    <row r="30" spans="1:16">
      <c r="A30" s="13"/>
      <c r="B30" s="39">
        <v>351.4</v>
      </c>
      <c r="C30" s="21" t="s">
        <v>40</v>
      </c>
      <c r="D30" s="46">
        <v>1584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1584</v>
      </c>
      <c r="O30" s="47">
        <f t="shared" si="1"/>
        <v>0.66</v>
      </c>
      <c r="P30" s="9"/>
    </row>
    <row r="31" spans="1:16">
      <c r="A31" s="13"/>
      <c r="B31" s="39">
        <v>354</v>
      </c>
      <c r="C31" s="21" t="s">
        <v>41</v>
      </c>
      <c r="D31" s="46">
        <v>1929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1929</v>
      </c>
      <c r="O31" s="47">
        <f t="shared" si="1"/>
        <v>0.80374999999999996</v>
      </c>
      <c r="P31" s="9"/>
    </row>
    <row r="32" spans="1:16">
      <c r="A32" s="13"/>
      <c r="B32" s="39">
        <v>359</v>
      </c>
      <c r="C32" s="21" t="s">
        <v>66</v>
      </c>
      <c r="D32" s="46">
        <v>193285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4"/>
        <v>193285</v>
      </c>
      <c r="O32" s="47">
        <f t="shared" si="1"/>
        <v>80.535416666666663</v>
      </c>
      <c r="P32" s="9"/>
    </row>
    <row r="33" spans="1:119" ht="15.75">
      <c r="A33" s="29" t="s">
        <v>4</v>
      </c>
      <c r="B33" s="30"/>
      <c r="C33" s="31"/>
      <c r="D33" s="32">
        <f t="shared" ref="D33:M33" si="8">SUM(D34:D37)</f>
        <v>22698</v>
      </c>
      <c r="E33" s="32">
        <f t="shared" si="8"/>
        <v>9</v>
      </c>
      <c r="F33" s="32">
        <f t="shared" si="8"/>
        <v>0</v>
      </c>
      <c r="G33" s="32">
        <f t="shared" si="8"/>
        <v>0</v>
      </c>
      <c r="H33" s="32">
        <f t="shared" si="8"/>
        <v>0</v>
      </c>
      <c r="I33" s="32">
        <f t="shared" si="8"/>
        <v>0</v>
      </c>
      <c r="J33" s="32">
        <f t="shared" si="8"/>
        <v>0</v>
      </c>
      <c r="K33" s="32">
        <f t="shared" si="8"/>
        <v>0</v>
      </c>
      <c r="L33" s="32">
        <f t="shared" si="8"/>
        <v>0</v>
      </c>
      <c r="M33" s="32">
        <f t="shared" si="8"/>
        <v>0</v>
      </c>
      <c r="N33" s="32">
        <f t="shared" si="4"/>
        <v>22707</v>
      </c>
      <c r="O33" s="45">
        <f t="shared" si="1"/>
        <v>9.4612499999999997</v>
      </c>
      <c r="P33" s="10"/>
    </row>
    <row r="34" spans="1:119">
      <c r="A34" s="12"/>
      <c r="B34" s="25">
        <v>361.1</v>
      </c>
      <c r="C34" s="20" t="s">
        <v>42</v>
      </c>
      <c r="D34" s="46">
        <v>1</v>
      </c>
      <c r="E34" s="46">
        <v>9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4"/>
        <v>10</v>
      </c>
      <c r="O34" s="47">
        <f t="shared" si="1"/>
        <v>4.1666666666666666E-3</v>
      </c>
      <c r="P34" s="9"/>
    </row>
    <row r="35" spans="1:119">
      <c r="A35" s="12"/>
      <c r="B35" s="25">
        <v>366</v>
      </c>
      <c r="C35" s="20" t="s">
        <v>60</v>
      </c>
      <c r="D35" s="46">
        <v>2615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4"/>
        <v>2615</v>
      </c>
      <c r="O35" s="47">
        <f t="shared" si="1"/>
        <v>1.0895833333333333</v>
      </c>
      <c r="P35" s="9"/>
    </row>
    <row r="36" spans="1:119">
      <c r="A36" s="12"/>
      <c r="B36" s="25">
        <v>369.4</v>
      </c>
      <c r="C36" s="20" t="s">
        <v>85</v>
      </c>
      <c r="D36" s="46">
        <v>15012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4"/>
        <v>15012</v>
      </c>
      <c r="O36" s="47">
        <f t="shared" si="1"/>
        <v>6.2549999999999999</v>
      </c>
      <c r="P36" s="9"/>
    </row>
    <row r="37" spans="1:119" ht="15.75" thickBot="1">
      <c r="A37" s="12"/>
      <c r="B37" s="25">
        <v>369.9</v>
      </c>
      <c r="C37" s="20" t="s">
        <v>43</v>
      </c>
      <c r="D37" s="46">
        <v>5070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4"/>
        <v>5070</v>
      </c>
      <c r="O37" s="47">
        <f t="shared" si="1"/>
        <v>2.1124999999999998</v>
      </c>
      <c r="P37" s="9"/>
    </row>
    <row r="38" spans="1:119" ht="16.5" thickBot="1">
      <c r="A38" s="14" t="s">
        <v>36</v>
      </c>
      <c r="B38" s="23"/>
      <c r="C38" s="22"/>
      <c r="D38" s="15">
        <f>SUM(D5,D13,D17,D22,D27,D33)</f>
        <v>2480718</v>
      </c>
      <c r="E38" s="15">
        <f t="shared" ref="E38:M38" si="9">SUM(E5,E13,E17,E22,E27,E33)</f>
        <v>157441</v>
      </c>
      <c r="F38" s="15">
        <f t="shared" si="9"/>
        <v>0</v>
      </c>
      <c r="G38" s="15">
        <f t="shared" si="9"/>
        <v>0</v>
      </c>
      <c r="H38" s="15">
        <f t="shared" si="9"/>
        <v>0</v>
      </c>
      <c r="I38" s="15">
        <f t="shared" si="9"/>
        <v>362259</v>
      </c>
      <c r="J38" s="15">
        <f t="shared" si="9"/>
        <v>0</v>
      </c>
      <c r="K38" s="15">
        <f t="shared" si="9"/>
        <v>0</v>
      </c>
      <c r="L38" s="15">
        <f t="shared" si="9"/>
        <v>0</v>
      </c>
      <c r="M38" s="15">
        <f t="shared" si="9"/>
        <v>0</v>
      </c>
      <c r="N38" s="15">
        <f t="shared" si="4"/>
        <v>3000418</v>
      </c>
      <c r="O38" s="38">
        <f t="shared" si="1"/>
        <v>1250.1741666666667</v>
      </c>
      <c r="P38" s="6"/>
      <c r="Q38" s="2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</row>
    <row r="39" spans="1:119">
      <c r="A39" s="16"/>
      <c r="B39" s="18"/>
      <c r="C39" s="18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9"/>
    </row>
    <row r="40" spans="1:119">
      <c r="A40" s="40"/>
      <c r="B40" s="41"/>
      <c r="C40" s="41"/>
      <c r="D40" s="42"/>
      <c r="E40" s="42"/>
      <c r="F40" s="42"/>
      <c r="G40" s="42"/>
      <c r="H40" s="42"/>
      <c r="I40" s="42"/>
      <c r="J40" s="42"/>
      <c r="K40" s="42"/>
      <c r="L40" s="118" t="s">
        <v>89</v>
      </c>
      <c r="M40" s="118"/>
      <c r="N40" s="118"/>
      <c r="O40" s="43">
        <v>2400</v>
      </c>
    </row>
    <row r="41" spans="1:119">
      <c r="A41" s="119"/>
      <c r="B41" s="96"/>
      <c r="C41" s="96"/>
      <c r="D41" s="96"/>
      <c r="E41" s="96"/>
      <c r="F41" s="96"/>
      <c r="G41" s="96"/>
      <c r="H41" s="96"/>
      <c r="I41" s="96"/>
      <c r="J41" s="96"/>
      <c r="K41" s="96"/>
      <c r="L41" s="96"/>
      <c r="M41" s="96"/>
      <c r="N41" s="96"/>
      <c r="O41" s="97"/>
    </row>
    <row r="42" spans="1:119" ht="15.75" customHeight="1" thickBot="1">
      <c r="A42" s="120" t="s">
        <v>62</v>
      </c>
      <c r="B42" s="99"/>
      <c r="C42" s="99"/>
      <c r="D42" s="99"/>
      <c r="E42" s="99"/>
      <c r="F42" s="99"/>
      <c r="G42" s="99"/>
      <c r="H42" s="99"/>
      <c r="I42" s="99"/>
      <c r="J42" s="99"/>
      <c r="K42" s="99"/>
      <c r="L42" s="99"/>
      <c r="M42" s="99"/>
      <c r="N42" s="99"/>
      <c r="O42" s="100"/>
    </row>
  </sheetData>
  <mergeCells count="10">
    <mergeCell ref="L40:N40"/>
    <mergeCell ref="A41:O41"/>
    <mergeCell ref="A42:O4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4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C4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52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78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45</v>
      </c>
      <c r="B3" s="108"/>
      <c r="C3" s="109"/>
      <c r="D3" s="128" t="s">
        <v>27</v>
      </c>
      <c r="E3" s="129"/>
      <c r="F3" s="129"/>
      <c r="G3" s="129"/>
      <c r="H3" s="130"/>
      <c r="I3" s="128" t="s">
        <v>28</v>
      </c>
      <c r="J3" s="130"/>
      <c r="K3" s="128" t="s">
        <v>30</v>
      </c>
      <c r="L3" s="130"/>
      <c r="M3" s="36"/>
      <c r="N3" s="37"/>
      <c r="O3" s="131" t="s">
        <v>50</v>
      </c>
      <c r="P3" s="11"/>
      <c r="Q3"/>
    </row>
    <row r="4" spans="1:133" ht="32.25" customHeight="1" thickBot="1">
      <c r="A4" s="110"/>
      <c r="B4" s="111"/>
      <c r="C4" s="112"/>
      <c r="D4" s="34" t="s">
        <v>5</v>
      </c>
      <c r="E4" s="34" t="s">
        <v>46</v>
      </c>
      <c r="F4" s="34" t="s">
        <v>47</v>
      </c>
      <c r="G4" s="34" t="s">
        <v>48</v>
      </c>
      <c r="H4" s="34" t="s">
        <v>6</v>
      </c>
      <c r="I4" s="34" t="s">
        <v>7</v>
      </c>
      <c r="J4" s="35" t="s">
        <v>49</v>
      </c>
      <c r="K4" s="35" t="s">
        <v>8</v>
      </c>
      <c r="L4" s="35" t="s">
        <v>9</v>
      </c>
      <c r="M4" s="35" t="s">
        <v>10</v>
      </c>
      <c r="N4" s="35" t="s">
        <v>29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SUM(D6:D12)</f>
        <v>1320171</v>
      </c>
      <c r="E5" s="27">
        <f t="shared" si="0"/>
        <v>47737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1367908</v>
      </c>
      <c r="O5" s="33">
        <f t="shared" ref="O5:O42" si="1">(N5/O$44)</f>
        <v>566.89100704517193</v>
      </c>
      <c r="P5" s="6"/>
    </row>
    <row r="6" spans="1:133">
      <c r="A6" s="12"/>
      <c r="B6" s="25">
        <v>311</v>
      </c>
      <c r="C6" s="20" t="s">
        <v>3</v>
      </c>
      <c r="D6" s="46">
        <v>870437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870437</v>
      </c>
      <c r="O6" s="47">
        <f t="shared" si="1"/>
        <v>360.72813924575217</v>
      </c>
      <c r="P6" s="9"/>
    </row>
    <row r="7" spans="1:133">
      <c r="A7" s="12"/>
      <c r="B7" s="25">
        <v>312.10000000000002</v>
      </c>
      <c r="C7" s="20" t="s">
        <v>11</v>
      </c>
      <c r="D7" s="46">
        <v>0</v>
      </c>
      <c r="E7" s="46">
        <v>47737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47737</v>
      </c>
      <c r="O7" s="47">
        <f t="shared" si="1"/>
        <v>19.783257355988397</v>
      </c>
      <c r="P7" s="9"/>
    </row>
    <row r="8" spans="1:133">
      <c r="A8" s="12"/>
      <c r="B8" s="25">
        <v>314.10000000000002</v>
      </c>
      <c r="C8" s="20" t="s">
        <v>12</v>
      </c>
      <c r="D8" s="46">
        <v>217074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217074</v>
      </c>
      <c r="O8" s="47">
        <f t="shared" si="1"/>
        <v>89.960215499378364</v>
      </c>
      <c r="P8" s="9"/>
    </row>
    <row r="9" spans="1:133">
      <c r="A9" s="12"/>
      <c r="B9" s="25">
        <v>314.3</v>
      </c>
      <c r="C9" s="20" t="s">
        <v>13</v>
      </c>
      <c r="D9" s="46">
        <v>34223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34223</v>
      </c>
      <c r="O9" s="47">
        <f t="shared" si="1"/>
        <v>14.182760049730625</v>
      </c>
      <c r="P9" s="9"/>
    </row>
    <row r="10" spans="1:133">
      <c r="A10" s="12"/>
      <c r="B10" s="25">
        <v>314.39999999999998</v>
      </c>
      <c r="C10" s="20" t="s">
        <v>14</v>
      </c>
      <c r="D10" s="46">
        <v>5619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5619</v>
      </c>
      <c r="O10" s="47">
        <f t="shared" si="1"/>
        <v>2.3286365520099461</v>
      </c>
      <c r="P10" s="9"/>
    </row>
    <row r="11" spans="1:133">
      <c r="A11" s="12"/>
      <c r="B11" s="25">
        <v>315</v>
      </c>
      <c r="C11" s="20" t="s">
        <v>79</v>
      </c>
      <c r="D11" s="46">
        <v>108860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108860</v>
      </c>
      <c r="O11" s="47">
        <f t="shared" si="1"/>
        <v>45.113966017405716</v>
      </c>
      <c r="P11" s="9"/>
    </row>
    <row r="12" spans="1:133">
      <c r="A12" s="12"/>
      <c r="B12" s="25">
        <v>316</v>
      </c>
      <c r="C12" s="20" t="s">
        <v>80</v>
      </c>
      <c r="D12" s="46">
        <v>83958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83958</v>
      </c>
      <c r="O12" s="47">
        <f t="shared" si="1"/>
        <v>34.794032324906752</v>
      </c>
      <c r="P12" s="9"/>
    </row>
    <row r="13" spans="1:133" ht="15.75">
      <c r="A13" s="29" t="s">
        <v>17</v>
      </c>
      <c r="B13" s="30"/>
      <c r="C13" s="31"/>
      <c r="D13" s="32">
        <f t="shared" ref="D13:M13" si="3">SUM(D14:D16)</f>
        <v>215743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42" si="4">SUM(D13:M13)</f>
        <v>215743</v>
      </c>
      <c r="O13" s="45">
        <f t="shared" si="1"/>
        <v>89.408619975134684</v>
      </c>
      <c r="P13" s="10"/>
    </row>
    <row r="14" spans="1:133">
      <c r="A14" s="12"/>
      <c r="B14" s="25">
        <v>322</v>
      </c>
      <c r="C14" s="20" t="s">
        <v>0</v>
      </c>
      <c r="D14" s="46">
        <v>42012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42012</v>
      </c>
      <c r="O14" s="47">
        <f t="shared" si="1"/>
        <v>17.410692084542063</v>
      </c>
      <c r="P14" s="9"/>
    </row>
    <row r="15" spans="1:133">
      <c r="A15" s="12"/>
      <c r="B15" s="25">
        <v>323.10000000000002</v>
      </c>
      <c r="C15" s="20" t="s">
        <v>18</v>
      </c>
      <c r="D15" s="46">
        <v>170325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170325</v>
      </c>
      <c r="O15" s="47">
        <f t="shared" si="1"/>
        <v>70.586406962287612</v>
      </c>
      <c r="P15" s="9"/>
    </row>
    <row r="16" spans="1:133">
      <c r="A16" s="12"/>
      <c r="B16" s="25">
        <v>323.39999999999998</v>
      </c>
      <c r="C16" s="20" t="s">
        <v>19</v>
      </c>
      <c r="D16" s="46">
        <v>3406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3406</v>
      </c>
      <c r="O16" s="47">
        <f t="shared" si="1"/>
        <v>1.4115209283050145</v>
      </c>
      <c r="P16" s="9"/>
    </row>
    <row r="17" spans="1:16" ht="15.75">
      <c r="A17" s="29" t="s">
        <v>20</v>
      </c>
      <c r="B17" s="30"/>
      <c r="C17" s="31"/>
      <c r="D17" s="32">
        <f t="shared" ref="D17:M17" si="5">SUM(D18:D22)</f>
        <v>234180</v>
      </c>
      <c r="E17" s="32">
        <f t="shared" si="5"/>
        <v>108573</v>
      </c>
      <c r="F17" s="32">
        <f t="shared" si="5"/>
        <v>0</v>
      </c>
      <c r="G17" s="32">
        <f t="shared" si="5"/>
        <v>0</v>
      </c>
      <c r="H17" s="32">
        <f t="shared" si="5"/>
        <v>0</v>
      </c>
      <c r="I17" s="32">
        <f t="shared" si="5"/>
        <v>0</v>
      </c>
      <c r="J17" s="32">
        <f t="shared" si="5"/>
        <v>0</v>
      </c>
      <c r="K17" s="32">
        <f t="shared" si="5"/>
        <v>0</v>
      </c>
      <c r="L17" s="32">
        <f t="shared" si="5"/>
        <v>0</v>
      </c>
      <c r="M17" s="32">
        <f t="shared" si="5"/>
        <v>0</v>
      </c>
      <c r="N17" s="44">
        <f t="shared" si="4"/>
        <v>342753</v>
      </c>
      <c r="O17" s="45">
        <f t="shared" si="1"/>
        <v>142.04434314131785</v>
      </c>
      <c r="P17" s="10"/>
    </row>
    <row r="18" spans="1:16">
      <c r="A18" s="12"/>
      <c r="B18" s="25">
        <v>335.12</v>
      </c>
      <c r="C18" s="20" t="s">
        <v>81</v>
      </c>
      <c r="D18" s="46">
        <v>43707</v>
      </c>
      <c r="E18" s="46">
        <v>22873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66580</v>
      </c>
      <c r="O18" s="47">
        <f t="shared" si="1"/>
        <v>27.592208868628262</v>
      </c>
      <c r="P18" s="9"/>
    </row>
    <row r="19" spans="1:16">
      <c r="A19" s="12"/>
      <c r="B19" s="25">
        <v>335.15</v>
      </c>
      <c r="C19" s="20" t="s">
        <v>82</v>
      </c>
      <c r="D19" s="46">
        <v>1701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1701</v>
      </c>
      <c r="O19" s="47">
        <f t="shared" si="1"/>
        <v>0.70493162038955659</v>
      </c>
      <c r="P19" s="9"/>
    </row>
    <row r="20" spans="1:16">
      <c r="A20" s="12"/>
      <c r="B20" s="25">
        <v>335.18</v>
      </c>
      <c r="C20" s="20" t="s">
        <v>83</v>
      </c>
      <c r="D20" s="46">
        <v>163772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163772</v>
      </c>
      <c r="O20" s="47">
        <f t="shared" si="1"/>
        <v>67.870700372979698</v>
      </c>
      <c r="P20" s="9"/>
    </row>
    <row r="21" spans="1:16">
      <c r="A21" s="12"/>
      <c r="B21" s="25">
        <v>337.1</v>
      </c>
      <c r="C21" s="20" t="s">
        <v>57</v>
      </c>
      <c r="D21" s="46">
        <v>25000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25000</v>
      </c>
      <c r="O21" s="47">
        <f t="shared" si="1"/>
        <v>10.360547036883547</v>
      </c>
      <c r="P21" s="9"/>
    </row>
    <row r="22" spans="1:16">
      <c r="A22" s="12"/>
      <c r="B22" s="25">
        <v>337.4</v>
      </c>
      <c r="C22" s="20" t="s">
        <v>26</v>
      </c>
      <c r="D22" s="46">
        <v>0</v>
      </c>
      <c r="E22" s="46">
        <v>85700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85700</v>
      </c>
      <c r="O22" s="47">
        <f t="shared" si="1"/>
        <v>35.515955242436803</v>
      </c>
      <c r="P22" s="9"/>
    </row>
    <row r="23" spans="1:16" ht="15.75">
      <c r="A23" s="29" t="s">
        <v>31</v>
      </c>
      <c r="B23" s="30"/>
      <c r="C23" s="31"/>
      <c r="D23" s="32">
        <f t="shared" ref="D23:M23" si="6">SUM(D24:D27)</f>
        <v>397748</v>
      </c>
      <c r="E23" s="32">
        <f t="shared" si="6"/>
        <v>0</v>
      </c>
      <c r="F23" s="32">
        <f t="shared" si="6"/>
        <v>0</v>
      </c>
      <c r="G23" s="32">
        <f t="shared" si="6"/>
        <v>0</v>
      </c>
      <c r="H23" s="32">
        <f t="shared" si="6"/>
        <v>0</v>
      </c>
      <c r="I23" s="32">
        <f t="shared" si="6"/>
        <v>381006</v>
      </c>
      <c r="J23" s="32">
        <f t="shared" si="6"/>
        <v>0</v>
      </c>
      <c r="K23" s="32">
        <f t="shared" si="6"/>
        <v>0</v>
      </c>
      <c r="L23" s="32">
        <f t="shared" si="6"/>
        <v>0</v>
      </c>
      <c r="M23" s="32">
        <f t="shared" si="6"/>
        <v>0</v>
      </c>
      <c r="N23" s="32">
        <f t="shared" si="4"/>
        <v>778754</v>
      </c>
      <c r="O23" s="45">
        <f t="shared" si="1"/>
        <v>322.73269788644842</v>
      </c>
      <c r="P23" s="10"/>
    </row>
    <row r="24" spans="1:16">
      <c r="A24" s="12"/>
      <c r="B24" s="25">
        <v>343.3</v>
      </c>
      <c r="C24" s="20" t="s">
        <v>34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381006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381006</v>
      </c>
      <c r="O24" s="47">
        <f t="shared" si="1"/>
        <v>157.89722337339413</v>
      </c>
      <c r="P24" s="9"/>
    </row>
    <row r="25" spans="1:16">
      <c r="A25" s="12"/>
      <c r="B25" s="25">
        <v>343.4</v>
      </c>
      <c r="C25" s="20" t="s">
        <v>35</v>
      </c>
      <c r="D25" s="46">
        <v>134290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134290</v>
      </c>
      <c r="O25" s="47">
        <f t="shared" si="1"/>
        <v>55.652714463323662</v>
      </c>
      <c r="P25" s="9"/>
    </row>
    <row r="26" spans="1:16">
      <c r="A26" s="12"/>
      <c r="B26" s="25">
        <v>347.9</v>
      </c>
      <c r="C26" s="20" t="s">
        <v>58</v>
      </c>
      <c r="D26" s="46">
        <v>131708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131708</v>
      </c>
      <c r="O26" s="47">
        <f t="shared" si="1"/>
        <v>54.582677165354333</v>
      </c>
      <c r="P26" s="9"/>
    </row>
    <row r="27" spans="1:16">
      <c r="A27" s="12"/>
      <c r="B27" s="25">
        <v>349</v>
      </c>
      <c r="C27" s="20" t="s">
        <v>1</v>
      </c>
      <c r="D27" s="46">
        <v>131750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131750</v>
      </c>
      <c r="O27" s="47">
        <f t="shared" si="1"/>
        <v>54.600082884376292</v>
      </c>
      <c r="P27" s="9"/>
    </row>
    <row r="28" spans="1:16" ht="15.75">
      <c r="A28" s="29" t="s">
        <v>32</v>
      </c>
      <c r="B28" s="30"/>
      <c r="C28" s="31"/>
      <c r="D28" s="32">
        <f t="shared" ref="D28:M28" si="7">SUM(D29:D33)</f>
        <v>148672</v>
      </c>
      <c r="E28" s="32">
        <f t="shared" si="7"/>
        <v>0</v>
      </c>
      <c r="F28" s="32">
        <f t="shared" si="7"/>
        <v>0</v>
      </c>
      <c r="G28" s="32">
        <f t="shared" si="7"/>
        <v>0</v>
      </c>
      <c r="H28" s="32">
        <f t="shared" si="7"/>
        <v>0</v>
      </c>
      <c r="I28" s="32">
        <f t="shared" si="7"/>
        <v>0</v>
      </c>
      <c r="J28" s="32">
        <f t="shared" si="7"/>
        <v>0</v>
      </c>
      <c r="K28" s="32">
        <f t="shared" si="7"/>
        <v>0</v>
      </c>
      <c r="L28" s="32">
        <f t="shared" si="7"/>
        <v>0</v>
      </c>
      <c r="M28" s="32">
        <f t="shared" si="7"/>
        <v>0</v>
      </c>
      <c r="N28" s="32">
        <f t="shared" si="4"/>
        <v>148672</v>
      </c>
      <c r="O28" s="45">
        <f t="shared" si="1"/>
        <v>61.612929962702033</v>
      </c>
      <c r="P28" s="10"/>
    </row>
    <row r="29" spans="1:16">
      <c r="A29" s="13"/>
      <c r="B29" s="39">
        <v>351.1</v>
      </c>
      <c r="C29" s="21" t="s">
        <v>38</v>
      </c>
      <c r="D29" s="46">
        <v>29800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29800</v>
      </c>
      <c r="O29" s="47">
        <f t="shared" si="1"/>
        <v>12.349772067965189</v>
      </c>
      <c r="P29" s="9"/>
    </row>
    <row r="30" spans="1:16">
      <c r="A30" s="13"/>
      <c r="B30" s="39">
        <v>351.3</v>
      </c>
      <c r="C30" s="21" t="s">
        <v>39</v>
      </c>
      <c r="D30" s="46">
        <v>651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651</v>
      </c>
      <c r="O30" s="47">
        <f t="shared" si="1"/>
        <v>0.26978864484044757</v>
      </c>
      <c r="P30" s="9"/>
    </row>
    <row r="31" spans="1:16">
      <c r="A31" s="13"/>
      <c r="B31" s="39">
        <v>351.4</v>
      </c>
      <c r="C31" s="21" t="s">
        <v>40</v>
      </c>
      <c r="D31" s="46">
        <v>846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846</v>
      </c>
      <c r="O31" s="47">
        <f t="shared" si="1"/>
        <v>0.35060091172813923</v>
      </c>
      <c r="P31" s="9"/>
    </row>
    <row r="32" spans="1:16">
      <c r="A32" s="13"/>
      <c r="B32" s="39">
        <v>354</v>
      </c>
      <c r="C32" s="21" t="s">
        <v>41</v>
      </c>
      <c r="D32" s="46">
        <v>250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4"/>
        <v>250</v>
      </c>
      <c r="O32" s="47">
        <f t="shared" si="1"/>
        <v>0.10360547036883548</v>
      </c>
      <c r="P32" s="9"/>
    </row>
    <row r="33" spans="1:119">
      <c r="A33" s="13"/>
      <c r="B33" s="39">
        <v>359</v>
      </c>
      <c r="C33" s="21" t="s">
        <v>66</v>
      </c>
      <c r="D33" s="46">
        <v>117125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4"/>
        <v>117125</v>
      </c>
      <c r="O33" s="47">
        <f t="shared" si="1"/>
        <v>48.539162867799419</v>
      </c>
      <c r="P33" s="9"/>
    </row>
    <row r="34" spans="1:119" ht="15.75">
      <c r="A34" s="29" t="s">
        <v>4</v>
      </c>
      <c r="B34" s="30"/>
      <c r="C34" s="31"/>
      <c r="D34" s="32">
        <f t="shared" ref="D34:M34" si="8">SUM(D35:D39)</f>
        <v>17515</v>
      </c>
      <c r="E34" s="32">
        <f t="shared" si="8"/>
        <v>7</v>
      </c>
      <c r="F34" s="32">
        <f t="shared" si="8"/>
        <v>0</v>
      </c>
      <c r="G34" s="32">
        <f t="shared" si="8"/>
        <v>0</v>
      </c>
      <c r="H34" s="32">
        <f t="shared" si="8"/>
        <v>0</v>
      </c>
      <c r="I34" s="32">
        <f t="shared" si="8"/>
        <v>0</v>
      </c>
      <c r="J34" s="32">
        <f t="shared" si="8"/>
        <v>0</v>
      </c>
      <c r="K34" s="32">
        <f t="shared" si="8"/>
        <v>0</v>
      </c>
      <c r="L34" s="32">
        <f t="shared" si="8"/>
        <v>0</v>
      </c>
      <c r="M34" s="32">
        <f t="shared" si="8"/>
        <v>0</v>
      </c>
      <c r="N34" s="32">
        <f t="shared" si="4"/>
        <v>17522</v>
      </c>
      <c r="O34" s="45">
        <f t="shared" si="1"/>
        <v>7.2615002072109407</v>
      </c>
      <c r="P34" s="10"/>
    </row>
    <row r="35" spans="1:119">
      <c r="A35" s="12"/>
      <c r="B35" s="25">
        <v>361.1</v>
      </c>
      <c r="C35" s="20" t="s">
        <v>42</v>
      </c>
      <c r="D35" s="46">
        <v>3</v>
      </c>
      <c r="E35" s="46">
        <v>7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4"/>
        <v>10</v>
      </c>
      <c r="O35" s="47">
        <f t="shared" si="1"/>
        <v>4.1442188147534191E-3</v>
      </c>
      <c r="P35" s="9"/>
    </row>
    <row r="36" spans="1:119">
      <c r="A36" s="12"/>
      <c r="B36" s="25">
        <v>364</v>
      </c>
      <c r="C36" s="20" t="s">
        <v>84</v>
      </c>
      <c r="D36" s="46">
        <v>1626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4"/>
        <v>1626</v>
      </c>
      <c r="O36" s="47">
        <f t="shared" si="1"/>
        <v>0.67384997927890589</v>
      </c>
      <c r="P36" s="9"/>
    </row>
    <row r="37" spans="1:119">
      <c r="A37" s="12"/>
      <c r="B37" s="25">
        <v>366</v>
      </c>
      <c r="C37" s="20" t="s">
        <v>60</v>
      </c>
      <c r="D37" s="46">
        <v>2300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4"/>
        <v>2300</v>
      </c>
      <c r="O37" s="47">
        <f t="shared" si="1"/>
        <v>0.95317032739328633</v>
      </c>
      <c r="P37" s="9"/>
    </row>
    <row r="38" spans="1:119">
      <c r="A38" s="12"/>
      <c r="B38" s="25">
        <v>369.4</v>
      </c>
      <c r="C38" s="20" t="s">
        <v>85</v>
      </c>
      <c r="D38" s="46">
        <v>10876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4"/>
        <v>10876</v>
      </c>
      <c r="O38" s="47">
        <f t="shared" si="1"/>
        <v>4.5072523829258184</v>
      </c>
      <c r="P38" s="9"/>
    </row>
    <row r="39" spans="1:119">
      <c r="A39" s="12"/>
      <c r="B39" s="25">
        <v>369.9</v>
      </c>
      <c r="C39" s="20" t="s">
        <v>43</v>
      </c>
      <c r="D39" s="46">
        <v>2710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4"/>
        <v>2710</v>
      </c>
      <c r="O39" s="47">
        <f t="shared" si="1"/>
        <v>1.1230832987981765</v>
      </c>
      <c r="P39" s="9"/>
    </row>
    <row r="40" spans="1:119" ht="15.75">
      <c r="A40" s="29" t="s">
        <v>33</v>
      </c>
      <c r="B40" s="30"/>
      <c r="C40" s="31"/>
      <c r="D40" s="32">
        <f t="shared" ref="D40:M40" si="9">SUM(D41:D41)</f>
        <v>24387</v>
      </c>
      <c r="E40" s="32">
        <f t="shared" si="9"/>
        <v>0</v>
      </c>
      <c r="F40" s="32">
        <f t="shared" si="9"/>
        <v>0</v>
      </c>
      <c r="G40" s="32">
        <f t="shared" si="9"/>
        <v>0</v>
      </c>
      <c r="H40" s="32">
        <f t="shared" si="9"/>
        <v>0</v>
      </c>
      <c r="I40" s="32">
        <f t="shared" si="9"/>
        <v>0</v>
      </c>
      <c r="J40" s="32">
        <f t="shared" si="9"/>
        <v>0</v>
      </c>
      <c r="K40" s="32">
        <f t="shared" si="9"/>
        <v>0</v>
      </c>
      <c r="L40" s="32">
        <f t="shared" si="9"/>
        <v>0</v>
      </c>
      <c r="M40" s="32">
        <f t="shared" si="9"/>
        <v>0</v>
      </c>
      <c r="N40" s="32">
        <f t="shared" si="4"/>
        <v>24387</v>
      </c>
      <c r="O40" s="45">
        <f t="shared" si="1"/>
        <v>10.106506423539162</v>
      </c>
      <c r="P40" s="9"/>
    </row>
    <row r="41" spans="1:119" ht="15.75" thickBot="1">
      <c r="A41" s="12"/>
      <c r="B41" s="25">
        <v>383</v>
      </c>
      <c r="C41" s="20" t="s">
        <v>44</v>
      </c>
      <c r="D41" s="46">
        <v>24387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4"/>
        <v>24387</v>
      </c>
      <c r="O41" s="47">
        <f t="shared" si="1"/>
        <v>10.106506423539162</v>
      </c>
      <c r="P41" s="9"/>
    </row>
    <row r="42" spans="1:119" ht="16.5" thickBot="1">
      <c r="A42" s="14" t="s">
        <v>36</v>
      </c>
      <c r="B42" s="23"/>
      <c r="C42" s="22"/>
      <c r="D42" s="15">
        <f t="shared" ref="D42:M42" si="10">SUM(D5,D13,D17,D23,D28,D34,D40)</f>
        <v>2358416</v>
      </c>
      <c r="E42" s="15">
        <f t="shared" si="10"/>
        <v>156317</v>
      </c>
      <c r="F42" s="15">
        <f t="shared" si="10"/>
        <v>0</v>
      </c>
      <c r="G42" s="15">
        <f t="shared" si="10"/>
        <v>0</v>
      </c>
      <c r="H42" s="15">
        <f t="shared" si="10"/>
        <v>0</v>
      </c>
      <c r="I42" s="15">
        <f t="shared" si="10"/>
        <v>381006</v>
      </c>
      <c r="J42" s="15">
        <f t="shared" si="10"/>
        <v>0</v>
      </c>
      <c r="K42" s="15">
        <f t="shared" si="10"/>
        <v>0</v>
      </c>
      <c r="L42" s="15">
        <f t="shared" si="10"/>
        <v>0</v>
      </c>
      <c r="M42" s="15">
        <f t="shared" si="10"/>
        <v>0</v>
      </c>
      <c r="N42" s="15">
        <f t="shared" si="4"/>
        <v>2895739</v>
      </c>
      <c r="O42" s="38">
        <f t="shared" si="1"/>
        <v>1200.0576046415251</v>
      </c>
      <c r="P42" s="6"/>
      <c r="Q42" s="2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</row>
    <row r="43" spans="1:119">
      <c r="A43" s="16"/>
      <c r="B43" s="18"/>
      <c r="C43" s="18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9"/>
    </row>
    <row r="44" spans="1:119">
      <c r="A44" s="40"/>
      <c r="B44" s="41"/>
      <c r="C44" s="41"/>
      <c r="D44" s="42"/>
      <c r="E44" s="42"/>
      <c r="F44" s="42"/>
      <c r="G44" s="42"/>
      <c r="H44" s="42"/>
      <c r="I44" s="42"/>
      <c r="J44" s="42"/>
      <c r="K44" s="42"/>
      <c r="L44" s="118" t="s">
        <v>86</v>
      </c>
      <c r="M44" s="118"/>
      <c r="N44" s="118"/>
      <c r="O44" s="43">
        <v>2413</v>
      </c>
    </row>
    <row r="45" spans="1:119">
      <c r="A45" s="119"/>
      <c r="B45" s="96"/>
      <c r="C45" s="96"/>
      <c r="D45" s="96"/>
      <c r="E45" s="96"/>
      <c r="F45" s="96"/>
      <c r="G45" s="96"/>
      <c r="H45" s="96"/>
      <c r="I45" s="96"/>
      <c r="J45" s="96"/>
      <c r="K45" s="96"/>
      <c r="L45" s="96"/>
      <c r="M45" s="96"/>
      <c r="N45" s="96"/>
      <c r="O45" s="97"/>
    </row>
    <row r="46" spans="1:119" ht="15.75" customHeight="1" thickBot="1">
      <c r="A46" s="120" t="s">
        <v>62</v>
      </c>
      <c r="B46" s="99"/>
      <c r="C46" s="99"/>
      <c r="D46" s="99"/>
      <c r="E46" s="99"/>
      <c r="F46" s="99"/>
      <c r="G46" s="99"/>
      <c r="H46" s="99"/>
      <c r="I46" s="99"/>
      <c r="J46" s="99"/>
      <c r="K46" s="99"/>
      <c r="L46" s="99"/>
      <c r="M46" s="99"/>
      <c r="N46" s="99"/>
      <c r="O46" s="100"/>
    </row>
  </sheetData>
  <mergeCells count="10">
    <mergeCell ref="L44:N44"/>
    <mergeCell ref="A45:O45"/>
    <mergeCell ref="A46:O4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C4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52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65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45</v>
      </c>
      <c r="B3" s="108"/>
      <c r="C3" s="109"/>
      <c r="D3" s="128" t="s">
        <v>27</v>
      </c>
      <c r="E3" s="129"/>
      <c r="F3" s="129"/>
      <c r="G3" s="129"/>
      <c r="H3" s="130"/>
      <c r="I3" s="128" t="s">
        <v>28</v>
      </c>
      <c r="J3" s="130"/>
      <c r="K3" s="128" t="s">
        <v>30</v>
      </c>
      <c r="L3" s="130"/>
      <c r="M3" s="36"/>
      <c r="N3" s="37"/>
      <c r="O3" s="131" t="s">
        <v>50</v>
      </c>
      <c r="P3" s="11"/>
      <c r="Q3"/>
    </row>
    <row r="4" spans="1:133" ht="32.25" customHeight="1" thickBot="1">
      <c r="A4" s="110"/>
      <c r="B4" s="111"/>
      <c r="C4" s="112"/>
      <c r="D4" s="34" t="s">
        <v>5</v>
      </c>
      <c r="E4" s="34" t="s">
        <v>46</v>
      </c>
      <c r="F4" s="34" t="s">
        <v>47</v>
      </c>
      <c r="G4" s="34" t="s">
        <v>48</v>
      </c>
      <c r="H4" s="34" t="s">
        <v>6</v>
      </c>
      <c r="I4" s="34" t="s">
        <v>7</v>
      </c>
      <c r="J4" s="35" t="s">
        <v>49</v>
      </c>
      <c r="K4" s="35" t="s">
        <v>8</v>
      </c>
      <c r="L4" s="35" t="s">
        <v>9</v>
      </c>
      <c r="M4" s="35" t="s">
        <v>10</v>
      </c>
      <c r="N4" s="35" t="s">
        <v>29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SUM(D6:D12)</f>
        <v>1375871</v>
      </c>
      <c r="E5" s="27">
        <f t="shared" si="0"/>
        <v>44392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1420263</v>
      </c>
      <c r="O5" s="33">
        <f t="shared" ref="O5:O36" si="1">(N5/O$38)</f>
        <v>593.25939849624058</v>
      </c>
      <c r="P5" s="6"/>
    </row>
    <row r="6" spans="1:133">
      <c r="A6" s="12"/>
      <c r="B6" s="25">
        <v>311</v>
      </c>
      <c r="C6" s="20" t="s">
        <v>3</v>
      </c>
      <c r="D6" s="46">
        <v>932348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932348</v>
      </c>
      <c r="O6" s="47">
        <f t="shared" si="1"/>
        <v>389.45196324143694</v>
      </c>
      <c r="P6" s="9"/>
    </row>
    <row r="7" spans="1:133">
      <c r="A7" s="12"/>
      <c r="B7" s="25">
        <v>312.10000000000002</v>
      </c>
      <c r="C7" s="20" t="s">
        <v>11</v>
      </c>
      <c r="D7" s="46">
        <v>0</v>
      </c>
      <c r="E7" s="46">
        <v>44392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44392</v>
      </c>
      <c r="O7" s="47">
        <f t="shared" si="1"/>
        <v>18.543024227234753</v>
      </c>
      <c r="P7" s="9"/>
    </row>
    <row r="8" spans="1:133">
      <c r="A8" s="12"/>
      <c r="B8" s="25">
        <v>314.10000000000002</v>
      </c>
      <c r="C8" s="20" t="s">
        <v>12</v>
      </c>
      <c r="D8" s="46">
        <v>207230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207230</v>
      </c>
      <c r="O8" s="47">
        <f t="shared" si="1"/>
        <v>86.562238930659987</v>
      </c>
      <c r="P8" s="9"/>
    </row>
    <row r="9" spans="1:133">
      <c r="A9" s="12"/>
      <c r="B9" s="25">
        <v>314.3</v>
      </c>
      <c r="C9" s="20" t="s">
        <v>13</v>
      </c>
      <c r="D9" s="46">
        <v>35646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35646</v>
      </c>
      <c r="O9" s="47">
        <f t="shared" si="1"/>
        <v>14.889724310776943</v>
      </c>
      <c r="P9" s="9"/>
    </row>
    <row r="10" spans="1:133">
      <c r="A10" s="12"/>
      <c r="B10" s="25">
        <v>314.39999999999998</v>
      </c>
      <c r="C10" s="20" t="s">
        <v>14</v>
      </c>
      <c r="D10" s="46">
        <v>6899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6899</v>
      </c>
      <c r="O10" s="47">
        <f t="shared" si="1"/>
        <v>2.8817878028404342</v>
      </c>
      <c r="P10" s="9"/>
    </row>
    <row r="11" spans="1:133">
      <c r="A11" s="12"/>
      <c r="B11" s="25">
        <v>315</v>
      </c>
      <c r="C11" s="20" t="s">
        <v>15</v>
      </c>
      <c r="D11" s="46">
        <v>119566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119566</v>
      </c>
      <c r="O11" s="47">
        <f t="shared" si="1"/>
        <v>49.944026733500415</v>
      </c>
      <c r="P11" s="9"/>
    </row>
    <row r="12" spans="1:133">
      <c r="A12" s="12"/>
      <c r="B12" s="25">
        <v>316</v>
      </c>
      <c r="C12" s="20" t="s">
        <v>16</v>
      </c>
      <c r="D12" s="46">
        <v>74182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74182</v>
      </c>
      <c r="O12" s="47">
        <f t="shared" si="1"/>
        <v>30.986633249791144</v>
      </c>
      <c r="P12" s="9"/>
    </row>
    <row r="13" spans="1:133" ht="15.75">
      <c r="A13" s="29" t="s">
        <v>17</v>
      </c>
      <c r="B13" s="30"/>
      <c r="C13" s="31"/>
      <c r="D13" s="32">
        <f t="shared" ref="D13:M13" si="3">SUM(D14:D16)</f>
        <v>217461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36" si="4">SUM(D13:M13)</f>
        <v>217461</v>
      </c>
      <c r="O13" s="45">
        <f t="shared" si="1"/>
        <v>90.835839598997495</v>
      </c>
      <c r="P13" s="10"/>
    </row>
    <row r="14" spans="1:133">
      <c r="A14" s="12"/>
      <c r="B14" s="25">
        <v>322</v>
      </c>
      <c r="C14" s="20" t="s">
        <v>0</v>
      </c>
      <c r="D14" s="46">
        <v>37700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37700</v>
      </c>
      <c r="O14" s="47">
        <f t="shared" si="1"/>
        <v>15.747702589807853</v>
      </c>
      <c r="P14" s="9"/>
    </row>
    <row r="15" spans="1:133">
      <c r="A15" s="12"/>
      <c r="B15" s="25">
        <v>323.10000000000002</v>
      </c>
      <c r="C15" s="20" t="s">
        <v>18</v>
      </c>
      <c r="D15" s="46">
        <v>178588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178588</v>
      </c>
      <c r="O15" s="47">
        <f t="shared" si="1"/>
        <v>74.598162071846289</v>
      </c>
      <c r="P15" s="9"/>
    </row>
    <row r="16" spans="1:133">
      <c r="A16" s="12"/>
      <c r="B16" s="25">
        <v>323.39999999999998</v>
      </c>
      <c r="C16" s="20" t="s">
        <v>19</v>
      </c>
      <c r="D16" s="46">
        <v>1173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1173</v>
      </c>
      <c r="O16" s="47">
        <f t="shared" si="1"/>
        <v>0.4899749373433584</v>
      </c>
      <c r="P16" s="9"/>
    </row>
    <row r="17" spans="1:16" ht="15.75">
      <c r="A17" s="29" t="s">
        <v>20</v>
      </c>
      <c r="B17" s="30"/>
      <c r="C17" s="31"/>
      <c r="D17" s="32">
        <f t="shared" ref="D17:M17" si="5">SUM(D18:D21)</f>
        <v>197858</v>
      </c>
      <c r="E17" s="32">
        <f t="shared" si="5"/>
        <v>103068</v>
      </c>
      <c r="F17" s="32">
        <f t="shared" si="5"/>
        <v>0</v>
      </c>
      <c r="G17" s="32">
        <f t="shared" si="5"/>
        <v>0</v>
      </c>
      <c r="H17" s="32">
        <f t="shared" si="5"/>
        <v>0</v>
      </c>
      <c r="I17" s="32">
        <f t="shared" si="5"/>
        <v>0</v>
      </c>
      <c r="J17" s="32">
        <f t="shared" si="5"/>
        <v>0</v>
      </c>
      <c r="K17" s="32">
        <f t="shared" si="5"/>
        <v>0</v>
      </c>
      <c r="L17" s="32">
        <f t="shared" si="5"/>
        <v>0</v>
      </c>
      <c r="M17" s="32">
        <f t="shared" si="5"/>
        <v>0</v>
      </c>
      <c r="N17" s="44">
        <f t="shared" si="4"/>
        <v>300926</v>
      </c>
      <c r="O17" s="45">
        <f t="shared" si="1"/>
        <v>125.70008354218881</v>
      </c>
      <c r="P17" s="10"/>
    </row>
    <row r="18" spans="1:16">
      <c r="A18" s="12"/>
      <c r="B18" s="25">
        <v>335.12</v>
      </c>
      <c r="C18" s="20" t="s">
        <v>23</v>
      </c>
      <c r="D18" s="46">
        <v>41833</v>
      </c>
      <c r="E18" s="46">
        <v>22360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64193</v>
      </c>
      <c r="O18" s="47">
        <f t="shared" si="1"/>
        <v>26.814118629908105</v>
      </c>
      <c r="P18" s="9"/>
    </row>
    <row r="19" spans="1:16">
      <c r="A19" s="12"/>
      <c r="B19" s="25">
        <v>335.15</v>
      </c>
      <c r="C19" s="20" t="s">
        <v>24</v>
      </c>
      <c r="D19" s="46">
        <v>1799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1799</v>
      </c>
      <c r="O19" s="47">
        <f t="shared" si="1"/>
        <v>0.75146198830409361</v>
      </c>
      <c r="P19" s="9"/>
    </row>
    <row r="20" spans="1:16">
      <c r="A20" s="12"/>
      <c r="B20" s="25">
        <v>335.18</v>
      </c>
      <c r="C20" s="20" t="s">
        <v>25</v>
      </c>
      <c r="D20" s="46">
        <v>154226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154226</v>
      </c>
      <c r="O20" s="47">
        <f t="shared" si="1"/>
        <v>64.421888053467001</v>
      </c>
      <c r="P20" s="9"/>
    </row>
    <row r="21" spans="1:16">
      <c r="A21" s="12"/>
      <c r="B21" s="25">
        <v>337.4</v>
      </c>
      <c r="C21" s="20" t="s">
        <v>26</v>
      </c>
      <c r="D21" s="46">
        <v>0</v>
      </c>
      <c r="E21" s="46">
        <v>80708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80708</v>
      </c>
      <c r="O21" s="47">
        <f t="shared" si="1"/>
        <v>33.712614870509604</v>
      </c>
      <c r="P21" s="9"/>
    </row>
    <row r="22" spans="1:16" ht="15.75">
      <c r="A22" s="29" t="s">
        <v>31</v>
      </c>
      <c r="B22" s="30"/>
      <c r="C22" s="31"/>
      <c r="D22" s="32">
        <f t="shared" ref="D22:M22" si="6">SUM(D23:D26)</f>
        <v>367668</v>
      </c>
      <c r="E22" s="32">
        <f t="shared" si="6"/>
        <v>0</v>
      </c>
      <c r="F22" s="32">
        <f t="shared" si="6"/>
        <v>0</v>
      </c>
      <c r="G22" s="32">
        <f t="shared" si="6"/>
        <v>0</v>
      </c>
      <c r="H22" s="32">
        <f t="shared" si="6"/>
        <v>0</v>
      </c>
      <c r="I22" s="32">
        <f t="shared" si="6"/>
        <v>389119</v>
      </c>
      <c r="J22" s="32">
        <f t="shared" si="6"/>
        <v>0</v>
      </c>
      <c r="K22" s="32">
        <f t="shared" si="6"/>
        <v>0</v>
      </c>
      <c r="L22" s="32">
        <f t="shared" si="6"/>
        <v>0</v>
      </c>
      <c r="M22" s="32">
        <f t="shared" si="6"/>
        <v>0</v>
      </c>
      <c r="N22" s="32">
        <f t="shared" si="4"/>
        <v>756787</v>
      </c>
      <c r="O22" s="45">
        <f t="shared" si="1"/>
        <v>316.11821219715955</v>
      </c>
      <c r="P22" s="10"/>
    </row>
    <row r="23" spans="1:16">
      <c r="A23" s="12"/>
      <c r="B23" s="25">
        <v>343.3</v>
      </c>
      <c r="C23" s="20" t="s">
        <v>34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389119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389119</v>
      </c>
      <c r="O23" s="47">
        <f t="shared" si="1"/>
        <v>162.53926482873851</v>
      </c>
      <c r="P23" s="9"/>
    </row>
    <row r="24" spans="1:16">
      <c r="A24" s="12"/>
      <c r="B24" s="25">
        <v>343.4</v>
      </c>
      <c r="C24" s="20" t="s">
        <v>35</v>
      </c>
      <c r="D24" s="46">
        <v>136433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136433</v>
      </c>
      <c r="O24" s="47">
        <f t="shared" si="1"/>
        <v>56.989557226399334</v>
      </c>
      <c r="P24" s="9"/>
    </row>
    <row r="25" spans="1:16">
      <c r="A25" s="12"/>
      <c r="B25" s="25">
        <v>347.9</v>
      </c>
      <c r="C25" s="20" t="s">
        <v>58</v>
      </c>
      <c r="D25" s="46">
        <v>141410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141410</v>
      </c>
      <c r="O25" s="47">
        <f t="shared" si="1"/>
        <v>59.068504594820382</v>
      </c>
      <c r="P25" s="9"/>
    </row>
    <row r="26" spans="1:16">
      <c r="A26" s="12"/>
      <c r="B26" s="25">
        <v>349</v>
      </c>
      <c r="C26" s="20" t="s">
        <v>1</v>
      </c>
      <c r="D26" s="46">
        <v>89825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89825</v>
      </c>
      <c r="O26" s="47">
        <f t="shared" si="1"/>
        <v>37.520885547201338</v>
      </c>
      <c r="P26" s="9"/>
    </row>
    <row r="27" spans="1:16" ht="15.75">
      <c r="A27" s="29" t="s">
        <v>32</v>
      </c>
      <c r="B27" s="30"/>
      <c r="C27" s="31"/>
      <c r="D27" s="32">
        <f t="shared" ref="D27:M27" si="7">SUM(D28:D31)</f>
        <v>74992</v>
      </c>
      <c r="E27" s="32">
        <f t="shared" si="7"/>
        <v>0</v>
      </c>
      <c r="F27" s="32">
        <f t="shared" si="7"/>
        <v>0</v>
      </c>
      <c r="G27" s="32">
        <f t="shared" si="7"/>
        <v>0</v>
      </c>
      <c r="H27" s="32">
        <f t="shared" si="7"/>
        <v>0</v>
      </c>
      <c r="I27" s="32">
        <f t="shared" si="7"/>
        <v>0</v>
      </c>
      <c r="J27" s="32">
        <f t="shared" si="7"/>
        <v>0</v>
      </c>
      <c r="K27" s="32">
        <f t="shared" si="7"/>
        <v>0</v>
      </c>
      <c r="L27" s="32">
        <f t="shared" si="7"/>
        <v>0</v>
      </c>
      <c r="M27" s="32">
        <f t="shared" si="7"/>
        <v>0</v>
      </c>
      <c r="N27" s="32">
        <f t="shared" si="4"/>
        <v>74992</v>
      </c>
      <c r="O27" s="45">
        <f t="shared" si="1"/>
        <v>31.324979114452798</v>
      </c>
      <c r="P27" s="10"/>
    </row>
    <row r="28" spans="1:16">
      <c r="A28" s="13"/>
      <c r="B28" s="39">
        <v>351.1</v>
      </c>
      <c r="C28" s="21" t="s">
        <v>38</v>
      </c>
      <c r="D28" s="46">
        <v>35038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35038</v>
      </c>
      <c r="O28" s="47">
        <f t="shared" si="1"/>
        <v>14.635756056808688</v>
      </c>
      <c r="P28" s="9"/>
    </row>
    <row r="29" spans="1:16">
      <c r="A29" s="13"/>
      <c r="B29" s="39">
        <v>351.3</v>
      </c>
      <c r="C29" s="21" t="s">
        <v>39</v>
      </c>
      <c r="D29" s="46">
        <v>806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806</v>
      </c>
      <c r="O29" s="47">
        <f t="shared" si="1"/>
        <v>0.33667502088554718</v>
      </c>
      <c r="P29" s="9"/>
    </row>
    <row r="30" spans="1:16">
      <c r="A30" s="13"/>
      <c r="B30" s="39">
        <v>351.4</v>
      </c>
      <c r="C30" s="21" t="s">
        <v>40</v>
      </c>
      <c r="D30" s="46">
        <v>2203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2203</v>
      </c>
      <c r="O30" s="47">
        <f t="shared" si="1"/>
        <v>0.92021720969089393</v>
      </c>
      <c r="P30" s="9"/>
    </row>
    <row r="31" spans="1:16">
      <c r="A31" s="13"/>
      <c r="B31" s="39">
        <v>359</v>
      </c>
      <c r="C31" s="21" t="s">
        <v>66</v>
      </c>
      <c r="D31" s="46">
        <v>36945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36945</v>
      </c>
      <c r="O31" s="47">
        <f t="shared" si="1"/>
        <v>15.43233082706767</v>
      </c>
      <c r="P31" s="9"/>
    </row>
    <row r="32" spans="1:16" ht="15.75">
      <c r="A32" s="29" t="s">
        <v>4</v>
      </c>
      <c r="B32" s="30"/>
      <c r="C32" s="31"/>
      <c r="D32" s="32">
        <f t="shared" ref="D32:M32" si="8">SUM(D33:D35)</f>
        <v>5038</v>
      </c>
      <c r="E32" s="32">
        <f t="shared" si="8"/>
        <v>9</v>
      </c>
      <c r="F32" s="32">
        <f t="shared" si="8"/>
        <v>0</v>
      </c>
      <c r="G32" s="32">
        <f t="shared" si="8"/>
        <v>0</v>
      </c>
      <c r="H32" s="32">
        <f t="shared" si="8"/>
        <v>0</v>
      </c>
      <c r="I32" s="32">
        <f t="shared" si="8"/>
        <v>0</v>
      </c>
      <c r="J32" s="32">
        <f t="shared" si="8"/>
        <v>0</v>
      </c>
      <c r="K32" s="32">
        <f t="shared" si="8"/>
        <v>0</v>
      </c>
      <c r="L32" s="32">
        <f t="shared" si="8"/>
        <v>0</v>
      </c>
      <c r="M32" s="32">
        <f t="shared" si="8"/>
        <v>0</v>
      </c>
      <c r="N32" s="32">
        <f t="shared" si="4"/>
        <v>5047</v>
      </c>
      <c r="O32" s="45">
        <f t="shared" si="1"/>
        <v>2.1081871345029239</v>
      </c>
      <c r="P32" s="10"/>
    </row>
    <row r="33" spans="1:119">
      <c r="A33" s="12"/>
      <c r="B33" s="25">
        <v>361.1</v>
      </c>
      <c r="C33" s="20" t="s">
        <v>42</v>
      </c>
      <c r="D33" s="46">
        <v>59</v>
      </c>
      <c r="E33" s="46">
        <v>9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4"/>
        <v>68</v>
      </c>
      <c r="O33" s="47">
        <f t="shared" si="1"/>
        <v>2.8404344193817876E-2</v>
      </c>
      <c r="P33" s="9"/>
    </row>
    <row r="34" spans="1:119">
      <c r="A34" s="12"/>
      <c r="B34" s="25">
        <v>366</v>
      </c>
      <c r="C34" s="20" t="s">
        <v>60</v>
      </c>
      <c r="D34" s="46">
        <v>500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4"/>
        <v>500</v>
      </c>
      <c r="O34" s="47">
        <f t="shared" si="1"/>
        <v>0.20885547201336674</v>
      </c>
      <c r="P34" s="9"/>
    </row>
    <row r="35" spans="1:119" ht="15.75" thickBot="1">
      <c r="A35" s="12"/>
      <c r="B35" s="25">
        <v>369.9</v>
      </c>
      <c r="C35" s="20" t="s">
        <v>43</v>
      </c>
      <c r="D35" s="46">
        <v>4479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4"/>
        <v>4479</v>
      </c>
      <c r="O35" s="47">
        <f t="shared" si="1"/>
        <v>1.8709273182957393</v>
      </c>
      <c r="P35" s="9"/>
    </row>
    <row r="36" spans="1:119" ht="16.5" thickBot="1">
      <c r="A36" s="14" t="s">
        <v>36</v>
      </c>
      <c r="B36" s="23"/>
      <c r="C36" s="22"/>
      <c r="D36" s="15">
        <f>SUM(D5,D13,D17,D22,D27,D32)</f>
        <v>2238888</v>
      </c>
      <c r="E36" s="15">
        <f t="shared" ref="E36:M36" si="9">SUM(E5,E13,E17,E22,E27,E32)</f>
        <v>147469</v>
      </c>
      <c r="F36" s="15">
        <f t="shared" si="9"/>
        <v>0</v>
      </c>
      <c r="G36" s="15">
        <f t="shared" si="9"/>
        <v>0</v>
      </c>
      <c r="H36" s="15">
        <f t="shared" si="9"/>
        <v>0</v>
      </c>
      <c r="I36" s="15">
        <f t="shared" si="9"/>
        <v>389119</v>
      </c>
      <c r="J36" s="15">
        <f t="shared" si="9"/>
        <v>0</v>
      </c>
      <c r="K36" s="15">
        <f t="shared" si="9"/>
        <v>0</v>
      </c>
      <c r="L36" s="15">
        <f t="shared" si="9"/>
        <v>0</v>
      </c>
      <c r="M36" s="15">
        <f t="shared" si="9"/>
        <v>0</v>
      </c>
      <c r="N36" s="15">
        <f t="shared" si="4"/>
        <v>2775476</v>
      </c>
      <c r="O36" s="38">
        <f t="shared" si="1"/>
        <v>1159.3467000835421</v>
      </c>
      <c r="P36" s="6"/>
      <c r="Q36" s="2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</row>
    <row r="37" spans="1:119">
      <c r="A37" s="16"/>
      <c r="B37" s="18"/>
      <c r="C37" s="18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9"/>
    </row>
    <row r="38" spans="1:119">
      <c r="A38" s="40"/>
      <c r="B38" s="41"/>
      <c r="C38" s="41"/>
      <c r="D38" s="42"/>
      <c r="E38" s="42"/>
      <c r="F38" s="42"/>
      <c r="G38" s="42"/>
      <c r="H38" s="42"/>
      <c r="I38" s="42"/>
      <c r="J38" s="42"/>
      <c r="K38" s="42"/>
      <c r="L38" s="118" t="s">
        <v>67</v>
      </c>
      <c r="M38" s="118"/>
      <c r="N38" s="118"/>
      <c r="O38" s="43">
        <v>2394</v>
      </c>
    </row>
    <row r="39" spans="1:119">
      <c r="A39" s="119"/>
      <c r="B39" s="96"/>
      <c r="C39" s="96"/>
      <c r="D39" s="96"/>
      <c r="E39" s="96"/>
      <c r="F39" s="96"/>
      <c r="G39" s="96"/>
      <c r="H39" s="96"/>
      <c r="I39" s="96"/>
      <c r="J39" s="96"/>
      <c r="K39" s="96"/>
      <c r="L39" s="96"/>
      <c r="M39" s="96"/>
      <c r="N39" s="96"/>
      <c r="O39" s="97"/>
    </row>
    <row r="40" spans="1:119" ht="15.75" customHeight="1" thickBot="1">
      <c r="A40" s="120" t="s">
        <v>62</v>
      </c>
      <c r="B40" s="99"/>
      <c r="C40" s="99"/>
      <c r="D40" s="99"/>
      <c r="E40" s="99"/>
      <c r="F40" s="99"/>
      <c r="G40" s="99"/>
      <c r="H40" s="99"/>
      <c r="I40" s="99"/>
      <c r="J40" s="99"/>
      <c r="K40" s="99"/>
      <c r="L40" s="99"/>
      <c r="M40" s="99"/>
      <c r="N40" s="99"/>
      <c r="O40" s="100"/>
    </row>
  </sheetData>
  <mergeCells count="10">
    <mergeCell ref="L38:N38"/>
    <mergeCell ref="A39:O39"/>
    <mergeCell ref="A40:O4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C4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52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63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45</v>
      </c>
      <c r="B3" s="108"/>
      <c r="C3" s="109"/>
      <c r="D3" s="128" t="s">
        <v>27</v>
      </c>
      <c r="E3" s="129"/>
      <c r="F3" s="129"/>
      <c r="G3" s="129"/>
      <c r="H3" s="130"/>
      <c r="I3" s="128" t="s">
        <v>28</v>
      </c>
      <c r="J3" s="130"/>
      <c r="K3" s="128" t="s">
        <v>30</v>
      </c>
      <c r="L3" s="130"/>
      <c r="M3" s="36"/>
      <c r="N3" s="37"/>
      <c r="O3" s="131" t="s">
        <v>50</v>
      </c>
      <c r="P3" s="11"/>
      <c r="Q3"/>
    </row>
    <row r="4" spans="1:133" ht="32.25" customHeight="1" thickBot="1">
      <c r="A4" s="110"/>
      <c r="B4" s="111"/>
      <c r="C4" s="112"/>
      <c r="D4" s="34" t="s">
        <v>5</v>
      </c>
      <c r="E4" s="34" t="s">
        <v>46</v>
      </c>
      <c r="F4" s="34" t="s">
        <v>47</v>
      </c>
      <c r="G4" s="34" t="s">
        <v>48</v>
      </c>
      <c r="H4" s="34" t="s">
        <v>6</v>
      </c>
      <c r="I4" s="34" t="s">
        <v>7</v>
      </c>
      <c r="J4" s="35" t="s">
        <v>49</v>
      </c>
      <c r="K4" s="35" t="s">
        <v>8</v>
      </c>
      <c r="L4" s="35" t="s">
        <v>9</v>
      </c>
      <c r="M4" s="35" t="s">
        <v>10</v>
      </c>
      <c r="N4" s="35" t="s">
        <v>29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SUM(D6:D12)</f>
        <v>1482481</v>
      </c>
      <c r="E5" s="27">
        <f t="shared" si="0"/>
        <v>44237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1526718</v>
      </c>
      <c r="O5" s="33">
        <f t="shared" ref="O5:O37" si="1">(N5/O$39)</f>
        <v>638.79414225941423</v>
      </c>
      <c r="P5" s="6"/>
    </row>
    <row r="6" spans="1:133">
      <c r="A6" s="12"/>
      <c r="B6" s="25">
        <v>311</v>
      </c>
      <c r="C6" s="20" t="s">
        <v>3</v>
      </c>
      <c r="D6" s="46">
        <v>1042125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1042125</v>
      </c>
      <c r="O6" s="47">
        <f t="shared" si="1"/>
        <v>436.03556485355648</v>
      </c>
      <c r="P6" s="9"/>
    </row>
    <row r="7" spans="1:133">
      <c r="A7" s="12"/>
      <c r="B7" s="25">
        <v>312.10000000000002</v>
      </c>
      <c r="C7" s="20" t="s">
        <v>11</v>
      </c>
      <c r="D7" s="46">
        <v>0</v>
      </c>
      <c r="E7" s="46">
        <v>44237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44237</v>
      </c>
      <c r="O7" s="47">
        <f t="shared" si="1"/>
        <v>18.509205020920501</v>
      </c>
      <c r="P7" s="9"/>
    </row>
    <row r="8" spans="1:133">
      <c r="A8" s="12"/>
      <c r="B8" s="25">
        <v>314.10000000000002</v>
      </c>
      <c r="C8" s="20" t="s">
        <v>12</v>
      </c>
      <c r="D8" s="46">
        <v>200723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200723</v>
      </c>
      <c r="O8" s="47">
        <f t="shared" si="1"/>
        <v>83.984518828451883</v>
      </c>
      <c r="P8" s="9"/>
    </row>
    <row r="9" spans="1:133">
      <c r="A9" s="12"/>
      <c r="B9" s="25">
        <v>314.3</v>
      </c>
      <c r="C9" s="20" t="s">
        <v>13</v>
      </c>
      <c r="D9" s="46">
        <v>35847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35847</v>
      </c>
      <c r="O9" s="47">
        <f t="shared" si="1"/>
        <v>14.998744769874477</v>
      </c>
      <c r="P9" s="9"/>
    </row>
    <row r="10" spans="1:133">
      <c r="A10" s="12"/>
      <c r="B10" s="25">
        <v>314.39999999999998</v>
      </c>
      <c r="C10" s="20" t="s">
        <v>14</v>
      </c>
      <c r="D10" s="46">
        <v>4308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4308</v>
      </c>
      <c r="O10" s="47">
        <f t="shared" si="1"/>
        <v>1.802510460251046</v>
      </c>
      <c r="P10" s="9"/>
    </row>
    <row r="11" spans="1:133">
      <c r="A11" s="12"/>
      <c r="B11" s="25">
        <v>315</v>
      </c>
      <c r="C11" s="20" t="s">
        <v>15</v>
      </c>
      <c r="D11" s="46">
        <v>123653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123653</v>
      </c>
      <c r="O11" s="47">
        <f t="shared" si="1"/>
        <v>51.737656903765689</v>
      </c>
      <c r="P11" s="9"/>
    </row>
    <row r="12" spans="1:133">
      <c r="A12" s="12"/>
      <c r="B12" s="25">
        <v>316</v>
      </c>
      <c r="C12" s="20" t="s">
        <v>16</v>
      </c>
      <c r="D12" s="46">
        <v>75825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75825</v>
      </c>
      <c r="O12" s="47">
        <f t="shared" si="1"/>
        <v>31.725941422594143</v>
      </c>
      <c r="P12" s="9"/>
    </row>
    <row r="13" spans="1:133" ht="15.75">
      <c r="A13" s="29" t="s">
        <v>17</v>
      </c>
      <c r="B13" s="30"/>
      <c r="C13" s="31"/>
      <c r="D13" s="32">
        <f t="shared" ref="D13:M13" si="3">SUM(D14:D16)</f>
        <v>212131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37" si="4">SUM(D13:M13)</f>
        <v>212131</v>
      </c>
      <c r="O13" s="45">
        <f t="shared" si="1"/>
        <v>88.757740585774059</v>
      </c>
      <c r="P13" s="10"/>
    </row>
    <row r="14" spans="1:133">
      <c r="A14" s="12"/>
      <c r="B14" s="25">
        <v>322</v>
      </c>
      <c r="C14" s="20" t="s">
        <v>0</v>
      </c>
      <c r="D14" s="46">
        <v>30278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30278</v>
      </c>
      <c r="O14" s="47">
        <f t="shared" si="1"/>
        <v>12.668619246861924</v>
      </c>
      <c r="P14" s="9"/>
    </row>
    <row r="15" spans="1:133">
      <c r="A15" s="12"/>
      <c r="B15" s="25">
        <v>323.10000000000002</v>
      </c>
      <c r="C15" s="20" t="s">
        <v>18</v>
      </c>
      <c r="D15" s="46">
        <v>177425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177425</v>
      </c>
      <c r="O15" s="47">
        <f t="shared" si="1"/>
        <v>74.236401673640174</v>
      </c>
      <c r="P15" s="9"/>
    </row>
    <row r="16" spans="1:133">
      <c r="A16" s="12"/>
      <c r="B16" s="25">
        <v>323.39999999999998</v>
      </c>
      <c r="C16" s="20" t="s">
        <v>19</v>
      </c>
      <c r="D16" s="46">
        <v>4428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4428</v>
      </c>
      <c r="O16" s="47">
        <f t="shared" si="1"/>
        <v>1.8527196652719666</v>
      </c>
      <c r="P16" s="9"/>
    </row>
    <row r="17" spans="1:16" ht="15.75">
      <c r="A17" s="29" t="s">
        <v>20</v>
      </c>
      <c r="B17" s="30"/>
      <c r="C17" s="31"/>
      <c r="D17" s="32">
        <f t="shared" ref="D17:M17" si="5">SUM(D18:D22)</f>
        <v>192749</v>
      </c>
      <c r="E17" s="32">
        <f t="shared" si="5"/>
        <v>93367</v>
      </c>
      <c r="F17" s="32">
        <f t="shared" si="5"/>
        <v>0</v>
      </c>
      <c r="G17" s="32">
        <f t="shared" si="5"/>
        <v>0</v>
      </c>
      <c r="H17" s="32">
        <f t="shared" si="5"/>
        <v>0</v>
      </c>
      <c r="I17" s="32">
        <f t="shared" si="5"/>
        <v>0</v>
      </c>
      <c r="J17" s="32">
        <f t="shared" si="5"/>
        <v>0</v>
      </c>
      <c r="K17" s="32">
        <f t="shared" si="5"/>
        <v>0</v>
      </c>
      <c r="L17" s="32">
        <f t="shared" si="5"/>
        <v>0</v>
      </c>
      <c r="M17" s="32">
        <f t="shared" si="5"/>
        <v>0</v>
      </c>
      <c r="N17" s="44">
        <f t="shared" si="4"/>
        <v>286116</v>
      </c>
      <c r="O17" s="45">
        <f t="shared" si="1"/>
        <v>119.71380753138075</v>
      </c>
      <c r="P17" s="10"/>
    </row>
    <row r="18" spans="1:16">
      <c r="A18" s="12"/>
      <c r="B18" s="25">
        <v>335.12</v>
      </c>
      <c r="C18" s="20" t="s">
        <v>23</v>
      </c>
      <c r="D18" s="46">
        <v>40897</v>
      </c>
      <c r="E18" s="46">
        <v>22216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63113</v>
      </c>
      <c r="O18" s="47">
        <f t="shared" si="1"/>
        <v>26.407112970711296</v>
      </c>
      <c r="P18" s="9"/>
    </row>
    <row r="19" spans="1:16">
      <c r="A19" s="12"/>
      <c r="B19" s="25">
        <v>335.15</v>
      </c>
      <c r="C19" s="20" t="s">
        <v>24</v>
      </c>
      <c r="D19" s="46">
        <v>1935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1935</v>
      </c>
      <c r="O19" s="47">
        <f t="shared" si="1"/>
        <v>0.80962343096234313</v>
      </c>
      <c r="P19" s="9"/>
    </row>
    <row r="20" spans="1:16">
      <c r="A20" s="12"/>
      <c r="B20" s="25">
        <v>335.18</v>
      </c>
      <c r="C20" s="20" t="s">
        <v>25</v>
      </c>
      <c r="D20" s="46">
        <v>139917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139917</v>
      </c>
      <c r="O20" s="47">
        <f t="shared" si="1"/>
        <v>58.542677824267784</v>
      </c>
      <c r="P20" s="9"/>
    </row>
    <row r="21" spans="1:16">
      <c r="A21" s="12"/>
      <c r="B21" s="25">
        <v>337.1</v>
      </c>
      <c r="C21" s="20" t="s">
        <v>57</v>
      </c>
      <c r="D21" s="46">
        <v>10000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10000</v>
      </c>
      <c r="O21" s="47">
        <f t="shared" si="1"/>
        <v>4.1841004184100417</v>
      </c>
      <c r="P21" s="9"/>
    </row>
    <row r="22" spans="1:16">
      <c r="A22" s="12"/>
      <c r="B22" s="25">
        <v>337.4</v>
      </c>
      <c r="C22" s="20" t="s">
        <v>26</v>
      </c>
      <c r="D22" s="46">
        <v>0</v>
      </c>
      <c r="E22" s="46">
        <v>71151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71151</v>
      </c>
      <c r="O22" s="47">
        <f t="shared" si="1"/>
        <v>29.770292887029289</v>
      </c>
      <c r="P22" s="9"/>
    </row>
    <row r="23" spans="1:16" ht="15.75">
      <c r="A23" s="29" t="s">
        <v>31</v>
      </c>
      <c r="B23" s="30"/>
      <c r="C23" s="31"/>
      <c r="D23" s="32">
        <f t="shared" ref="D23:M23" si="6">SUM(D24:D27)</f>
        <v>315066</v>
      </c>
      <c r="E23" s="32">
        <f t="shared" si="6"/>
        <v>0</v>
      </c>
      <c r="F23" s="32">
        <f t="shared" si="6"/>
        <v>0</v>
      </c>
      <c r="G23" s="32">
        <f t="shared" si="6"/>
        <v>0</v>
      </c>
      <c r="H23" s="32">
        <f t="shared" si="6"/>
        <v>0</v>
      </c>
      <c r="I23" s="32">
        <f t="shared" si="6"/>
        <v>403989</v>
      </c>
      <c r="J23" s="32">
        <f t="shared" si="6"/>
        <v>0</v>
      </c>
      <c r="K23" s="32">
        <f t="shared" si="6"/>
        <v>0</v>
      </c>
      <c r="L23" s="32">
        <f t="shared" si="6"/>
        <v>0</v>
      </c>
      <c r="M23" s="32">
        <f t="shared" si="6"/>
        <v>0</v>
      </c>
      <c r="N23" s="32">
        <f t="shared" si="4"/>
        <v>719055</v>
      </c>
      <c r="O23" s="45">
        <f t="shared" si="1"/>
        <v>300.85983263598325</v>
      </c>
      <c r="P23" s="10"/>
    </row>
    <row r="24" spans="1:16">
      <c r="A24" s="12"/>
      <c r="B24" s="25">
        <v>343.3</v>
      </c>
      <c r="C24" s="20" t="s">
        <v>34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403989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403989</v>
      </c>
      <c r="O24" s="47">
        <f t="shared" si="1"/>
        <v>169.03305439330543</v>
      </c>
      <c r="P24" s="9"/>
    </row>
    <row r="25" spans="1:16">
      <c r="A25" s="12"/>
      <c r="B25" s="25">
        <v>343.4</v>
      </c>
      <c r="C25" s="20" t="s">
        <v>35</v>
      </c>
      <c r="D25" s="46">
        <v>137795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137795</v>
      </c>
      <c r="O25" s="47">
        <f t="shared" si="1"/>
        <v>57.654811715481173</v>
      </c>
      <c r="P25" s="9"/>
    </row>
    <row r="26" spans="1:16">
      <c r="A26" s="12"/>
      <c r="B26" s="25">
        <v>347.9</v>
      </c>
      <c r="C26" s="20" t="s">
        <v>58</v>
      </c>
      <c r="D26" s="46">
        <v>60681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60681</v>
      </c>
      <c r="O26" s="47">
        <f t="shared" si="1"/>
        <v>25.389539748953975</v>
      </c>
      <c r="P26" s="9"/>
    </row>
    <row r="27" spans="1:16">
      <c r="A27" s="12"/>
      <c r="B27" s="25">
        <v>349</v>
      </c>
      <c r="C27" s="20" t="s">
        <v>1</v>
      </c>
      <c r="D27" s="46">
        <v>116590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116590</v>
      </c>
      <c r="O27" s="47">
        <f t="shared" si="1"/>
        <v>48.78242677824268</v>
      </c>
      <c r="P27" s="9"/>
    </row>
    <row r="28" spans="1:16" ht="15.75">
      <c r="A28" s="29" t="s">
        <v>32</v>
      </c>
      <c r="B28" s="30"/>
      <c r="C28" s="31"/>
      <c r="D28" s="32">
        <f t="shared" ref="D28:M28" si="7">SUM(D29:D32)</f>
        <v>47804</v>
      </c>
      <c r="E28" s="32">
        <f t="shared" si="7"/>
        <v>0</v>
      </c>
      <c r="F28" s="32">
        <f t="shared" si="7"/>
        <v>0</v>
      </c>
      <c r="G28" s="32">
        <f t="shared" si="7"/>
        <v>0</v>
      </c>
      <c r="H28" s="32">
        <f t="shared" si="7"/>
        <v>0</v>
      </c>
      <c r="I28" s="32">
        <f t="shared" si="7"/>
        <v>0</v>
      </c>
      <c r="J28" s="32">
        <f t="shared" si="7"/>
        <v>0</v>
      </c>
      <c r="K28" s="32">
        <f t="shared" si="7"/>
        <v>0</v>
      </c>
      <c r="L28" s="32">
        <f t="shared" si="7"/>
        <v>0</v>
      </c>
      <c r="M28" s="32">
        <f t="shared" si="7"/>
        <v>0</v>
      </c>
      <c r="N28" s="32">
        <f t="shared" si="4"/>
        <v>47804</v>
      </c>
      <c r="O28" s="45">
        <f t="shared" si="1"/>
        <v>20.001673640167365</v>
      </c>
      <c r="P28" s="10"/>
    </row>
    <row r="29" spans="1:16">
      <c r="A29" s="13"/>
      <c r="B29" s="39">
        <v>351.1</v>
      </c>
      <c r="C29" s="21" t="s">
        <v>38</v>
      </c>
      <c r="D29" s="46">
        <v>43155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43155</v>
      </c>
      <c r="O29" s="47">
        <f t="shared" si="1"/>
        <v>18.056485355648537</v>
      </c>
      <c r="P29" s="9"/>
    </row>
    <row r="30" spans="1:16">
      <c r="A30" s="13"/>
      <c r="B30" s="39">
        <v>351.3</v>
      </c>
      <c r="C30" s="21" t="s">
        <v>39</v>
      </c>
      <c r="D30" s="46">
        <v>613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613</v>
      </c>
      <c r="O30" s="47">
        <f t="shared" si="1"/>
        <v>0.25648535564853558</v>
      </c>
      <c r="P30" s="9"/>
    </row>
    <row r="31" spans="1:16">
      <c r="A31" s="13"/>
      <c r="B31" s="39">
        <v>351.4</v>
      </c>
      <c r="C31" s="21" t="s">
        <v>40</v>
      </c>
      <c r="D31" s="46">
        <v>1818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1818</v>
      </c>
      <c r="O31" s="47">
        <f t="shared" si="1"/>
        <v>0.76066945606694558</v>
      </c>
      <c r="P31" s="9"/>
    </row>
    <row r="32" spans="1:16">
      <c r="A32" s="13"/>
      <c r="B32" s="39">
        <v>354</v>
      </c>
      <c r="C32" s="21" t="s">
        <v>41</v>
      </c>
      <c r="D32" s="46">
        <v>2218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4"/>
        <v>2218</v>
      </c>
      <c r="O32" s="47">
        <f t="shared" si="1"/>
        <v>0.92803347280334725</v>
      </c>
      <c r="P32" s="9"/>
    </row>
    <row r="33" spans="1:119" ht="15.75">
      <c r="A33" s="29" t="s">
        <v>4</v>
      </c>
      <c r="B33" s="30"/>
      <c r="C33" s="31"/>
      <c r="D33" s="32">
        <f t="shared" ref="D33:M33" si="8">SUM(D34:D36)</f>
        <v>10606</v>
      </c>
      <c r="E33" s="32">
        <f t="shared" si="8"/>
        <v>5</v>
      </c>
      <c r="F33" s="32">
        <f t="shared" si="8"/>
        <v>0</v>
      </c>
      <c r="G33" s="32">
        <f t="shared" si="8"/>
        <v>0</v>
      </c>
      <c r="H33" s="32">
        <f t="shared" si="8"/>
        <v>0</v>
      </c>
      <c r="I33" s="32">
        <f t="shared" si="8"/>
        <v>0</v>
      </c>
      <c r="J33" s="32">
        <f t="shared" si="8"/>
        <v>0</v>
      </c>
      <c r="K33" s="32">
        <f t="shared" si="8"/>
        <v>0</v>
      </c>
      <c r="L33" s="32">
        <f t="shared" si="8"/>
        <v>0</v>
      </c>
      <c r="M33" s="32">
        <f t="shared" si="8"/>
        <v>0</v>
      </c>
      <c r="N33" s="32">
        <f t="shared" si="4"/>
        <v>10611</v>
      </c>
      <c r="O33" s="45">
        <f t="shared" si="1"/>
        <v>4.4397489539748953</v>
      </c>
      <c r="P33" s="10"/>
    </row>
    <row r="34" spans="1:119">
      <c r="A34" s="12"/>
      <c r="B34" s="25">
        <v>361.1</v>
      </c>
      <c r="C34" s="20" t="s">
        <v>42</v>
      </c>
      <c r="D34" s="46">
        <v>6</v>
      </c>
      <c r="E34" s="46">
        <v>5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4"/>
        <v>11</v>
      </c>
      <c r="O34" s="47">
        <f t="shared" si="1"/>
        <v>4.6025104602510462E-3</v>
      </c>
      <c r="P34" s="9"/>
    </row>
    <row r="35" spans="1:119">
      <c r="A35" s="12"/>
      <c r="B35" s="25">
        <v>366</v>
      </c>
      <c r="C35" s="20" t="s">
        <v>60</v>
      </c>
      <c r="D35" s="46">
        <v>250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4"/>
        <v>250</v>
      </c>
      <c r="O35" s="47">
        <f t="shared" si="1"/>
        <v>0.10460251046025104</v>
      </c>
      <c r="P35" s="9"/>
    </row>
    <row r="36" spans="1:119" ht="15.75" thickBot="1">
      <c r="A36" s="12"/>
      <c r="B36" s="25">
        <v>369.9</v>
      </c>
      <c r="C36" s="20" t="s">
        <v>43</v>
      </c>
      <c r="D36" s="46">
        <v>10350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4"/>
        <v>10350</v>
      </c>
      <c r="O36" s="47">
        <f t="shared" si="1"/>
        <v>4.3305439330543933</v>
      </c>
      <c r="P36" s="9"/>
    </row>
    <row r="37" spans="1:119" ht="16.5" thickBot="1">
      <c r="A37" s="14" t="s">
        <v>36</v>
      </c>
      <c r="B37" s="23"/>
      <c r="C37" s="22"/>
      <c r="D37" s="15">
        <f>SUM(D5,D13,D17,D23,D28,D33)</f>
        <v>2260837</v>
      </c>
      <c r="E37" s="15">
        <f t="shared" ref="E37:M37" si="9">SUM(E5,E13,E17,E23,E28,E33)</f>
        <v>137609</v>
      </c>
      <c r="F37" s="15">
        <f t="shared" si="9"/>
        <v>0</v>
      </c>
      <c r="G37" s="15">
        <f t="shared" si="9"/>
        <v>0</v>
      </c>
      <c r="H37" s="15">
        <f t="shared" si="9"/>
        <v>0</v>
      </c>
      <c r="I37" s="15">
        <f t="shared" si="9"/>
        <v>403989</v>
      </c>
      <c r="J37" s="15">
        <f t="shared" si="9"/>
        <v>0</v>
      </c>
      <c r="K37" s="15">
        <f t="shared" si="9"/>
        <v>0</v>
      </c>
      <c r="L37" s="15">
        <f t="shared" si="9"/>
        <v>0</v>
      </c>
      <c r="M37" s="15">
        <f t="shared" si="9"/>
        <v>0</v>
      </c>
      <c r="N37" s="15">
        <f t="shared" si="4"/>
        <v>2802435</v>
      </c>
      <c r="O37" s="38">
        <f t="shared" si="1"/>
        <v>1172.5669456066946</v>
      </c>
      <c r="P37" s="6"/>
      <c r="Q37" s="2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</row>
    <row r="38" spans="1:119">
      <c r="A38" s="16"/>
      <c r="B38" s="18"/>
      <c r="C38" s="18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9"/>
    </row>
    <row r="39" spans="1:119">
      <c r="A39" s="40"/>
      <c r="B39" s="41"/>
      <c r="C39" s="41"/>
      <c r="D39" s="42"/>
      <c r="E39" s="42"/>
      <c r="F39" s="42"/>
      <c r="G39" s="42"/>
      <c r="H39" s="42"/>
      <c r="I39" s="42"/>
      <c r="J39" s="42"/>
      <c r="K39" s="42"/>
      <c r="L39" s="118" t="s">
        <v>64</v>
      </c>
      <c r="M39" s="118"/>
      <c r="N39" s="118"/>
      <c r="O39" s="43">
        <v>2390</v>
      </c>
    </row>
    <row r="40" spans="1:119">
      <c r="A40" s="119"/>
      <c r="B40" s="96"/>
      <c r="C40" s="96"/>
      <c r="D40" s="96"/>
      <c r="E40" s="96"/>
      <c r="F40" s="96"/>
      <c r="G40" s="96"/>
      <c r="H40" s="96"/>
      <c r="I40" s="96"/>
      <c r="J40" s="96"/>
      <c r="K40" s="96"/>
      <c r="L40" s="96"/>
      <c r="M40" s="96"/>
      <c r="N40" s="96"/>
      <c r="O40" s="97"/>
    </row>
    <row r="41" spans="1:119" ht="15.75" customHeight="1" thickBot="1">
      <c r="A41" s="120" t="s">
        <v>62</v>
      </c>
      <c r="B41" s="99"/>
      <c r="C41" s="99"/>
      <c r="D41" s="99"/>
      <c r="E41" s="99"/>
      <c r="F41" s="99"/>
      <c r="G41" s="99"/>
      <c r="H41" s="99"/>
      <c r="I41" s="99"/>
      <c r="J41" s="99"/>
      <c r="K41" s="99"/>
      <c r="L41" s="99"/>
      <c r="M41" s="99"/>
      <c r="N41" s="99"/>
      <c r="O41" s="100"/>
    </row>
  </sheetData>
  <mergeCells count="10">
    <mergeCell ref="L39:N39"/>
    <mergeCell ref="A40:O40"/>
    <mergeCell ref="A41:O4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C4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52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53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45</v>
      </c>
      <c r="B3" s="108"/>
      <c r="C3" s="109"/>
      <c r="D3" s="128" t="s">
        <v>27</v>
      </c>
      <c r="E3" s="129"/>
      <c r="F3" s="129"/>
      <c r="G3" s="129"/>
      <c r="H3" s="130"/>
      <c r="I3" s="128" t="s">
        <v>28</v>
      </c>
      <c r="J3" s="130"/>
      <c r="K3" s="128" t="s">
        <v>30</v>
      </c>
      <c r="L3" s="130"/>
      <c r="M3" s="36"/>
      <c r="N3" s="37"/>
      <c r="O3" s="131" t="s">
        <v>50</v>
      </c>
      <c r="P3" s="11"/>
      <c r="Q3"/>
    </row>
    <row r="4" spans="1:133" ht="32.25" customHeight="1" thickBot="1">
      <c r="A4" s="110"/>
      <c r="B4" s="111"/>
      <c r="C4" s="112"/>
      <c r="D4" s="34" t="s">
        <v>5</v>
      </c>
      <c r="E4" s="34" t="s">
        <v>46</v>
      </c>
      <c r="F4" s="34" t="s">
        <v>47</v>
      </c>
      <c r="G4" s="34" t="s">
        <v>48</v>
      </c>
      <c r="H4" s="34" t="s">
        <v>6</v>
      </c>
      <c r="I4" s="34" t="s">
        <v>7</v>
      </c>
      <c r="J4" s="35" t="s">
        <v>49</v>
      </c>
      <c r="K4" s="35" t="s">
        <v>8</v>
      </c>
      <c r="L4" s="35" t="s">
        <v>9</v>
      </c>
      <c r="M4" s="35" t="s">
        <v>10</v>
      </c>
      <c r="N4" s="35" t="s">
        <v>29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SUM(D6:D12)</f>
        <v>1342702</v>
      </c>
      <c r="E5" s="27">
        <f t="shared" si="0"/>
        <v>41710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1384412</v>
      </c>
      <c r="O5" s="33">
        <f t="shared" ref="O5:O43" si="1">(N5/O$45)</f>
        <v>582.91031578947366</v>
      </c>
      <c r="P5" s="6"/>
    </row>
    <row r="6" spans="1:133">
      <c r="A6" s="12"/>
      <c r="B6" s="25">
        <v>311</v>
      </c>
      <c r="C6" s="20" t="s">
        <v>3</v>
      </c>
      <c r="D6" s="46">
        <v>896126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896126</v>
      </c>
      <c r="O6" s="47">
        <f t="shared" si="1"/>
        <v>377.31621052631579</v>
      </c>
      <c r="P6" s="9"/>
    </row>
    <row r="7" spans="1:133">
      <c r="A7" s="12"/>
      <c r="B7" s="25">
        <v>312.10000000000002</v>
      </c>
      <c r="C7" s="20" t="s">
        <v>11</v>
      </c>
      <c r="D7" s="46">
        <v>0</v>
      </c>
      <c r="E7" s="46">
        <v>41710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41710</v>
      </c>
      <c r="O7" s="47">
        <f t="shared" si="1"/>
        <v>17.562105263157896</v>
      </c>
      <c r="P7" s="9"/>
    </row>
    <row r="8" spans="1:133">
      <c r="A8" s="12"/>
      <c r="B8" s="25">
        <v>314.10000000000002</v>
      </c>
      <c r="C8" s="20" t="s">
        <v>12</v>
      </c>
      <c r="D8" s="46">
        <v>201654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201654</v>
      </c>
      <c r="O8" s="47">
        <f t="shared" si="1"/>
        <v>84.906947368421058</v>
      </c>
      <c r="P8" s="9"/>
    </row>
    <row r="9" spans="1:133">
      <c r="A9" s="12"/>
      <c r="B9" s="25">
        <v>314.3</v>
      </c>
      <c r="C9" s="20" t="s">
        <v>13</v>
      </c>
      <c r="D9" s="46">
        <v>29739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29739</v>
      </c>
      <c r="O9" s="47">
        <f t="shared" si="1"/>
        <v>12.521684210526315</v>
      </c>
      <c r="P9" s="9"/>
    </row>
    <row r="10" spans="1:133">
      <c r="A10" s="12"/>
      <c r="B10" s="25">
        <v>314.39999999999998</v>
      </c>
      <c r="C10" s="20" t="s">
        <v>14</v>
      </c>
      <c r="D10" s="46">
        <v>3952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3952</v>
      </c>
      <c r="O10" s="47">
        <f t="shared" si="1"/>
        <v>1.6639999999999999</v>
      </c>
      <c r="P10" s="9"/>
    </row>
    <row r="11" spans="1:133">
      <c r="A11" s="12"/>
      <c r="B11" s="25">
        <v>315</v>
      </c>
      <c r="C11" s="20" t="s">
        <v>15</v>
      </c>
      <c r="D11" s="46">
        <v>133377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133377</v>
      </c>
      <c r="O11" s="47">
        <f t="shared" si="1"/>
        <v>56.158736842105263</v>
      </c>
      <c r="P11" s="9"/>
    </row>
    <row r="12" spans="1:133">
      <c r="A12" s="12"/>
      <c r="B12" s="25">
        <v>316</v>
      </c>
      <c r="C12" s="20" t="s">
        <v>16</v>
      </c>
      <c r="D12" s="46">
        <v>77854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77854</v>
      </c>
      <c r="O12" s="47">
        <f t="shared" si="1"/>
        <v>32.780631578947371</v>
      </c>
      <c r="P12" s="9"/>
    </row>
    <row r="13" spans="1:133" ht="15.75">
      <c r="A13" s="29" t="s">
        <v>17</v>
      </c>
      <c r="B13" s="30"/>
      <c r="C13" s="31"/>
      <c r="D13" s="32">
        <f t="shared" ref="D13:M13" si="3">SUM(D14:D16)</f>
        <v>203134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43" si="4">SUM(D13:M13)</f>
        <v>203134</v>
      </c>
      <c r="O13" s="45">
        <f t="shared" si="1"/>
        <v>85.530105263157893</v>
      </c>
      <c r="P13" s="10"/>
    </row>
    <row r="14" spans="1:133">
      <c r="A14" s="12"/>
      <c r="B14" s="25">
        <v>322</v>
      </c>
      <c r="C14" s="20" t="s">
        <v>0</v>
      </c>
      <c r="D14" s="46">
        <v>17110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17110</v>
      </c>
      <c r="O14" s="47">
        <f t="shared" si="1"/>
        <v>7.2042105263157898</v>
      </c>
      <c r="P14" s="9"/>
    </row>
    <row r="15" spans="1:133">
      <c r="A15" s="12"/>
      <c r="B15" s="25">
        <v>323.10000000000002</v>
      </c>
      <c r="C15" s="20" t="s">
        <v>18</v>
      </c>
      <c r="D15" s="46">
        <v>183864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183864</v>
      </c>
      <c r="O15" s="47">
        <f t="shared" si="1"/>
        <v>77.416421052631577</v>
      </c>
      <c r="P15" s="9"/>
    </row>
    <row r="16" spans="1:133">
      <c r="A16" s="12"/>
      <c r="B16" s="25">
        <v>323.39999999999998</v>
      </c>
      <c r="C16" s="20" t="s">
        <v>19</v>
      </c>
      <c r="D16" s="46">
        <v>2160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2160</v>
      </c>
      <c r="O16" s="47">
        <f t="shared" si="1"/>
        <v>0.90947368421052632</v>
      </c>
      <c r="P16" s="9"/>
    </row>
    <row r="17" spans="1:16" ht="15.75">
      <c r="A17" s="29" t="s">
        <v>20</v>
      </c>
      <c r="B17" s="30"/>
      <c r="C17" s="31"/>
      <c r="D17" s="32">
        <f t="shared" ref="D17:M17" si="5">SUM(D18:D25)</f>
        <v>241279</v>
      </c>
      <c r="E17" s="32">
        <f t="shared" si="5"/>
        <v>89723</v>
      </c>
      <c r="F17" s="32">
        <f t="shared" si="5"/>
        <v>0</v>
      </c>
      <c r="G17" s="32">
        <f t="shared" si="5"/>
        <v>0</v>
      </c>
      <c r="H17" s="32">
        <f t="shared" si="5"/>
        <v>0</v>
      </c>
      <c r="I17" s="32">
        <f t="shared" si="5"/>
        <v>0</v>
      </c>
      <c r="J17" s="32">
        <f t="shared" si="5"/>
        <v>0</v>
      </c>
      <c r="K17" s="32">
        <f t="shared" si="5"/>
        <v>0</v>
      </c>
      <c r="L17" s="32">
        <f t="shared" si="5"/>
        <v>0</v>
      </c>
      <c r="M17" s="32">
        <f t="shared" si="5"/>
        <v>0</v>
      </c>
      <c r="N17" s="44">
        <f t="shared" si="4"/>
        <v>331002</v>
      </c>
      <c r="O17" s="45">
        <f t="shared" si="1"/>
        <v>139.36926315789475</v>
      </c>
      <c r="P17" s="10"/>
    </row>
    <row r="18" spans="1:16">
      <c r="A18" s="12"/>
      <c r="B18" s="25">
        <v>334.2</v>
      </c>
      <c r="C18" s="20" t="s">
        <v>54</v>
      </c>
      <c r="D18" s="46">
        <v>25000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25000</v>
      </c>
      <c r="O18" s="47">
        <f t="shared" si="1"/>
        <v>10.526315789473685</v>
      </c>
      <c r="P18" s="9"/>
    </row>
    <row r="19" spans="1:16">
      <c r="A19" s="12"/>
      <c r="B19" s="25">
        <v>334.5</v>
      </c>
      <c r="C19" s="20" t="s">
        <v>55</v>
      </c>
      <c r="D19" s="46">
        <v>590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590</v>
      </c>
      <c r="O19" s="47">
        <f t="shared" si="1"/>
        <v>0.24842105263157896</v>
      </c>
      <c r="P19" s="9"/>
    </row>
    <row r="20" spans="1:16">
      <c r="A20" s="12"/>
      <c r="B20" s="25">
        <v>334.69</v>
      </c>
      <c r="C20" s="20" t="s">
        <v>56</v>
      </c>
      <c r="D20" s="46">
        <v>15454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15454</v>
      </c>
      <c r="O20" s="47">
        <f t="shared" si="1"/>
        <v>6.506947368421053</v>
      </c>
      <c r="P20" s="9"/>
    </row>
    <row r="21" spans="1:16">
      <c r="A21" s="12"/>
      <c r="B21" s="25">
        <v>335.12</v>
      </c>
      <c r="C21" s="20" t="s">
        <v>23</v>
      </c>
      <c r="D21" s="46">
        <v>40793</v>
      </c>
      <c r="E21" s="46">
        <v>22144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62937</v>
      </c>
      <c r="O21" s="47">
        <f t="shared" si="1"/>
        <v>26.49978947368421</v>
      </c>
      <c r="P21" s="9"/>
    </row>
    <row r="22" spans="1:16">
      <c r="A22" s="12"/>
      <c r="B22" s="25">
        <v>335.15</v>
      </c>
      <c r="C22" s="20" t="s">
        <v>24</v>
      </c>
      <c r="D22" s="46">
        <v>1526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1526</v>
      </c>
      <c r="O22" s="47">
        <f t="shared" si="1"/>
        <v>0.64252631578947372</v>
      </c>
      <c r="P22" s="9"/>
    </row>
    <row r="23" spans="1:16">
      <c r="A23" s="12"/>
      <c r="B23" s="25">
        <v>335.18</v>
      </c>
      <c r="C23" s="20" t="s">
        <v>25</v>
      </c>
      <c r="D23" s="46">
        <v>125841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125841</v>
      </c>
      <c r="O23" s="47">
        <f t="shared" si="1"/>
        <v>52.985684210526315</v>
      </c>
      <c r="P23" s="9"/>
    </row>
    <row r="24" spans="1:16">
      <c r="A24" s="12"/>
      <c r="B24" s="25">
        <v>337.1</v>
      </c>
      <c r="C24" s="20" t="s">
        <v>57</v>
      </c>
      <c r="D24" s="46">
        <v>32075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32075</v>
      </c>
      <c r="O24" s="47">
        <f t="shared" si="1"/>
        <v>13.505263157894737</v>
      </c>
      <c r="P24" s="9"/>
    </row>
    <row r="25" spans="1:16">
      <c r="A25" s="12"/>
      <c r="B25" s="25">
        <v>337.4</v>
      </c>
      <c r="C25" s="20" t="s">
        <v>26</v>
      </c>
      <c r="D25" s="46">
        <v>0</v>
      </c>
      <c r="E25" s="46">
        <v>67579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67579</v>
      </c>
      <c r="O25" s="47">
        <f t="shared" si="1"/>
        <v>28.454315789473686</v>
      </c>
      <c r="P25" s="9"/>
    </row>
    <row r="26" spans="1:16" ht="15.75">
      <c r="A26" s="29" t="s">
        <v>31</v>
      </c>
      <c r="B26" s="30"/>
      <c r="C26" s="31"/>
      <c r="D26" s="32">
        <f t="shared" ref="D26:M26" si="6">SUM(D27:D30)</f>
        <v>185062</v>
      </c>
      <c r="E26" s="32">
        <f t="shared" si="6"/>
        <v>0</v>
      </c>
      <c r="F26" s="32">
        <f t="shared" si="6"/>
        <v>0</v>
      </c>
      <c r="G26" s="32">
        <f t="shared" si="6"/>
        <v>0</v>
      </c>
      <c r="H26" s="32">
        <f t="shared" si="6"/>
        <v>0</v>
      </c>
      <c r="I26" s="32">
        <f t="shared" si="6"/>
        <v>319760</v>
      </c>
      <c r="J26" s="32">
        <f t="shared" si="6"/>
        <v>0</v>
      </c>
      <c r="K26" s="32">
        <f t="shared" si="6"/>
        <v>0</v>
      </c>
      <c r="L26" s="32">
        <f t="shared" si="6"/>
        <v>0</v>
      </c>
      <c r="M26" s="32">
        <f t="shared" si="6"/>
        <v>0</v>
      </c>
      <c r="N26" s="32">
        <f t="shared" si="4"/>
        <v>504822</v>
      </c>
      <c r="O26" s="45">
        <f t="shared" si="1"/>
        <v>212.55663157894736</v>
      </c>
      <c r="P26" s="10"/>
    </row>
    <row r="27" spans="1:16">
      <c r="A27" s="12"/>
      <c r="B27" s="25">
        <v>343.3</v>
      </c>
      <c r="C27" s="20" t="s">
        <v>34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319760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319760</v>
      </c>
      <c r="O27" s="47">
        <f t="shared" si="1"/>
        <v>134.63578947368421</v>
      </c>
      <c r="P27" s="9"/>
    </row>
    <row r="28" spans="1:16">
      <c r="A28" s="12"/>
      <c r="B28" s="25">
        <v>343.4</v>
      </c>
      <c r="C28" s="20" t="s">
        <v>35</v>
      </c>
      <c r="D28" s="46">
        <v>107883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107883</v>
      </c>
      <c r="O28" s="47">
        <f t="shared" si="1"/>
        <v>45.42442105263158</v>
      </c>
      <c r="P28" s="9"/>
    </row>
    <row r="29" spans="1:16">
      <c r="A29" s="12"/>
      <c r="B29" s="25">
        <v>347.9</v>
      </c>
      <c r="C29" s="20" t="s">
        <v>58</v>
      </c>
      <c r="D29" s="46">
        <v>8281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8281</v>
      </c>
      <c r="O29" s="47">
        <f t="shared" si="1"/>
        <v>3.4867368421052634</v>
      </c>
      <c r="P29" s="9"/>
    </row>
    <row r="30" spans="1:16">
      <c r="A30" s="12"/>
      <c r="B30" s="25">
        <v>349</v>
      </c>
      <c r="C30" s="20" t="s">
        <v>1</v>
      </c>
      <c r="D30" s="46">
        <v>68898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68898</v>
      </c>
      <c r="O30" s="47">
        <f t="shared" si="1"/>
        <v>29.009684210526316</v>
      </c>
      <c r="P30" s="9"/>
    </row>
    <row r="31" spans="1:16" ht="15.75">
      <c r="A31" s="29" t="s">
        <v>32</v>
      </c>
      <c r="B31" s="30"/>
      <c r="C31" s="31"/>
      <c r="D31" s="32">
        <f t="shared" ref="D31:M31" si="7">SUM(D32:D35)</f>
        <v>36491</v>
      </c>
      <c r="E31" s="32">
        <f t="shared" si="7"/>
        <v>0</v>
      </c>
      <c r="F31" s="32">
        <f t="shared" si="7"/>
        <v>0</v>
      </c>
      <c r="G31" s="32">
        <f t="shared" si="7"/>
        <v>0</v>
      </c>
      <c r="H31" s="32">
        <f t="shared" si="7"/>
        <v>0</v>
      </c>
      <c r="I31" s="32">
        <f t="shared" si="7"/>
        <v>0</v>
      </c>
      <c r="J31" s="32">
        <f t="shared" si="7"/>
        <v>0</v>
      </c>
      <c r="K31" s="32">
        <f t="shared" si="7"/>
        <v>0</v>
      </c>
      <c r="L31" s="32">
        <f t="shared" si="7"/>
        <v>0</v>
      </c>
      <c r="M31" s="32">
        <f t="shared" si="7"/>
        <v>0</v>
      </c>
      <c r="N31" s="32">
        <f t="shared" si="4"/>
        <v>36491</v>
      </c>
      <c r="O31" s="45">
        <f t="shared" si="1"/>
        <v>15.364631578947369</v>
      </c>
      <c r="P31" s="10"/>
    </row>
    <row r="32" spans="1:16">
      <c r="A32" s="13"/>
      <c r="B32" s="39">
        <v>351.1</v>
      </c>
      <c r="C32" s="21" t="s">
        <v>38</v>
      </c>
      <c r="D32" s="46">
        <v>33008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4"/>
        <v>33008</v>
      </c>
      <c r="O32" s="47">
        <f t="shared" si="1"/>
        <v>13.898105263157895</v>
      </c>
      <c r="P32" s="9"/>
    </row>
    <row r="33" spans="1:119">
      <c r="A33" s="13"/>
      <c r="B33" s="39">
        <v>351.3</v>
      </c>
      <c r="C33" s="21" t="s">
        <v>39</v>
      </c>
      <c r="D33" s="46">
        <v>569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4"/>
        <v>569</v>
      </c>
      <c r="O33" s="47">
        <f t="shared" si="1"/>
        <v>0.23957894736842106</v>
      </c>
      <c r="P33" s="9"/>
    </row>
    <row r="34" spans="1:119">
      <c r="A34" s="13"/>
      <c r="B34" s="39">
        <v>351.4</v>
      </c>
      <c r="C34" s="21" t="s">
        <v>40</v>
      </c>
      <c r="D34" s="46">
        <v>1414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4"/>
        <v>1414</v>
      </c>
      <c r="O34" s="47">
        <f t="shared" si="1"/>
        <v>0.59536842105263155</v>
      </c>
      <c r="P34" s="9"/>
    </row>
    <row r="35" spans="1:119">
      <c r="A35" s="13"/>
      <c r="B35" s="39">
        <v>354</v>
      </c>
      <c r="C35" s="21" t="s">
        <v>41</v>
      </c>
      <c r="D35" s="46">
        <v>1500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4"/>
        <v>1500</v>
      </c>
      <c r="O35" s="47">
        <f t="shared" si="1"/>
        <v>0.63157894736842102</v>
      </c>
      <c r="P35" s="9"/>
    </row>
    <row r="36" spans="1:119" ht="15.75">
      <c r="A36" s="29" t="s">
        <v>4</v>
      </c>
      <c r="B36" s="30"/>
      <c r="C36" s="31"/>
      <c r="D36" s="32">
        <f t="shared" ref="D36:M36" si="8">SUM(D37:D40)</f>
        <v>9367</v>
      </c>
      <c r="E36" s="32">
        <f t="shared" si="8"/>
        <v>109</v>
      </c>
      <c r="F36" s="32">
        <f t="shared" si="8"/>
        <v>0</v>
      </c>
      <c r="G36" s="32">
        <f t="shared" si="8"/>
        <v>0</v>
      </c>
      <c r="H36" s="32">
        <f t="shared" si="8"/>
        <v>0</v>
      </c>
      <c r="I36" s="32">
        <f t="shared" si="8"/>
        <v>0</v>
      </c>
      <c r="J36" s="32">
        <f t="shared" si="8"/>
        <v>0</v>
      </c>
      <c r="K36" s="32">
        <f t="shared" si="8"/>
        <v>0</v>
      </c>
      <c r="L36" s="32">
        <f t="shared" si="8"/>
        <v>0</v>
      </c>
      <c r="M36" s="32">
        <f t="shared" si="8"/>
        <v>0</v>
      </c>
      <c r="N36" s="32">
        <f t="shared" si="4"/>
        <v>9476</v>
      </c>
      <c r="O36" s="45">
        <f t="shared" si="1"/>
        <v>3.9898947368421052</v>
      </c>
      <c r="P36" s="10"/>
    </row>
    <row r="37" spans="1:119">
      <c r="A37" s="12"/>
      <c r="B37" s="25">
        <v>361.1</v>
      </c>
      <c r="C37" s="20" t="s">
        <v>42</v>
      </c>
      <c r="D37" s="46">
        <v>176</v>
      </c>
      <c r="E37" s="46">
        <v>109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4"/>
        <v>285</v>
      </c>
      <c r="O37" s="47">
        <f t="shared" si="1"/>
        <v>0.12</v>
      </c>
      <c r="P37" s="9"/>
    </row>
    <row r="38" spans="1:119">
      <c r="A38" s="12"/>
      <c r="B38" s="25">
        <v>364</v>
      </c>
      <c r="C38" s="20" t="s">
        <v>59</v>
      </c>
      <c r="D38" s="46">
        <v>3000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4"/>
        <v>3000</v>
      </c>
      <c r="O38" s="47">
        <f t="shared" si="1"/>
        <v>1.263157894736842</v>
      </c>
      <c r="P38" s="9"/>
    </row>
    <row r="39" spans="1:119">
      <c r="A39" s="12"/>
      <c r="B39" s="25">
        <v>366</v>
      </c>
      <c r="C39" s="20" t="s">
        <v>60</v>
      </c>
      <c r="D39" s="46">
        <v>3125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4"/>
        <v>3125</v>
      </c>
      <c r="O39" s="47">
        <f t="shared" si="1"/>
        <v>1.3157894736842106</v>
      </c>
      <c r="P39" s="9"/>
    </row>
    <row r="40" spans="1:119">
      <c r="A40" s="12"/>
      <c r="B40" s="25">
        <v>369.9</v>
      </c>
      <c r="C40" s="20" t="s">
        <v>43</v>
      </c>
      <c r="D40" s="46">
        <v>3066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4"/>
        <v>3066</v>
      </c>
      <c r="O40" s="47">
        <f t="shared" si="1"/>
        <v>1.2909473684210526</v>
      </c>
      <c r="P40" s="9"/>
    </row>
    <row r="41" spans="1:119" ht="15.75">
      <c r="A41" s="29" t="s">
        <v>33</v>
      </c>
      <c r="B41" s="30"/>
      <c r="C41" s="31"/>
      <c r="D41" s="32">
        <f t="shared" ref="D41:M41" si="9">SUM(D42:D42)</f>
        <v>63284</v>
      </c>
      <c r="E41" s="32">
        <f t="shared" si="9"/>
        <v>0</v>
      </c>
      <c r="F41" s="32">
        <f t="shared" si="9"/>
        <v>0</v>
      </c>
      <c r="G41" s="32">
        <f t="shared" si="9"/>
        <v>0</v>
      </c>
      <c r="H41" s="32">
        <f t="shared" si="9"/>
        <v>0</v>
      </c>
      <c r="I41" s="32">
        <f t="shared" si="9"/>
        <v>0</v>
      </c>
      <c r="J41" s="32">
        <f t="shared" si="9"/>
        <v>0</v>
      </c>
      <c r="K41" s="32">
        <f t="shared" si="9"/>
        <v>0</v>
      </c>
      <c r="L41" s="32">
        <f t="shared" si="9"/>
        <v>0</v>
      </c>
      <c r="M41" s="32">
        <f t="shared" si="9"/>
        <v>0</v>
      </c>
      <c r="N41" s="32">
        <f t="shared" si="4"/>
        <v>63284</v>
      </c>
      <c r="O41" s="45">
        <f t="shared" si="1"/>
        <v>26.645894736842106</v>
      </c>
      <c r="P41" s="9"/>
    </row>
    <row r="42" spans="1:119" ht="15.75" thickBot="1">
      <c r="A42" s="12"/>
      <c r="B42" s="25">
        <v>383</v>
      </c>
      <c r="C42" s="20" t="s">
        <v>44</v>
      </c>
      <c r="D42" s="46">
        <v>63284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4"/>
        <v>63284</v>
      </c>
      <c r="O42" s="47">
        <f t="shared" si="1"/>
        <v>26.645894736842106</v>
      </c>
      <c r="P42" s="9"/>
    </row>
    <row r="43" spans="1:119" ht="16.5" thickBot="1">
      <c r="A43" s="14" t="s">
        <v>36</v>
      </c>
      <c r="B43" s="23"/>
      <c r="C43" s="22"/>
      <c r="D43" s="15">
        <f t="shared" ref="D43:M43" si="10">SUM(D5,D13,D17,D26,D31,D36,D41)</f>
        <v>2081319</v>
      </c>
      <c r="E43" s="15">
        <f t="shared" si="10"/>
        <v>131542</v>
      </c>
      <c r="F43" s="15">
        <f t="shared" si="10"/>
        <v>0</v>
      </c>
      <c r="G43" s="15">
        <f t="shared" si="10"/>
        <v>0</v>
      </c>
      <c r="H43" s="15">
        <f t="shared" si="10"/>
        <v>0</v>
      </c>
      <c r="I43" s="15">
        <f t="shared" si="10"/>
        <v>319760</v>
      </c>
      <c r="J43" s="15">
        <f t="shared" si="10"/>
        <v>0</v>
      </c>
      <c r="K43" s="15">
        <f t="shared" si="10"/>
        <v>0</v>
      </c>
      <c r="L43" s="15">
        <f t="shared" si="10"/>
        <v>0</v>
      </c>
      <c r="M43" s="15">
        <f t="shared" si="10"/>
        <v>0</v>
      </c>
      <c r="N43" s="15">
        <f t="shared" si="4"/>
        <v>2532621</v>
      </c>
      <c r="O43" s="38">
        <f t="shared" si="1"/>
        <v>1066.3667368421052</v>
      </c>
      <c r="P43" s="6"/>
      <c r="Q43" s="2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</row>
    <row r="44" spans="1:119">
      <c r="A44" s="16"/>
      <c r="B44" s="18"/>
      <c r="C44" s="18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9"/>
    </row>
    <row r="45" spans="1:119">
      <c r="A45" s="40"/>
      <c r="B45" s="41"/>
      <c r="C45" s="41"/>
      <c r="D45" s="42"/>
      <c r="E45" s="42"/>
      <c r="F45" s="42"/>
      <c r="G45" s="42"/>
      <c r="H45" s="42"/>
      <c r="I45" s="42"/>
      <c r="J45" s="42"/>
      <c r="K45" s="42"/>
      <c r="L45" s="118" t="s">
        <v>61</v>
      </c>
      <c r="M45" s="118"/>
      <c r="N45" s="118"/>
      <c r="O45" s="43">
        <v>2375</v>
      </c>
    </row>
    <row r="46" spans="1:119">
      <c r="A46" s="119"/>
      <c r="B46" s="96"/>
      <c r="C46" s="96"/>
      <c r="D46" s="96"/>
      <c r="E46" s="96"/>
      <c r="F46" s="96"/>
      <c r="G46" s="96"/>
      <c r="H46" s="96"/>
      <c r="I46" s="96"/>
      <c r="J46" s="96"/>
      <c r="K46" s="96"/>
      <c r="L46" s="96"/>
      <c r="M46" s="96"/>
      <c r="N46" s="96"/>
      <c r="O46" s="97"/>
    </row>
    <row r="47" spans="1:119" ht="15.75" thickBot="1">
      <c r="A47" s="120" t="s">
        <v>62</v>
      </c>
      <c r="B47" s="99"/>
      <c r="C47" s="99"/>
      <c r="D47" s="99"/>
      <c r="E47" s="99"/>
      <c r="F47" s="99"/>
      <c r="G47" s="99"/>
      <c r="H47" s="99"/>
      <c r="I47" s="99"/>
      <c r="J47" s="99"/>
      <c r="K47" s="99"/>
      <c r="L47" s="99"/>
      <c r="M47" s="99"/>
      <c r="N47" s="99"/>
      <c r="O47" s="100"/>
    </row>
  </sheetData>
  <mergeCells count="10">
    <mergeCell ref="A47:O47"/>
    <mergeCell ref="L45:N45"/>
    <mergeCell ref="A46:O4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49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C42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52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37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45</v>
      </c>
      <c r="B3" s="108"/>
      <c r="C3" s="109"/>
      <c r="D3" s="128" t="s">
        <v>27</v>
      </c>
      <c r="E3" s="129"/>
      <c r="F3" s="129"/>
      <c r="G3" s="129"/>
      <c r="H3" s="130"/>
      <c r="I3" s="128" t="s">
        <v>28</v>
      </c>
      <c r="J3" s="130"/>
      <c r="K3" s="128" t="s">
        <v>30</v>
      </c>
      <c r="L3" s="130"/>
      <c r="M3" s="36"/>
      <c r="N3" s="37"/>
      <c r="O3" s="131" t="s">
        <v>50</v>
      </c>
      <c r="P3" s="11"/>
      <c r="Q3"/>
    </row>
    <row r="4" spans="1:133" ht="32.25" customHeight="1" thickBot="1">
      <c r="A4" s="110"/>
      <c r="B4" s="111"/>
      <c r="C4" s="112"/>
      <c r="D4" s="34" t="s">
        <v>5</v>
      </c>
      <c r="E4" s="34" t="s">
        <v>46</v>
      </c>
      <c r="F4" s="34" t="s">
        <v>47</v>
      </c>
      <c r="G4" s="34" t="s">
        <v>48</v>
      </c>
      <c r="H4" s="34" t="s">
        <v>6</v>
      </c>
      <c r="I4" s="34" t="s">
        <v>7</v>
      </c>
      <c r="J4" s="35" t="s">
        <v>49</v>
      </c>
      <c r="K4" s="35" t="s">
        <v>8</v>
      </c>
      <c r="L4" s="35" t="s">
        <v>9</v>
      </c>
      <c r="M4" s="35" t="s">
        <v>10</v>
      </c>
      <c r="N4" s="35" t="s">
        <v>29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SUM(D6:D12)</f>
        <v>1372077</v>
      </c>
      <c r="E5" s="27">
        <f t="shared" si="0"/>
        <v>43890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1415967</v>
      </c>
      <c r="O5" s="33">
        <f t="shared" ref="O5:O38" si="1">(N5/O$40)</f>
        <v>625.15099337748347</v>
      </c>
      <c r="P5" s="6"/>
    </row>
    <row r="6" spans="1:133">
      <c r="A6" s="12"/>
      <c r="B6" s="25">
        <v>311</v>
      </c>
      <c r="C6" s="20" t="s">
        <v>3</v>
      </c>
      <c r="D6" s="46">
        <v>939962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939962</v>
      </c>
      <c r="O6" s="47">
        <f t="shared" si="1"/>
        <v>414.99426048565124</v>
      </c>
      <c r="P6" s="9"/>
    </row>
    <row r="7" spans="1:133">
      <c r="A7" s="12"/>
      <c r="B7" s="25">
        <v>312.10000000000002</v>
      </c>
      <c r="C7" s="20" t="s">
        <v>11</v>
      </c>
      <c r="D7" s="46">
        <v>0</v>
      </c>
      <c r="E7" s="46">
        <v>43890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43890</v>
      </c>
      <c r="O7" s="47">
        <f t="shared" si="1"/>
        <v>19.377483443708609</v>
      </c>
      <c r="P7" s="9"/>
    </row>
    <row r="8" spans="1:133">
      <c r="A8" s="12"/>
      <c r="B8" s="25">
        <v>314.10000000000002</v>
      </c>
      <c r="C8" s="20" t="s">
        <v>12</v>
      </c>
      <c r="D8" s="46">
        <v>188426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188426</v>
      </c>
      <c r="O8" s="47">
        <f t="shared" si="1"/>
        <v>83.190286975717441</v>
      </c>
      <c r="P8" s="9"/>
    </row>
    <row r="9" spans="1:133">
      <c r="A9" s="12"/>
      <c r="B9" s="25">
        <v>314.3</v>
      </c>
      <c r="C9" s="20" t="s">
        <v>13</v>
      </c>
      <c r="D9" s="46">
        <v>25754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25754</v>
      </c>
      <c r="O9" s="47">
        <f t="shared" si="1"/>
        <v>11.370419426048565</v>
      </c>
      <c r="P9" s="9"/>
    </row>
    <row r="10" spans="1:133">
      <c r="A10" s="12"/>
      <c r="B10" s="25">
        <v>314.39999999999998</v>
      </c>
      <c r="C10" s="20" t="s">
        <v>14</v>
      </c>
      <c r="D10" s="46">
        <v>8229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8229</v>
      </c>
      <c r="O10" s="47">
        <f t="shared" si="1"/>
        <v>3.633112582781457</v>
      </c>
      <c r="P10" s="9"/>
    </row>
    <row r="11" spans="1:133">
      <c r="A11" s="12"/>
      <c r="B11" s="25">
        <v>315</v>
      </c>
      <c r="C11" s="20" t="s">
        <v>15</v>
      </c>
      <c r="D11" s="46">
        <v>146701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146701</v>
      </c>
      <c r="O11" s="47">
        <f t="shared" si="1"/>
        <v>64.768653421633559</v>
      </c>
      <c r="P11" s="9"/>
    </row>
    <row r="12" spans="1:133">
      <c r="A12" s="12"/>
      <c r="B12" s="25">
        <v>316</v>
      </c>
      <c r="C12" s="20" t="s">
        <v>16</v>
      </c>
      <c r="D12" s="46">
        <v>63005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63005</v>
      </c>
      <c r="O12" s="47">
        <f t="shared" si="1"/>
        <v>27.816777041942604</v>
      </c>
      <c r="P12" s="9"/>
    </row>
    <row r="13" spans="1:133" ht="15.75">
      <c r="A13" s="29" t="s">
        <v>17</v>
      </c>
      <c r="B13" s="30"/>
      <c r="C13" s="31"/>
      <c r="D13" s="32">
        <f t="shared" ref="D13:M13" si="3">SUM(D14:D16)</f>
        <v>226681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38" si="4">SUM(D13:M13)</f>
        <v>226681</v>
      </c>
      <c r="O13" s="45">
        <f t="shared" si="1"/>
        <v>100.07991169977925</v>
      </c>
      <c r="P13" s="10"/>
    </row>
    <row r="14" spans="1:133">
      <c r="A14" s="12"/>
      <c r="B14" s="25">
        <v>322</v>
      </c>
      <c r="C14" s="20" t="s">
        <v>0</v>
      </c>
      <c r="D14" s="46">
        <v>10770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10770</v>
      </c>
      <c r="O14" s="47">
        <f t="shared" si="1"/>
        <v>4.7549668874172184</v>
      </c>
      <c r="P14" s="9"/>
    </row>
    <row r="15" spans="1:133">
      <c r="A15" s="12"/>
      <c r="B15" s="25">
        <v>323.10000000000002</v>
      </c>
      <c r="C15" s="20" t="s">
        <v>18</v>
      </c>
      <c r="D15" s="46">
        <v>212043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212043</v>
      </c>
      <c r="O15" s="47">
        <f t="shared" si="1"/>
        <v>93.617218543046363</v>
      </c>
      <c r="P15" s="9"/>
    </row>
    <row r="16" spans="1:133">
      <c r="A16" s="12"/>
      <c r="B16" s="25">
        <v>323.39999999999998</v>
      </c>
      <c r="C16" s="20" t="s">
        <v>19</v>
      </c>
      <c r="D16" s="46">
        <v>3868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3868</v>
      </c>
      <c r="O16" s="47">
        <f t="shared" si="1"/>
        <v>1.7077262693156734</v>
      </c>
      <c r="P16" s="9"/>
    </row>
    <row r="17" spans="1:16" ht="15.75">
      <c r="A17" s="29" t="s">
        <v>20</v>
      </c>
      <c r="B17" s="30"/>
      <c r="C17" s="31"/>
      <c r="D17" s="32">
        <f t="shared" ref="D17:M17" si="5">SUM(D18:D23)</f>
        <v>196461</v>
      </c>
      <c r="E17" s="32">
        <f t="shared" si="5"/>
        <v>346657</v>
      </c>
      <c r="F17" s="32">
        <f t="shared" si="5"/>
        <v>0</v>
      </c>
      <c r="G17" s="32">
        <f t="shared" si="5"/>
        <v>0</v>
      </c>
      <c r="H17" s="32">
        <f t="shared" si="5"/>
        <v>0</v>
      </c>
      <c r="I17" s="32">
        <f t="shared" si="5"/>
        <v>0</v>
      </c>
      <c r="J17" s="32">
        <f t="shared" si="5"/>
        <v>0</v>
      </c>
      <c r="K17" s="32">
        <f t="shared" si="5"/>
        <v>0</v>
      </c>
      <c r="L17" s="32">
        <f t="shared" si="5"/>
        <v>0</v>
      </c>
      <c r="M17" s="32">
        <f t="shared" si="5"/>
        <v>0</v>
      </c>
      <c r="N17" s="44">
        <f t="shared" si="4"/>
        <v>543118</v>
      </c>
      <c r="O17" s="45">
        <f t="shared" si="1"/>
        <v>239.78719646799118</v>
      </c>
      <c r="P17" s="10"/>
    </row>
    <row r="18" spans="1:16">
      <c r="A18" s="12"/>
      <c r="B18" s="25">
        <v>334.36</v>
      </c>
      <c r="C18" s="20" t="s">
        <v>21</v>
      </c>
      <c r="D18" s="46">
        <v>0</v>
      </c>
      <c r="E18" s="46">
        <v>255795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255795</v>
      </c>
      <c r="O18" s="47">
        <f t="shared" si="1"/>
        <v>112.93377483443709</v>
      </c>
      <c r="P18" s="9"/>
    </row>
    <row r="19" spans="1:16">
      <c r="A19" s="12"/>
      <c r="B19" s="25">
        <v>334.7</v>
      </c>
      <c r="C19" s="20" t="s">
        <v>22</v>
      </c>
      <c r="D19" s="46">
        <v>18790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18790</v>
      </c>
      <c r="O19" s="47">
        <f t="shared" si="1"/>
        <v>8.2958057395143481</v>
      </c>
      <c r="P19" s="9"/>
    </row>
    <row r="20" spans="1:16">
      <c r="A20" s="12"/>
      <c r="B20" s="25">
        <v>335.12</v>
      </c>
      <c r="C20" s="20" t="s">
        <v>23</v>
      </c>
      <c r="D20" s="46">
        <v>40745</v>
      </c>
      <c r="E20" s="46">
        <v>22133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62878</v>
      </c>
      <c r="O20" s="47">
        <f t="shared" si="1"/>
        <v>27.760706401766004</v>
      </c>
      <c r="P20" s="9"/>
    </row>
    <row r="21" spans="1:16">
      <c r="A21" s="12"/>
      <c r="B21" s="25">
        <v>335.15</v>
      </c>
      <c r="C21" s="20" t="s">
        <v>24</v>
      </c>
      <c r="D21" s="46">
        <v>3230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3230</v>
      </c>
      <c r="O21" s="47">
        <f t="shared" si="1"/>
        <v>1.4260485651214128</v>
      </c>
      <c r="P21" s="9"/>
    </row>
    <row r="22" spans="1:16">
      <c r="A22" s="12"/>
      <c r="B22" s="25">
        <v>335.18</v>
      </c>
      <c r="C22" s="20" t="s">
        <v>25</v>
      </c>
      <c r="D22" s="46">
        <v>133696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133696</v>
      </c>
      <c r="O22" s="47">
        <f t="shared" si="1"/>
        <v>59.026931567328916</v>
      </c>
      <c r="P22" s="9"/>
    </row>
    <row r="23" spans="1:16">
      <c r="A23" s="12"/>
      <c r="B23" s="25">
        <v>337.4</v>
      </c>
      <c r="C23" s="20" t="s">
        <v>26</v>
      </c>
      <c r="D23" s="46">
        <v>0</v>
      </c>
      <c r="E23" s="46">
        <v>68729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68729</v>
      </c>
      <c r="O23" s="47">
        <f t="shared" si="1"/>
        <v>30.343929359823399</v>
      </c>
      <c r="P23" s="9"/>
    </row>
    <row r="24" spans="1:16" ht="15.75">
      <c r="A24" s="29" t="s">
        <v>31</v>
      </c>
      <c r="B24" s="30"/>
      <c r="C24" s="31"/>
      <c r="D24" s="32">
        <f t="shared" ref="D24:M24" si="6">SUM(D25:D27)</f>
        <v>175768</v>
      </c>
      <c r="E24" s="32">
        <f t="shared" si="6"/>
        <v>0</v>
      </c>
      <c r="F24" s="32">
        <f t="shared" si="6"/>
        <v>0</v>
      </c>
      <c r="G24" s="32">
        <f t="shared" si="6"/>
        <v>0</v>
      </c>
      <c r="H24" s="32">
        <f t="shared" si="6"/>
        <v>0</v>
      </c>
      <c r="I24" s="32">
        <f t="shared" si="6"/>
        <v>279661</v>
      </c>
      <c r="J24" s="32">
        <f t="shared" si="6"/>
        <v>0</v>
      </c>
      <c r="K24" s="32">
        <f t="shared" si="6"/>
        <v>0</v>
      </c>
      <c r="L24" s="32">
        <f t="shared" si="6"/>
        <v>0</v>
      </c>
      <c r="M24" s="32">
        <f t="shared" si="6"/>
        <v>0</v>
      </c>
      <c r="N24" s="32">
        <f t="shared" si="4"/>
        <v>455429</v>
      </c>
      <c r="O24" s="45">
        <f t="shared" si="1"/>
        <v>201.07240618101545</v>
      </c>
      <c r="P24" s="10"/>
    </row>
    <row r="25" spans="1:16">
      <c r="A25" s="12"/>
      <c r="B25" s="25">
        <v>343.3</v>
      </c>
      <c r="C25" s="20" t="s">
        <v>34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279661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279661</v>
      </c>
      <c r="O25" s="47">
        <f t="shared" si="1"/>
        <v>123.47064017660044</v>
      </c>
      <c r="P25" s="9"/>
    </row>
    <row r="26" spans="1:16">
      <c r="A26" s="12"/>
      <c r="B26" s="25">
        <v>343.4</v>
      </c>
      <c r="C26" s="20" t="s">
        <v>35</v>
      </c>
      <c r="D26" s="46">
        <v>116330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116330</v>
      </c>
      <c r="O26" s="47">
        <f t="shared" si="1"/>
        <v>51.359823399558501</v>
      </c>
      <c r="P26" s="9"/>
    </row>
    <row r="27" spans="1:16">
      <c r="A27" s="12"/>
      <c r="B27" s="25">
        <v>349</v>
      </c>
      <c r="C27" s="20" t="s">
        <v>1</v>
      </c>
      <c r="D27" s="46">
        <v>59438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59438</v>
      </c>
      <c r="O27" s="47">
        <f t="shared" si="1"/>
        <v>26.241942604856511</v>
      </c>
      <c r="P27" s="9"/>
    </row>
    <row r="28" spans="1:16" ht="15.75">
      <c r="A28" s="29" t="s">
        <v>32</v>
      </c>
      <c r="B28" s="30"/>
      <c r="C28" s="31"/>
      <c r="D28" s="32">
        <f t="shared" ref="D28:M28" si="7">SUM(D29:D32)</f>
        <v>33205</v>
      </c>
      <c r="E28" s="32">
        <f t="shared" si="7"/>
        <v>0</v>
      </c>
      <c r="F28" s="32">
        <f t="shared" si="7"/>
        <v>0</v>
      </c>
      <c r="G28" s="32">
        <f t="shared" si="7"/>
        <v>0</v>
      </c>
      <c r="H28" s="32">
        <f t="shared" si="7"/>
        <v>0</v>
      </c>
      <c r="I28" s="32">
        <f t="shared" si="7"/>
        <v>0</v>
      </c>
      <c r="J28" s="32">
        <f t="shared" si="7"/>
        <v>0</v>
      </c>
      <c r="K28" s="32">
        <f t="shared" si="7"/>
        <v>0</v>
      </c>
      <c r="L28" s="32">
        <f t="shared" si="7"/>
        <v>0</v>
      </c>
      <c r="M28" s="32">
        <f t="shared" si="7"/>
        <v>0</v>
      </c>
      <c r="N28" s="32">
        <f t="shared" si="4"/>
        <v>33205</v>
      </c>
      <c r="O28" s="45">
        <f t="shared" si="1"/>
        <v>14.660044150110375</v>
      </c>
      <c r="P28" s="10"/>
    </row>
    <row r="29" spans="1:16">
      <c r="A29" s="13"/>
      <c r="B29" s="39">
        <v>351.1</v>
      </c>
      <c r="C29" s="21" t="s">
        <v>38</v>
      </c>
      <c r="D29" s="46">
        <v>30416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30416</v>
      </c>
      <c r="O29" s="47">
        <f t="shared" si="1"/>
        <v>13.42869757174393</v>
      </c>
      <c r="P29" s="9"/>
    </row>
    <row r="30" spans="1:16">
      <c r="A30" s="13"/>
      <c r="B30" s="39">
        <v>351.3</v>
      </c>
      <c r="C30" s="21" t="s">
        <v>39</v>
      </c>
      <c r="D30" s="46">
        <v>604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604</v>
      </c>
      <c r="O30" s="47">
        <f t="shared" si="1"/>
        <v>0.26666666666666666</v>
      </c>
      <c r="P30" s="9"/>
    </row>
    <row r="31" spans="1:16">
      <c r="A31" s="13"/>
      <c r="B31" s="39">
        <v>351.4</v>
      </c>
      <c r="C31" s="21" t="s">
        <v>40</v>
      </c>
      <c r="D31" s="46">
        <v>1145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1145</v>
      </c>
      <c r="O31" s="47">
        <f t="shared" si="1"/>
        <v>0.50551876379690952</v>
      </c>
      <c r="P31" s="9"/>
    </row>
    <row r="32" spans="1:16">
      <c r="A32" s="13"/>
      <c r="B32" s="39">
        <v>354</v>
      </c>
      <c r="C32" s="21" t="s">
        <v>41</v>
      </c>
      <c r="D32" s="46">
        <v>1040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4"/>
        <v>1040</v>
      </c>
      <c r="O32" s="47">
        <f t="shared" si="1"/>
        <v>0.45916114790286977</v>
      </c>
      <c r="P32" s="9"/>
    </row>
    <row r="33" spans="1:119" ht="15.75">
      <c r="A33" s="29" t="s">
        <v>4</v>
      </c>
      <c r="B33" s="30"/>
      <c r="C33" s="31"/>
      <c r="D33" s="32">
        <f t="shared" ref="D33:M33" si="8">SUM(D34:D35)</f>
        <v>5496</v>
      </c>
      <c r="E33" s="32">
        <f t="shared" si="8"/>
        <v>2029</v>
      </c>
      <c r="F33" s="32">
        <f t="shared" si="8"/>
        <v>0</v>
      </c>
      <c r="G33" s="32">
        <f t="shared" si="8"/>
        <v>0</v>
      </c>
      <c r="H33" s="32">
        <f t="shared" si="8"/>
        <v>0</v>
      </c>
      <c r="I33" s="32">
        <f t="shared" si="8"/>
        <v>377</v>
      </c>
      <c r="J33" s="32">
        <f t="shared" si="8"/>
        <v>0</v>
      </c>
      <c r="K33" s="32">
        <f t="shared" si="8"/>
        <v>0</v>
      </c>
      <c r="L33" s="32">
        <f t="shared" si="8"/>
        <v>0</v>
      </c>
      <c r="M33" s="32">
        <f t="shared" si="8"/>
        <v>0</v>
      </c>
      <c r="N33" s="32">
        <f t="shared" si="4"/>
        <v>7902</v>
      </c>
      <c r="O33" s="45">
        <f t="shared" si="1"/>
        <v>3.4887417218543044</v>
      </c>
      <c r="P33" s="10"/>
    </row>
    <row r="34" spans="1:119">
      <c r="A34" s="12"/>
      <c r="B34" s="25">
        <v>361.1</v>
      </c>
      <c r="C34" s="20" t="s">
        <v>42</v>
      </c>
      <c r="D34" s="46">
        <v>1910</v>
      </c>
      <c r="E34" s="46">
        <v>2029</v>
      </c>
      <c r="F34" s="46">
        <v>0</v>
      </c>
      <c r="G34" s="46">
        <v>0</v>
      </c>
      <c r="H34" s="46">
        <v>0</v>
      </c>
      <c r="I34" s="46">
        <v>377</v>
      </c>
      <c r="J34" s="46">
        <v>0</v>
      </c>
      <c r="K34" s="46">
        <v>0</v>
      </c>
      <c r="L34" s="46">
        <v>0</v>
      </c>
      <c r="M34" s="46">
        <v>0</v>
      </c>
      <c r="N34" s="46">
        <f t="shared" si="4"/>
        <v>4316</v>
      </c>
      <c r="O34" s="47">
        <f t="shared" si="1"/>
        <v>1.9055187637969095</v>
      </c>
      <c r="P34" s="9"/>
    </row>
    <row r="35" spans="1:119">
      <c r="A35" s="12"/>
      <c r="B35" s="25">
        <v>369.9</v>
      </c>
      <c r="C35" s="20" t="s">
        <v>43</v>
      </c>
      <c r="D35" s="46">
        <v>3586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4"/>
        <v>3586</v>
      </c>
      <c r="O35" s="47">
        <f t="shared" si="1"/>
        <v>1.5832229580573951</v>
      </c>
      <c r="P35" s="9"/>
    </row>
    <row r="36" spans="1:119" ht="15.75">
      <c r="A36" s="29" t="s">
        <v>33</v>
      </c>
      <c r="B36" s="30"/>
      <c r="C36" s="31"/>
      <c r="D36" s="32">
        <f t="shared" ref="D36:M36" si="9">SUM(D37:D37)</f>
        <v>20626</v>
      </c>
      <c r="E36" s="32">
        <f t="shared" si="9"/>
        <v>0</v>
      </c>
      <c r="F36" s="32">
        <f t="shared" si="9"/>
        <v>0</v>
      </c>
      <c r="G36" s="32">
        <f t="shared" si="9"/>
        <v>0</v>
      </c>
      <c r="H36" s="32">
        <f t="shared" si="9"/>
        <v>0</v>
      </c>
      <c r="I36" s="32">
        <f t="shared" si="9"/>
        <v>0</v>
      </c>
      <c r="J36" s="32">
        <f t="shared" si="9"/>
        <v>0</v>
      </c>
      <c r="K36" s="32">
        <f t="shared" si="9"/>
        <v>0</v>
      </c>
      <c r="L36" s="32">
        <f t="shared" si="9"/>
        <v>0</v>
      </c>
      <c r="M36" s="32">
        <f t="shared" si="9"/>
        <v>0</v>
      </c>
      <c r="N36" s="32">
        <f t="shared" si="4"/>
        <v>20626</v>
      </c>
      <c r="O36" s="45">
        <f t="shared" si="1"/>
        <v>9.1064017660044154</v>
      </c>
      <c r="P36" s="9"/>
    </row>
    <row r="37" spans="1:119" ht="15.75" thickBot="1">
      <c r="A37" s="12"/>
      <c r="B37" s="25">
        <v>383</v>
      </c>
      <c r="C37" s="20" t="s">
        <v>44</v>
      </c>
      <c r="D37" s="46">
        <v>20626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4"/>
        <v>20626</v>
      </c>
      <c r="O37" s="47">
        <f t="shared" si="1"/>
        <v>9.1064017660044154</v>
      </c>
      <c r="P37" s="9"/>
    </row>
    <row r="38" spans="1:119" ht="16.5" thickBot="1">
      <c r="A38" s="14" t="s">
        <v>36</v>
      </c>
      <c r="B38" s="23"/>
      <c r="C38" s="22"/>
      <c r="D38" s="15">
        <f t="shared" ref="D38:M38" si="10">SUM(D5,D13,D17,D24,D28,D33,D36)</f>
        <v>2030314</v>
      </c>
      <c r="E38" s="15">
        <f t="shared" si="10"/>
        <v>392576</v>
      </c>
      <c r="F38" s="15">
        <f t="shared" si="10"/>
        <v>0</v>
      </c>
      <c r="G38" s="15">
        <f t="shared" si="10"/>
        <v>0</v>
      </c>
      <c r="H38" s="15">
        <f t="shared" si="10"/>
        <v>0</v>
      </c>
      <c r="I38" s="15">
        <f t="shared" si="10"/>
        <v>280038</v>
      </c>
      <c r="J38" s="15">
        <f t="shared" si="10"/>
        <v>0</v>
      </c>
      <c r="K38" s="15">
        <f t="shared" si="10"/>
        <v>0</v>
      </c>
      <c r="L38" s="15">
        <f t="shared" si="10"/>
        <v>0</v>
      </c>
      <c r="M38" s="15">
        <f t="shared" si="10"/>
        <v>0</v>
      </c>
      <c r="N38" s="15">
        <f t="shared" si="4"/>
        <v>2702928</v>
      </c>
      <c r="O38" s="38">
        <f t="shared" si="1"/>
        <v>1193.3456953642385</v>
      </c>
      <c r="P38" s="6"/>
      <c r="Q38" s="2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</row>
    <row r="39" spans="1:119">
      <c r="A39" s="16"/>
      <c r="B39" s="18"/>
      <c r="C39" s="18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9"/>
    </row>
    <row r="40" spans="1:119">
      <c r="A40" s="40"/>
      <c r="B40" s="41"/>
      <c r="C40" s="41"/>
      <c r="D40" s="42"/>
      <c r="E40" s="42"/>
      <c r="F40" s="42"/>
      <c r="G40" s="42"/>
      <c r="H40" s="42"/>
      <c r="I40" s="42"/>
      <c r="J40" s="42"/>
      <c r="K40" s="42"/>
      <c r="L40" s="118" t="s">
        <v>51</v>
      </c>
      <c r="M40" s="118"/>
      <c r="N40" s="118"/>
      <c r="O40" s="43">
        <v>2265</v>
      </c>
    </row>
    <row r="41" spans="1:119">
      <c r="A41" s="119"/>
      <c r="B41" s="96"/>
      <c r="C41" s="96"/>
      <c r="D41" s="96"/>
      <c r="E41" s="96"/>
      <c r="F41" s="96"/>
      <c r="G41" s="96"/>
      <c r="H41" s="96"/>
      <c r="I41" s="96"/>
      <c r="J41" s="96"/>
      <c r="K41" s="96"/>
      <c r="L41" s="96"/>
      <c r="M41" s="96"/>
      <c r="N41" s="96"/>
      <c r="O41" s="97"/>
    </row>
    <row r="42" spans="1:119" ht="15.75" customHeight="1" thickBot="1">
      <c r="A42" s="120" t="s">
        <v>62</v>
      </c>
      <c r="B42" s="99"/>
      <c r="C42" s="99"/>
      <c r="D42" s="99"/>
      <c r="E42" s="99"/>
      <c r="F42" s="99"/>
      <c r="G42" s="99"/>
      <c r="H42" s="99"/>
      <c r="I42" s="99"/>
      <c r="J42" s="99"/>
      <c r="K42" s="99"/>
      <c r="L42" s="99"/>
      <c r="M42" s="99"/>
      <c r="N42" s="99"/>
      <c r="O42" s="100"/>
    </row>
  </sheetData>
  <mergeCells count="10">
    <mergeCell ref="A42:O42"/>
    <mergeCell ref="A1:O1"/>
    <mergeCell ref="D3:H3"/>
    <mergeCell ref="I3:J3"/>
    <mergeCell ref="K3:L3"/>
    <mergeCell ref="O3:O4"/>
    <mergeCell ref="A2:O2"/>
    <mergeCell ref="A3:C4"/>
    <mergeCell ref="A41:O41"/>
    <mergeCell ref="L40:N40"/>
  </mergeCells>
  <printOptions horizontalCentered="1"/>
  <pageMargins left="0.5" right="0.5" top="0.5" bottom="0.5" header="0.3" footer="0.3"/>
  <pageSetup paperSize="5" scale="49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C4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52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68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45</v>
      </c>
      <c r="B3" s="108"/>
      <c r="C3" s="109"/>
      <c r="D3" s="128" t="s">
        <v>27</v>
      </c>
      <c r="E3" s="129"/>
      <c r="F3" s="129"/>
      <c r="G3" s="129"/>
      <c r="H3" s="130"/>
      <c r="I3" s="128" t="s">
        <v>28</v>
      </c>
      <c r="J3" s="130"/>
      <c r="K3" s="128" t="s">
        <v>30</v>
      </c>
      <c r="L3" s="130"/>
      <c r="M3" s="36"/>
      <c r="N3" s="37"/>
      <c r="O3" s="131" t="s">
        <v>50</v>
      </c>
      <c r="P3" s="11"/>
      <c r="Q3"/>
    </row>
    <row r="4" spans="1:133" ht="32.25" customHeight="1" thickBot="1">
      <c r="A4" s="110"/>
      <c r="B4" s="111"/>
      <c r="C4" s="112"/>
      <c r="D4" s="34" t="s">
        <v>5</v>
      </c>
      <c r="E4" s="34" t="s">
        <v>46</v>
      </c>
      <c r="F4" s="34" t="s">
        <v>47</v>
      </c>
      <c r="G4" s="34" t="s">
        <v>48</v>
      </c>
      <c r="H4" s="34" t="s">
        <v>6</v>
      </c>
      <c r="I4" s="34" t="s">
        <v>7</v>
      </c>
      <c r="J4" s="35" t="s">
        <v>49</v>
      </c>
      <c r="K4" s="35" t="s">
        <v>8</v>
      </c>
      <c r="L4" s="35" t="s">
        <v>9</v>
      </c>
      <c r="M4" s="35" t="s">
        <v>10</v>
      </c>
      <c r="N4" s="35" t="s">
        <v>29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SUM(D6:D12)</f>
        <v>1282542</v>
      </c>
      <c r="E5" s="27">
        <f t="shared" si="0"/>
        <v>47304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1329846</v>
      </c>
      <c r="O5" s="33">
        <f t="shared" ref="O5:O41" si="1">(N5/O$43)</f>
        <v>578.69712793733686</v>
      </c>
      <c r="P5" s="6"/>
    </row>
    <row r="6" spans="1:133">
      <c r="A6" s="12"/>
      <c r="B6" s="25">
        <v>311</v>
      </c>
      <c r="C6" s="20" t="s">
        <v>3</v>
      </c>
      <c r="D6" s="46">
        <v>878509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878509</v>
      </c>
      <c r="O6" s="47">
        <f t="shared" si="1"/>
        <v>382.292863359443</v>
      </c>
      <c r="P6" s="9"/>
    </row>
    <row r="7" spans="1:133">
      <c r="A7" s="12"/>
      <c r="B7" s="25">
        <v>312.10000000000002</v>
      </c>
      <c r="C7" s="20" t="s">
        <v>11</v>
      </c>
      <c r="D7" s="46">
        <v>0</v>
      </c>
      <c r="E7" s="46">
        <v>47304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47304</v>
      </c>
      <c r="O7" s="47">
        <f t="shared" si="1"/>
        <v>20.58485639686684</v>
      </c>
      <c r="P7" s="9"/>
    </row>
    <row r="8" spans="1:133">
      <c r="A8" s="12"/>
      <c r="B8" s="25">
        <v>314.10000000000002</v>
      </c>
      <c r="C8" s="20" t="s">
        <v>12</v>
      </c>
      <c r="D8" s="46">
        <v>189223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189223</v>
      </c>
      <c r="O8" s="47">
        <f t="shared" si="1"/>
        <v>82.342471714534383</v>
      </c>
      <c r="P8" s="9"/>
    </row>
    <row r="9" spans="1:133">
      <c r="A9" s="12"/>
      <c r="B9" s="25">
        <v>314.3</v>
      </c>
      <c r="C9" s="20" t="s">
        <v>13</v>
      </c>
      <c r="D9" s="46">
        <v>22548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22548</v>
      </c>
      <c r="O9" s="47">
        <f t="shared" si="1"/>
        <v>9.8120104438642297</v>
      </c>
      <c r="P9" s="9"/>
    </row>
    <row r="10" spans="1:133">
      <c r="A10" s="12"/>
      <c r="B10" s="25">
        <v>314.39999999999998</v>
      </c>
      <c r="C10" s="20" t="s">
        <v>14</v>
      </c>
      <c r="D10" s="46">
        <v>7253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7253</v>
      </c>
      <c r="O10" s="47">
        <f t="shared" si="1"/>
        <v>3.1562228024369015</v>
      </c>
      <c r="P10" s="9"/>
    </row>
    <row r="11" spans="1:133">
      <c r="A11" s="12"/>
      <c r="B11" s="25">
        <v>315</v>
      </c>
      <c r="C11" s="20" t="s">
        <v>15</v>
      </c>
      <c r="D11" s="46">
        <v>118136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118136</v>
      </c>
      <c r="O11" s="47">
        <f t="shared" si="1"/>
        <v>51.408181026979982</v>
      </c>
      <c r="P11" s="9"/>
    </row>
    <row r="12" spans="1:133">
      <c r="A12" s="12"/>
      <c r="B12" s="25">
        <v>316</v>
      </c>
      <c r="C12" s="20" t="s">
        <v>16</v>
      </c>
      <c r="D12" s="46">
        <v>66873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66873</v>
      </c>
      <c r="O12" s="47">
        <f t="shared" si="1"/>
        <v>29.100522193211489</v>
      </c>
      <c r="P12" s="9"/>
    </row>
    <row r="13" spans="1:133" ht="15.75">
      <c r="A13" s="29" t="s">
        <v>69</v>
      </c>
      <c r="B13" s="30"/>
      <c r="C13" s="31"/>
      <c r="D13" s="32">
        <f t="shared" ref="D13:M13" si="3">SUM(D14:D16)</f>
        <v>232321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>SUM(D13:M13)</f>
        <v>232321</v>
      </c>
      <c r="O13" s="45">
        <f t="shared" si="1"/>
        <v>101.0970409051349</v>
      </c>
      <c r="P13" s="10"/>
    </row>
    <row r="14" spans="1:133">
      <c r="A14" s="12"/>
      <c r="B14" s="25">
        <v>322</v>
      </c>
      <c r="C14" s="20" t="s">
        <v>0</v>
      </c>
      <c r="D14" s="46">
        <v>18449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18449</v>
      </c>
      <c r="O14" s="47">
        <f t="shared" si="1"/>
        <v>8.0282854656222806</v>
      </c>
      <c r="P14" s="9"/>
    </row>
    <row r="15" spans="1:133">
      <c r="A15" s="12"/>
      <c r="B15" s="25">
        <v>323.10000000000002</v>
      </c>
      <c r="C15" s="20" t="s">
        <v>18</v>
      </c>
      <c r="D15" s="46">
        <v>209356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>SUM(D15:M15)</f>
        <v>209356</v>
      </c>
      <c r="O15" s="47">
        <f t="shared" si="1"/>
        <v>91.103568320278498</v>
      </c>
      <c r="P15" s="9"/>
    </row>
    <row r="16" spans="1:133">
      <c r="A16" s="12"/>
      <c r="B16" s="25">
        <v>323.39999999999998</v>
      </c>
      <c r="C16" s="20" t="s">
        <v>19</v>
      </c>
      <c r="D16" s="46">
        <v>4516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>SUM(D16:M16)</f>
        <v>4516</v>
      </c>
      <c r="O16" s="47">
        <f t="shared" si="1"/>
        <v>1.9651871192341166</v>
      </c>
      <c r="P16" s="9"/>
    </row>
    <row r="17" spans="1:16" ht="15.75">
      <c r="A17" s="29" t="s">
        <v>20</v>
      </c>
      <c r="B17" s="30"/>
      <c r="C17" s="31"/>
      <c r="D17" s="32">
        <f t="shared" ref="D17:M17" si="4">SUM(D18:D27)</f>
        <v>398445</v>
      </c>
      <c r="E17" s="32">
        <f t="shared" si="4"/>
        <v>685222</v>
      </c>
      <c r="F17" s="32">
        <f t="shared" si="4"/>
        <v>0</v>
      </c>
      <c r="G17" s="32">
        <f t="shared" si="4"/>
        <v>0</v>
      </c>
      <c r="H17" s="32">
        <f t="shared" si="4"/>
        <v>0</v>
      </c>
      <c r="I17" s="32">
        <f t="shared" si="4"/>
        <v>0</v>
      </c>
      <c r="J17" s="32">
        <f t="shared" si="4"/>
        <v>0</v>
      </c>
      <c r="K17" s="32">
        <f t="shared" si="4"/>
        <v>0</v>
      </c>
      <c r="L17" s="32">
        <f t="shared" si="4"/>
        <v>0</v>
      </c>
      <c r="M17" s="32">
        <f t="shared" si="4"/>
        <v>0</v>
      </c>
      <c r="N17" s="44">
        <f>SUM(D17:M17)</f>
        <v>1083667</v>
      </c>
      <c r="O17" s="45">
        <f t="shared" si="1"/>
        <v>471.56962576153177</v>
      </c>
      <c r="P17" s="10"/>
    </row>
    <row r="18" spans="1:16">
      <c r="A18" s="12"/>
      <c r="B18" s="25">
        <v>334.1</v>
      </c>
      <c r="C18" s="20" t="s">
        <v>70</v>
      </c>
      <c r="D18" s="46">
        <v>95604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ref="N18:N24" si="5">SUM(D18:M18)</f>
        <v>95604</v>
      </c>
      <c r="O18" s="47">
        <f t="shared" si="1"/>
        <v>41.603133159268928</v>
      </c>
      <c r="P18" s="9"/>
    </row>
    <row r="19" spans="1:16">
      <c r="A19" s="12"/>
      <c r="B19" s="25">
        <v>334.36</v>
      </c>
      <c r="C19" s="20" t="s">
        <v>21</v>
      </c>
      <c r="D19" s="46">
        <v>0</v>
      </c>
      <c r="E19" s="46">
        <v>582345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5"/>
        <v>582345</v>
      </c>
      <c r="O19" s="47">
        <f t="shared" si="1"/>
        <v>253.41383812010443</v>
      </c>
      <c r="P19" s="9"/>
    </row>
    <row r="20" spans="1:16">
      <c r="A20" s="12"/>
      <c r="B20" s="25">
        <v>334.39</v>
      </c>
      <c r="C20" s="20" t="s">
        <v>71</v>
      </c>
      <c r="D20" s="46">
        <v>18750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5"/>
        <v>18750</v>
      </c>
      <c r="O20" s="47">
        <f t="shared" si="1"/>
        <v>8.1592689295039165</v>
      </c>
      <c r="P20" s="9"/>
    </row>
    <row r="21" spans="1:16">
      <c r="A21" s="12"/>
      <c r="B21" s="25">
        <v>335.12</v>
      </c>
      <c r="C21" s="20" t="s">
        <v>23</v>
      </c>
      <c r="D21" s="46">
        <v>49138</v>
      </c>
      <c r="E21" s="46">
        <v>26693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5"/>
        <v>75831</v>
      </c>
      <c r="O21" s="47">
        <f t="shared" si="1"/>
        <v>32.998694516971277</v>
      </c>
      <c r="P21" s="9"/>
    </row>
    <row r="22" spans="1:16">
      <c r="A22" s="12"/>
      <c r="B22" s="25">
        <v>335.15</v>
      </c>
      <c r="C22" s="20" t="s">
        <v>24</v>
      </c>
      <c r="D22" s="46">
        <v>1527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5"/>
        <v>1527</v>
      </c>
      <c r="O22" s="47">
        <f t="shared" si="1"/>
        <v>0.664490861618799</v>
      </c>
      <c r="P22" s="9"/>
    </row>
    <row r="23" spans="1:16">
      <c r="A23" s="12"/>
      <c r="B23" s="25">
        <v>335.18</v>
      </c>
      <c r="C23" s="20" t="s">
        <v>25</v>
      </c>
      <c r="D23" s="46">
        <v>150536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5"/>
        <v>150536</v>
      </c>
      <c r="O23" s="47">
        <f t="shared" si="1"/>
        <v>65.507397737162748</v>
      </c>
      <c r="P23" s="9"/>
    </row>
    <row r="24" spans="1:16">
      <c r="A24" s="12"/>
      <c r="B24" s="25">
        <v>335.49</v>
      </c>
      <c r="C24" s="20" t="s">
        <v>72</v>
      </c>
      <c r="D24" s="46">
        <v>0</v>
      </c>
      <c r="E24" s="46">
        <v>76184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5"/>
        <v>76184</v>
      </c>
      <c r="O24" s="47">
        <f t="shared" si="1"/>
        <v>33.152306353350738</v>
      </c>
      <c r="P24" s="9"/>
    </row>
    <row r="25" spans="1:16">
      <c r="A25" s="12"/>
      <c r="B25" s="25">
        <v>337.1</v>
      </c>
      <c r="C25" s="20" t="s">
        <v>57</v>
      </c>
      <c r="D25" s="46">
        <v>55704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ref="N25:N41" si="6">SUM(D25:M25)</f>
        <v>55704</v>
      </c>
      <c r="O25" s="47">
        <f t="shared" si="1"/>
        <v>24.240208877284594</v>
      </c>
      <c r="P25" s="9"/>
    </row>
    <row r="26" spans="1:16">
      <c r="A26" s="12"/>
      <c r="B26" s="25">
        <v>337.7</v>
      </c>
      <c r="C26" s="20" t="s">
        <v>73</v>
      </c>
      <c r="D26" s="46">
        <v>26210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26210</v>
      </c>
      <c r="O26" s="47">
        <f t="shared" si="1"/>
        <v>11.405570060922541</v>
      </c>
      <c r="P26" s="9"/>
    </row>
    <row r="27" spans="1:16">
      <c r="A27" s="12"/>
      <c r="B27" s="25">
        <v>338</v>
      </c>
      <c r="C27" s="20" t="s">
        <v>74</v>
      </c>
      <c r="D27" s="46">
        <v>976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976</v>
      </c>
      <c r="O27" s="47">
        <f t="shared" si="1"/>
        <v>0.42471714534377719</v>
      </c>
      <c r="P27" s="9"/>
    </row>
    <row r="28" spans="1:16" ht="15.75">
      <c r="A28" s="29" t="s">
        <v>31</v>
      </c>
      <c r="B28" s="30"/>
      <c r="C28" s="31"/>
      <c r="D28" s="32">
        <f t="shared" ref="D28:M28" si="7">SUM(D29:D31)</f>
        <v>170672</v>
      </c>
      <c r="E28" s="32">
        <f t="shared" si="7"/>
        <v>0</v>
      </c>
      <c r="F28" s="32">
        <f t="shared" si="7"/>
        <v>0</v>
      </c>
      <c r="G28" s="32">
        <f t="shared" si="7"/>
        <v>0</v>
      </c>
      <c r="H28" s="32">
        <f t="shared" si="7"/>
        <v>0</v>
      </c>
      <c r="I28" s="32">
        <f t="shared" si="7"/>
        <v>272788</v>
      </c>
      <c r="J28" s="32">
        <f t="shared" si="7"/>
        <v>0</v>
      </c>
      <c r="K28" s="32">
        <f t="shared" si="7"/>
        <v>0</v>
      </c>
      <c r="L28" s="32">
        <f t="shared" si="7"/>
        <v>0</v>
      </c>
      <c r="M28" s="32">
        <f t="shared" si="7"/>
        <v>0</v>
      </c>
      <c r="N28" s="32">
        <f t="shared" si="6"/>
        <v>443460</v>
      </c>
      <c r="O28" s="45">
        <f t="shared" si="1"/>
        <v>192.97650130548303</v>
      </c>
      <c r="P28" s="10"/>
    </row>
    <row r="29" spans="1:16">
      <c r="A29" s="12"/>
      <c r="B29" s="25">
        <v>343.3</v>
      </c>
      <c r="C29" s="20" t="s">
        <v>34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272788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272788</v>
      </c>
      <c r="O29" s="47">
        <f t="shared" si="1"/>
        <v>118.70670147954743</v>
      </c>
      <c r="P29" s="9"/>
    </row>
    <row r="30" spans="1:16">
      <c r="A30" s="12"/>
      <c r="B30" s="25">
        <v>343.4</v>
      </c>
      <c r="C30" s="20" t="s">
        <v>35</v>
      </c>
      <c r="D30" s="46">
        <v>116501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116501</v>
      </c>
      <c r="O30" s="47">
        <f t="shared" si="1"/>
        <v>50.696692776327239</v>
      </c>
      <c r="P30" s="9"/>
    </row>
    <row r="31" spans="1:16">
      <c r="A31" s="12"/>
      <c r="B31" s="25">
        <v>349</v>
      </c>
      <c r="C31" s="20" t="s">
        <v>1</v>
      </c>
      <c r="D31" s="46">
        <v>54171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54171</v>
      </c>
      <c r="O31" s="47">
        <f t="shared" si="1"/>
        <v>23.573107049608357</v>
      </c>
      <c r="P31" s="9"/>
    </row>
    <row r="32" spans="1:16" ht="15.75">
      <c r="A32" s="29" t="s">
        <v>32</v>
      </c>
      <c r="B32" s="30"/>
      <c r="C32" s="31"/>
      <c r="D32" s="32">
        <f t="shared" ref="D32:M32" si="8">SUM(D33:D34)</f>
        <v>31004</v>
      </c>
      <c r="E32" s="32">
        <f t="shared" si="8"/>
        <v>0</v>
      </c>
      <c r="F32" s="32">
        <f t="shared" si="8"/>
        <v>0</v>
      </c>
      <c r="G32" s="32">
        <f t="shared" si="8"/>
        <v>0</v>
      </c>
      <c r="H32" s="32">
        <f t="shared" si="8"/>
        <v>0</v>
      </c>
      <c r="I32" s="32">
        <f t="shared" si="8"/>
        <v>0</v>
      </c>
      <c r="J32" s="32">
        <f t="shared" si="8"/>
        <v>0</v>
      </c>
      <c r="K32" s="32">
        <f t="shared" si="8"/>
        <v>0</v>
      </c>
      <c r="L32" s="32">
        <f t="shared" si="8"/>
        <v>0</v>
      </c>
      <c r="M32" s="32">
        <f t="shared" si="8"/>
        <v>0</v>
      </c>
      <c r="N32" s="32">
        <f t="shared" si="6"/>
        <v>31004</v>
      </c>
      <c r="O32" s="45">
        <f t="shared" si="1"/>
        <v>13.491731940818102</v>
      </c>
      <c r="P32" s="10"/>
    </row>
    <row r="33" spans="1:119">
      <c r="A33" s="13"/>
      <c r="B33" s="39">
        <v>351.5</v>
      </c>
      <c r="C33" s="21" t="s">
        <v>75</v>
      </c>
      <c r="D33" s="46">
        <v>27504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27504</v>
      </c>
      <c r="O33" s="47">
        <f t="shared" si="1"/>
        <v>11.968668407310705</v>
      </c>
      <c r="P33" s="9"/>
    </row>
    <row r="34" spans="1:119">
      <c r="A34" s="13"/>
      <c r="B34" s="39">
        <v>354</v>
      </c>
      <c r="C34" s="21" t="s">
        <v>41</v>
      </c>
      <c r="D34" s="46">
        <v>3500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3500</v>
      </c>
      <c r="O34" s="47">
        <f t="shared" si="1"/>
        <v>1.5230635335073976</v>
      </c>
      <c r="P34" s="9"/>
    </row>
    <row r="35" spans="1:119" ht="15.75">
      <c r="A35" s="29" t="s">
        <v>4</v>
      </c>
      <c r="B35" s="30"/>
      <c r="C35" s="31"/>
      <c r="D35" s="32">
        <f t="shared" ref="D35:M35" si="9">SUM(D36:D38)</f>
        <v>38730</v>
      </c>
      <c r="E35" s="32">
        <f t="shared" si="9"/>
        <v>2360</v>
      </c>
      <c r="F35" s="32">
        <f t="shared" si="9"/>
        <v>0</v>
      </c>
      <c r="G35" s="32">
        <f t="shared" si="9"/>
        <v>0</v>
      </c>
      <c r="H35" s="32">
        <f t="shared" si="9"/>
        <v>0</v>
      </c>
      <c r="I35" s="32">
        <f t="shared" si="9"/>
        <v>1264</v>
      </c>
      <c r="J35" s="32">
        <f t="shared" si="9"/>
        <v>0</v>
      </c>
      <c r="K35" s="32">
        <f t="shared" si="9"/>
        <v>0</v>
      </c>
      <c r="L35" s="32">
        <f t="shared" si="9"/>
        <v>0</v>
      </c>
      <c r="M35" s="32">
        <f t="shared" si="9"/>
        <v>0</v>
      </c>
      <c r="N35" s="32">
        <f t="shared" si="6"/>
        <v>42354</v>
      </c>
      <c r="O35" s="45">
        <f t="shared" si="1"/>
        <v>18.430809399477805</v>
      </c>
      <c r="P35" s="10"/>
    </row>
    <row r="36" spans="1:119">
      <c r="A36" s="12"/>
      <c r="B36" s="25">
        <v>361.1</v>
      </c>
      <c r="C36" s="20" t="s">
        <v>42</v>
      </c>
      <c r="D36" s="46">
        <v>22071</v>
      </c>
      <c r="E36" s="46">
        <v>2360</v>
      </c>
      <c r="F36" s="46">
        <v>0</v>
      </c>
      <c r="G36" s="46">
        <v>0</v>
      </c>
      <c r="H36" s="46">
        <v>0</v>
      </c>
      <c r="I36" s="46">
        <v>1264</v>
      </c>
      <c r="J36" s="46">
        <v>0</v>
      </c>
      <c r="K36" s="46">
        <v>0</v>
      </c>
      <c r="L36" s="46">
        <v>0</v>
      </c>
      <c r="M36" s="46">
        <v>0</v>
      </c>
      <c r="N36" s="46">
        <f t="shared" si="6"/>
        <v>25695</v>
      </c>
      <c r="O36" s="47">
        <f t="shared" si="1"/>
        <v>11.181462140992167</v>
      </c>
      <c r="P36" s="9"/>
    </row>
    <row r="37" spans="1:119">
      <c r="A37" s="12"/>
      <c r="B37" s="25">
        <v>366</v>
      </c>
      <c r="C37" s="20" t="s">
        <v>60</v>
      </c>
      <c r="D37" s="46">
        <v>7600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6"/>
        <v>7600</v>
      </c>
      <c r="O37" s="47">
        <f t="shared" si="1"/>
        <v>3.3072236727589206</v>
      </c>
      <c r="P37" s="9"/>
    </row>
    <row r="38" spans="1:119">
      <c r="A38" s="12"/>
      <c r="B38" s="25">
        <v>369.9</v>
      </c>
      <c r="C38" s="20" t="s">
        <v>43</v>
      </c>
      <c r="D38" s="46">
        <v>9059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6"/>
        <v>9059</v>
      </c>
      <c r="O38" s="47">
        <f t="shared" si="1"/>
        <v>3.9421235857267187</v>
      </c>
      <c r="P38" s="9"/>
    </row>
    <row r="39" spans="1:119" ht="15.75">
      <c r="A39" s="29" t="s">
        <v>33</v>
      </c>
      <c r="B39" s="30"/>
      <c r="C39" s="31"/>
      <c r="D39" s="32">
        <f t="shared" ref="D39:M39" si="10">SUM(D40:D40)</f>
        <v>21015</v>
      </c>
      <c r="E39" s="32">
        <f t="shared" si="10"/>
        <v>0</v>
      </c>
      <c r="F39" s="32">
        <f t="shared" si="10"/>
        <v>0</v>
      </c>
      <c r="G39" s="32">
        <f t="shared" si="10"/>
        <v>0</v>
      </c>
      <c r="H39" s="32">
        <f t="shared" si="10"/>
        <v>0</v>
      </c>
      <c r="I39" s="32">
        <f t="shared" si="10"/>
        <v>0</v>
      </c>
      <c r="J39" s="32">
        <f t="shared" si="10"/>
        <v>0</v>
      </c>
      <c r="K39" s="32">
        <f t="shared" si="10"/>
        <v>0</v>
      </c>
      <c r="L39" s="32">
        <f t="shared" si="10"/>
        <v>0</v>
      </c>
      <c r="M39" s="32">
        <f t="shared" si="10"/>
        <v>0</v>
      </c>
      <c r="N39" s="32">
        <f t="shared" si="6"/>
        <v>21015</v>
      </c>
      <c r="O39" s="45">
        <f t="shared" si="1"/>
        <v>9.1449086161879887</v>
      </c>
      <c r="P39" s="9"/>
    </row>
    <row r="40" spans="1:119" ht="15.75" thickBot="1">
      <c r="A40" s="12"/>
      <c r="B40" s="25">
        <v>389.9</v>
      </c>
      <c r="C40" s="20" t="s">
        <v>76</v>
      </c>
      <c r="D40" s="46">
        <v>21015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6"/>
        <v>21015</v>
      </c>
      <c r="O40" s="47">
        <f t="shared" si="1"/>
        <v>9.1449086161879887</v>
      </c>
      <c r="P40" s="9"/>
    </row>
    <row r="41" spans="1:119" ht="16.5" thickBot="1">
      <c r="A41" s="14" t="s">
        <v>36</v>
      </c>
      <c r="B41" s="23"/>
      <c r="C41" s="22"/>
      <c r="D41" s="15">
        <f t="shared" ref="D41:M41" si="11">SUM(D5,D13,D17,D28,D32,D35,D39)</f>
        <v>2174729</v>
      </c>
      <c r="E41" s="15">
        <f t="shared" si="11"/>
        <v>734886</v>
      </c>
      <c r="F41" s="15">
        <f t="shared" si="11"/>
        <v>0</v>
      </c>
      <c r="G41" s="15">
        <f t="shared" si="11"/>
        <v>0</v>
      </c>
      <c r="H41" s="15">
        <f t="shared" si="11"/>
        <v>0</v>
      </c>
      <c r="I41" s="15">
        <f t="shared" si="11"/>
        <v>274052</v>
      </c>
      <c r="J41" s="15">
        <f t="shared" si="11"/>
        <v>0</v>
      </c>
      <c r="K41" s="15">
        <f t="shared" si="11"/>
        <v>0</v>
      </c>
      <c r="L41" s="15">
        <f t="shared" si="11"/>
        <v>0</v>
      </c>
      <c r="M41" s="15">
        <f t="shared" si="11"/>
        <v>0</v>
      </c>
      <c r="N41" s="15">
        <f t="shared" si="6"/>
        <v>3183667</v>
      </c>
      <c r="O41" s="38">
        <f t="shared" si="1"/>
        <v>1385.4077458659704</v>
      </c>
      <c r="P41" s="6"/>
      <c r="Q41" s="2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</row>
    <row r="42" spans="1:119">
      <c r="A42" s="16"/>
      <c r="B42" s="18"/>
      <c r="C42" s="18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9"/>
    </row>
    <row r="43" spans="1:119">
      <c r="A43" s="40"/>
      <c r="B43" s="41"/>
      <c r="C43" s="41"/>
      <c r="D43" s="42"/>
      <c r="E43" s="42"/>
      <c r="F43" s="42"/>
      <c r="G43" s="42"/>
      <c r="H43" s="42"/>
      <c r="I43" s="42"/>
      <c r="J43" s="42"/>
      <c r="K43" s="42"/>
      <c r="L43" s="118" t="s">
        <v>77</v>
      </c>
      <c r="M43" s="118"/>
      <c r="N43" s="118"/>
      <c r="O43" s="43">
        <v>2298</v>
      </c>
    </row>
    <row r="44" spans="1:119">
      <c r="A44" s="119"/>
      <c r="B44" s="96"/>
      <c r="C44" s="96"/>
      <c r="D44" s="96"/>
      <c r="E44" s="96"/>
      <c r="F44" s="96"/>
      <c r="G44" s="96"/>
      <c r="H44" s="96"/>
      <c r="I44" s="96"/>
      <c r="J44" s="96"/>
      <c r="K44" s="96"/>
      <c r="L44" s="96"/>
      <c r="M44" s="96"/>
      <c r="N44" s="96"/>
      <c r="O44" s="97"/>
    </row>
    <row r="45" spans="1:119" ht="15.75" customHeight="1" thickBot="1">
      <c r="A45" s="120" t="s">
        <v>62</v>
      </c>
      <c r="B45" s="99"/>
      <c r="C45" s="99"/>
      <c r="D45" s="99"/>
      <c r="E45" s="99"/>
      <c r="F45" s="99"/>
      <c r="G45" s="99"/>
      <c r="H45" s="99"/>
      <c r="I45" s="99"/>
      <c r="J45" s="99"/>
      <c r="K45" s="99"/>
      <c r="L45" s="99"/>
      <c r="M45" s="99"/>
      <c r="N45" s="99"/>
      <c r="O45" s="100"/>
    </row>
  </sheetData>
  <mergeCells count="10">
    <mergeCell ref="L43:N43"/>
    <mergeCell ref="A44:O44"/>
    <mergeCell ref="A45:O4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D43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21" t="s">
        <v>52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3"/>
      <c r="Q1" s="7"/>
      <c r="R1"/>
    </row>
    <row r="2" spans="1:134" ht="24" thickBot="1">
      <c r="A2" s="124" t="s">
        <v>123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6"/>
      <c r="Q2" s="7"/>
      <c r="R2"/>
    </row>
    <row r="3" spans="1:134" ht="18" customHeight="1">
      <c r="A3" s="127" t="s">
        <v>45</v>
      </c>
      <c r="B3" s="108"/>
      <c r="C3" s="109"/>
      <c r="D3" s="128" t="s">
        <v>27</v>
      </c>
      <c r="E3" s="129"/>
      <c r="F3" s="129"/>
      <c r="G3" s="129"/>
      <c r="H3" s="130"/>
      <c r="I3" s="128" t="s">
        <v>28</v>
      </c>
      <c r="J3" s="130"/>
      <c r="K3" s="128" t="s">
        <v>30</v>
      </c>
      <c r="L3" s="129"/>
      <c r="M3" s="130"/>
      <c r="N3" s="36"/>
      <c r="O3" s="37"/>
      <c r="P3" s="131" t="s">
        <v>112</v>
      </c>
      <c r="Q3" s="11"/>
      <c r="R3"/>
    </row>
    <row r="4" spans="1:134" ht="32.25" customHeight="1" thickBot="1">
      <c r="A4" s="110"/>
      <c r="B4" s="111"/>
      <c r="C4" s="112"/>
      <c r="D4" s="34" t="s">
        <v>5</v>
      </c>
      <c r="E4" s="34" t="s">
        <v>46</v>
      </c>
      <c r="F4" s="34" t="s">
        <v>47</v>
      </c>
      <c r="G4" s="34" t="s">
        <v>48</v>
      </c>
      <c r="H4" s="34" t="s">
        <v>6</v>
      </c>
      <c r="I4" s="34" t="s">
        <v>7</v>
      </c>
      <c r="J4" s="35" t="s">
        <v>49</v>
      </c>
      <c r="K4" s="35" t="s">
        <v>8</v>
      </c>
      <c r="L4" s="35" t="s">
        <v>9</v>
      </c>
      <c r="M4" s="35" t="s">
        <v>113</v>
      </c>
      <c r="N4" s="35" t="s">
        <v>10</v>
      </c>
      <c r="O4" s="35" t="s">
        <v>114</v>
      </c>
      <c r="P4" s="117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115</v>
      </c>
      <c r="B5" s="26"/>
      <c r="C5" s="26"/>
      <c r="D5" s="27">
        <f t="shared" ref="D5:N5" si="0">SUM(D6:D12)</f>
        <v>1931824</v>
      </c>
      <c r="E5" s="27">
        <f t="shared" si="0"/>
        <v>43750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1975574</v>
      </c>
      <c r="P5" s="33">
        <f t="shared" ref="P5:P39" si="1">(O5/P$41)</f>
        <v>831.47053872053868</v>
      </c>
      <c r="Q5" s="6"/>
    </row>
    <row r="6" spans="1:134">
      <c r="A6" s="12"/>
      <c r="B6" s="25">
        <v>311</v>
      </c>
      <c r="C6" s="20" t="s">
        <v>3</v>
      </c>
      <c r="D6" s="46">
        <v>1521117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1521117</v>
      </c>
      <c r="P6" s="47">
        <f t="shared" si="1"/>
        <v>640.20075757575762</v>
      </c>
      <c r="Q6" s="9"/>
    </row>
    <row r="7" spans="1:134">
      <c r="A7" s="12"/>
      <c r="B7" s="25">
        <v>312.41000000000003</v>
      </c>
      <c r="C7" s="20" t="s">
        <v>116</v>
      </c>
      <c r="D7" s="46">
        <v>0</v>
      </c>
      <c r="E7" s="46">
        <v>43750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2" si="2">SUM(D7:N7)</f>
        <v>43750</v>
      </c>
      <c r="P7" s="47">
        <f t="shared" si="1"/>
        <v>18.413299663299664</v>
      </c>
      <c r="Q7" s="9"/>
    </row>
    <row r="8" spans="1:134">
      <c r="A8" s="12"/>
      <c r="B8" s="25">
        <v>314.10000000000002</v>
      </c>
      <c r="C8" s="20" t="s">
        <v>12</v>
      </c>
      <c r="D8" s="46">
        <v>243251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243251</v>
      </c>
      <c r="P8" s="47">
        <f t="shared" si="1"/>
        <v>102.378367003367</v>
      </c>
      <c r="Q8" s="9"/>
    </row>
    <row r="9" spans="1:134">
      <c r="A9" s="12"/>
      <c r="B9" s="25">
        <v>314.3</v>
      </c>
      <c r="C9" s="20" t="s">
        <v>13</v>
      </c>
      <c r="D9" s="46">
        <v>33626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33626</v>
      </c>
      <c r="P9" s="47">
        <f t="shared" si="1"/>
        <v>14.152356902356903</v>
      </c>
      <c r="Q9" s="9"/>
    </row>
    <row r="10" spans="1:134">
      <c r="A10" s="12"/>
      <c r="B10" s="25">
        <v>314.39999999999998</v>
      </c>
      <c r="C10" s="20" t="s">
        <v>14</v>
      </c>
      <c r="D10" s="46">
        <v>16000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16000</v>
      </c>
      <c r="P10" s="47">
        <f t="shared" si="1"/>
        <v>6.7340067340067344</v>
      </c>
      <c r="Q10" s="9"/>
    </row>
    <row r="11" spans="1:134">
      <c r="A11" s="12"/>
      <c r="B11" s="25">
        <v>315.10000000000002</v>
      </c>
      <c r="C11" s="20" t="s">
        <v>117</v>
      </c>
      <c r="D11" s="46">
        <v>54005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54005</v>
      </c>
      <c r="P11" s="47">
        <f t="shared" si="1"/>
        <v>22.729377104377104</v>
      </c>
      <c r="Q11" s="9"/>
    </row>
    <row r="12" spans="1:134">
      <c r="A12" s="12"/>
      <c r="B12" s="25">
        <v>316</v>
      </c>
      <c r="C12" s="20" t="s">
        <v>80</v>
      </c>
      <c r="D12" s="46">
        <v>63825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63825</v>
      </c>
      <c r="P12" s="47">
        <f t="shared" si="1"/>
        <v>26.862373737373737</v>
      </c>
      <c r="Q12" s="9"/>
    </row>
    <row r="13" spans="1:134" ht="15.75">
      <c r="A13" s="29" t="s">
        <v>17</v>
      </c>
      <c r="B13" s="30"/>
      <c r="C13" s="31"/>
      <c r="D13" s="32">
        <f t="shared" ref="D13:N13" si="3">SUM(D14:D15)</f>
        <v>255686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32">
        <f t="shared" si="3"/>
        <v>0</v>
      </c>
      <c r="O13" s="44">
        <f>SUM(D13:N13)</f>
        <v>255686</v>
      </c>
      <c r="P13" s="45">
        <f t="shared" si="1"/>
        <v>107.61195286195286</v>
      </c>
      <c r="Q13" s="10"/>
    </row>
    <row r="14" spans="1:134">
      <c r="A14" s="12"/>
      <c r="B14" s="25">
        <v>322</v>
      </c>
      <c r="C14" s="20" t="s">
        <v>118</v>
      </c>
      <c r="D14" s="46">
        <v>64506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>SUM(D14:N14)</f>
        <v>64506</v>
      </c>
      <c r="P14" s="47">
        <f t="shared" si="1"/>
        <v>27.1489898989899</v>
      </c>
      <c r="Q14" s="9"/>
    </row>
    <row r="15" spans="1:134">
      <c r="A15" s="12"/>
      <c r="B15" s="25">
        <v>323.10000000000002</v>
      </c>
      <c r="C15" s="20" t="s">
        <v>18</v>
      </c>
      <c r="D15" s="46">
        <v>191180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ref="O15" si="4">SUM(D15:N15)</f>
        <v>191180</v>
      </c>
      <c r="P15" s="47">
        <f t="shared" si="1"/>
        <v>80.462962962962962</v>
      </c>
      <c r="Q15" s="9"/>
    </row>
    <row r="16" spans="1:134" ht="15.75">
      <c r="A16" s="29" t="s">
        <v>119</v>
      </c>
      <c r="B16" s="30"/>
      <c r="C16" s="31"/>
      <c r="D16" s="32">
        <f t="shared" ref="D16:N16" si="5">SUM(D17:D24)</f>
        <v>340804</v>
      </c>
      <c r="E16" s="32">
        <f t="shared" si="5"/>
        <v>728854</v>
      </c>
      <c r="F16" s="32">
        <f t="shared" si="5"/>
        <v>0</v>
      </c>
      <c r="G16" s="32">
        <f t="shared" si="5"/>
        <v>0</v>
      </c>
      <c r="H16" s="32">
        <f t="shared" si="5"/>
        <v>0</v>
      </c>
      <c r="I16" s="32">
        <f t="shared" si="5"/>
        <v>0</v>
      </c>
      <c r="J16" s="32">
        <f t="shared" si="5"/>
        <v>0</v>
      </c>
      <c r="K16" s="32">
        <f t="shared" si="5"/>
        <v>0</v>
      </c>
      <c r="L16" s="32">
        <f t="shared" si="5"/>
        <v>0</v>
      </c>
      <c r="M16" s="32">
        <f t="shared" si="5"/>
        <v>0</v>
      </c>
      <c r="N16" s="32">
        <f t="shared" si="5"/>
        <v>0</v>
      </c>
      <c r="O16" s="44">
        <f>SUM(D16:N16)</f>
        <v>1069658</v>
      </c>
      <c r="P16" s="45">
        <f t="shared" si="1"/>
        <v>450.19276094276097</v>
      </c>
      <c r="Q16" s="10"/>
    </row>
    <row r="17" spans="1:17">
      <c r="A17" s="12"/>
      <c r="B17" s="25">
        <v>332.1</v>
      </c>
      <c r="C17" s="20" t="s">
        <v>124</v>
      </c>
      <c r="D17" s="46">
        <v>9065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ref="O17:O23" si="6">SUM(D17:N17)</f>
        <v>9065</v>
      </c>
      <c r="P17" s="47">
        <f t="shared" si="1"/>
        <v>3.8152356902356903</v>
      </c>
      <c r="Q17" s="9"/>
    </row>
    <row r="18" spans="1:17">
      <c r="A18" s="12"/>
      <c r="B18" s="25">
        <v>334.39</v>
      </c>
      <c r="C18" s="20" t="s">
        <v>71</v>
      </c>
      <c r="D18" s="46">
        <v>0</v>
      </c>
      <c r="E18" s="46">
        <v>154420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6"/>
        <v>154420</v>
      </c>
      <c r="P18" s="47">
        <f t="shared" si="1"/>
        <v>64.991582491582491</v>
      </c>
      <c r="Q18" s="9"/>
    </row>
    <row r="19" spans="1:17">
      <c r="A19" s="12"/>
      <c r="B19" s="25">
        <v>334.49</v>
      </c>
      <c r="C19" s="20" t="s">
        <v>91</v>
      </c>
      <c r="D19" s="46">
        <v>0</v>
      </c>
      <c r="E19" s="46">
        <v>280078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6"/>
        <v>280078</v>
      </c>
      <c r="P19" s="47">
        <f t="shared" si="1"/>
        <v>117.87794612794613</v>
      </c>
      <c r="Q19" s="9"/>
    </row>
    <row r="20" spans="1:17">
      <c r="A20" s="12"/>
      <c r="B20" s="25">
        <v>334.9</v>
      </c>
      <c r="C20" s="20" t="s">
        <v>108</v>
      </c>
      <c r="D20" s="46">
        <v>22382</v>
      </c>
      <c r="E20" s="46">
        <v>131129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6"/>
        <v>153511</v>
      </c>
      <c r="P20" s="47">
        <f t="shared" si="1"/>
        <v>64.609006734006741</v>
      </c>
      <c r="Q20" s="9"/>
    </row>
    <row r="21" spans="1:17">
      <c r="A21" s="12"/>
      <c r="B21" s="25">
        <v>335.125</v>
      </c>
      <c r="C21" s="20" t="s">
        <v>120</v>
      </c>
      <c r="D21" s="46">
        <v>63517</v>
      </c>
      <c r="E21" s="46">
        <v>34503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6"/>
        <v>98020</v>
      </c>
      <c r="P21" s="47">
        <f t="shared" si="1"/>
        <v>41.254208754208754</v>
      </c>
      <c r="Q21" s="9"/>
    </row>
    <row r="22" spans="1:17">
      <c r="A22" s="12"/>
      <c r="B22" s="25">
        <v>335.15</v>
      </c>
      <c r="C22" s="20" t="s">
        <v>82</v>
      </c>
      <c r="D22" s="46">
        <v>2448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6"/>
        <v>2448</v>
      </c>
      <c r="P22" s="47">
        <f t="shared" si="1"/>
        <v>1.0303030303030303</v>
      </c>
      <c r="Q22" s="9"/>
    </row>
    <row r="23" spans="1:17">
      <c r="A23" s="12"/>
      <c r="B23" s="25">
        <v>335.18</v>
      </c>
      <c r="C23" s="20" t="s">
        <v>121</v>
      </c>
      <c r="D23" s="46">
        <v>243392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6"/>
        <v>243392</v>
      </c>
      <c r="P23" s="47">
        <f t="shared" si="1"/>
        <v>102.43771043771044</v>
      </c>
      <c r="Q23" s="9"/>
    </row>
    <row r="24" spans="1:17">
      <c r="A24" s="12"/>
      <c r="B24" s="25">
        <v>337.4</v>
      </c>
      <c r="C24" s="20" t="s">
        <v>26</v>
      </c>
      <c r="D24" s="46">
        <v>0</v>
      </c>
      <c r="E24" s="46">
        <v>128724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ref="O24" si="7">SUM(D24:N24)</f>
        <v>128724</v>
      </c>
      <c r="P24" s="47">
        <f t="shared" si="1"/>
        <v>54.176767676767675</v>
      </c>
      <c r="Q24" s="9"/>
    </row>
    <row r="25" spans="1:17" ht="15.75">
      <c r="A25" s="29" t="s">
        <v>31</v>
      </c>
      <c r="B25" s="30"/>
      <c r="C25" s="31"/>
      <c r="D25" s="32">
        <f t="shared" ref="D25:N25" si="8">SUM(D26:D29)</f>
        <v>524480</v>
      </c>
      <c r="E25" s="32">
        <f t="shared" si="8"/>
        <v>0</v>
      </c>
      <c r="F25" s="32">
        <f t="shared" si="8"/>
        <v>0</v>
      </c>
      <c r="G25" s="32">
        <f t="shared" si="8"/>
        <v>0</v>
      </c>
      <c r="H25" s="32">
        <f t="shared" si="8"/>
        <v>0</v>
      </c>
      <c r="I25" s="32">
        <f t="shared" si="8"/>
        <v>362166</v>
      </c>
      <c r="J25" s="32">
        <f t="shared" si="8"/>
        <v>0</v>
      </c>
      <c r="K25" s="32">
        <f t="shared" si="8"/>
        <v>0</v>
      </c>
      <c r="L25" s="32">
        <f t="shared" si="8"/>
        <v>0</v>
      </c>
      <c r="M25" s="32">
        <f t="shared" si="8"/>
        <v>0</v>
      </c>
      <c r="N25" s="32">
        <f t="shared" si="8"/>
        <v>0</v>
      </c>
      <c r="O25" s="32">
        <f>SUM(D25:N25)</f>
        <v>886646</v>
      </c>
      <c r="P25" s="45">
        <f t="shared" si="1"/>
        <v>373.16750841750843</v>
      </c>
      <c r="Q25" s="10"/>
    </row>
    <row r="26" spans="1:17">
      <c r="A26" s="12"/>
      <c r="B26" s="25">
        <v>343.3</v>
      </c>
      <c r="C26" s="20" t="s">
        <v>34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362166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ref="O26:O28" si="9">SUM(D26:N26)</f>
        <v>362166</v>
      </c>
      <c r="P26" s="47">
        <f t="shared" si="1"/>
        <v>152.42676767676767</v>
      </c>
      <c r="Q26" s="9"/>
    </row>
    <row r="27" spans="1:17">
      <c r="A27" s="12"/>
      <c r="B27" s="25">
        <v>343.4</v>
      </c>
      <c r="C27" s="20" t="s">
        <v>35</v>
      </c>
      <c r="D27" s="46">
        <v>155755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9"/>
        <v>155755</v>
      </c>
      <c r="P27" s="47">
        <f t="shared" si="1"/>
        <v>65.553451178451184</v>
      </c>
      <c r="Q27" s="9"/>
    </row>
    <row r="28" spans="1:17">
      <c r="A28" s="12"/>
      <c r="B28" s="25">
        <v>347.9</v>
      </c>
      <c r="C28" s="20" t="s">
        <v>58</v>
      </c>
      <c r="D28" s="46">
        <v>81976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9"/>
        <v>81976</v>
      </c>
      <c r="P28" s="47">
        <f t="shared" si="1"/>
        <v>34.501683501683502</v>
      </c>
      <c r="Q28" s="9"/>
    </row>
    <row r="29" spans="1:17">
      <c r="A29" s="12"/>
      <c r="B29" s="25">
        <v>349</v>
      </c>
      <c r="C29" s="20" t="s">
        <v>122</v>
      </c>
      <c r="D29" s="46">
        <v>286749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>SUM(D29:N29)</f>
        <v>286749</v>
      </c>
      <c r="P29" s="47">
        <f t="shared" si="1"/>
        <v>120.68560606060606</v>
      </c>
      <c r="Q29" s="9"/>
    </row>
    <row r="30" spans="1:17" ht="15.75">
      <c r="A30" s="29" t="s">
        <v>32</v>
      </c>
      <c r="B30" s="30"/>
      <c r="C30" s="31"/>
      <c r="D30" s="32">
        <f t="shared" ref="D30:N30" si="10">SUM(D31:D34)</f>
        <v>5774</v>
      </c>
      <c r="E30" s="32">
        <f t="shared" si="10"/>
        <v>0</v>
      </c>
      <c r="F30" s="32">
        <f t="shared" si="10"/>
        <v>0</v>
      </c>
      <c r="G30" s="32">
        <f t="shared" si="10"/>
        <v>0</v>
      </c>
      <c r="H30" s="32">
        <f t="shared" si="10"/>
        <v>0</v>
      </c>
      <c r="I30" s="32">
        <f t="shared" si="10"/>
        <v>0</v>
      </c>
      <c r="J30" s="32">
        <f t="shared" si="10"/>
        <v>0</v>
      </c>
      <c r="K30" s="32">
        <f t="shared" si="10"/>
        <v>0</v>
      </c>
      <c r="L30" s="32">
        <f t="shared" si="10"/>
        <v>0</v>
      </c>
      <c r="M30" s="32">
        <f t="shared" si="10"/>
        <v>0</v>
      </c>
      <c r="N30" s="32">
        <f t="shared" si="10"/>
        <v>0</v>
      </c>
      <c r="O30" s="32">
        <f>SUM(D30:N30)</f>
        <v>5774</v>
      </c>
      <c r="P30" s="45">
        <f t="shared" si="1"/>
        <v>2.4301346801346799</v>
      </c>
      <c r="Q30" s="10"/>
    </row>
    <row r="31" spans="1:17">
      <c r="A31" s="13"/>
      <c r="B31" s="39">
        <v>351.1</v>
      </c>
      <c r="C31" s="21" t="s">
        <v>38</v>
      </c>
      <c r="D31" s="46">
        <v>4398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>SUM(D31:N31)</f>
        <v>4398</v>
      </c>
      <c r="P31" s="47">
        <f t="shared" si="1"/>
        <v>1.851010101010101</v>
      </c>
      <c r="Q31" s="9"/>
    </row>
    <row r="32" spans="1:17">
      <c r="A32" s="13"/>
      <c r="B32" s="39">
        <v>351.3</v>
      </c>
      <c r="C32" s="21" t="s">
        <v>39</v>
      </c>
      <c r="D32" s="46">
        <v>412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ref="O32:O34" si="11">SUM(D32:N32)</f>
        <v>412</v>
      </c>
      <c r="P32" s="47">
        <f t="shared" si="1"/>
        <v>0.17340067340067339</v>
      </c>
      <c r="Q32" s="9"/>
    </row>
    <row r="33" spans="1:120">
      <c r="A33" s="13"/>
      <c r="B33" s="39">
        <v>351.4</v>
      </c>
      <c r="C33" s="21" t="s">
        <v>40</v>
      </c>
      <c r="D33" s="46">
        <v>464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11"/>
        <v>464</v>
      </c>
      <c r="P33" s="47">
        <f t="shared" si="1"/>
        <v>0.19528619528619529</v>
      </c>
      <c r="Q33" s="9"/>
    </row>
    <row r="34" spans="1:120">
      <c r="A34" s="13"/>
      <c r="B34" s="39">
        <v>354</v>
      </c>
      <c r="C34" s="21" t="s">
        <v>41</v>
      </c>
      <c r="D34" s="46">
        <v>500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11"/>
        <v>500</v>
      </c>
      <c r="P34" s="47">
        <f t="shared" si="1"/>
        <v>0.21043771043771045</v>
      </c>
      <c r="Q34" s="9"/>
    </row>
    <row r="35" spans="1:120" ht="15.75">
      <c r="A35" s="29" t="s">
        <v>4</v>
      </c>
      <c r="B35" s="30"/>
      <c r="C35" s="31"/>
      <c r="D35" s="32">
        <f t="shared" ref="D35:N35" si="12">SUM(D36:D38)</f>
        <v>70290</v>
      </c>
      <c r="E35" s="32">
        <f t="shared" si="12"/>
        <v>0</v>
      </c>
      <c r="F35" s="32">
        <f t="shared" si="12"/>
        <v>0</v>
      </c>
      <c r="G35" s="32">
        <f t="shared" si="12"/>
        <v>0</v>
      </c>
      <c r="H35" s="32">
        <f t="shared" si="12"/>
        <v>0</v>
      </c>
      <c r="I35" s="32">
        <f t="shared" si="12"/>
        <v>0</v>
      </c>
      <c r="J35" s="32">
        <f t="shared" si="12"/>
        <v>0</v>
      </c>
      <c r="K35" s="32">
        <f t="shared" si="12"/>
        <v>0</v>
      </c>
      <c r="L35" s="32">
        <f t="shared" si="12"/>
        <v>0</v>
      </c>
      <c r="M35" s="32">
        <f t="shared" si="12"/>
        <v>0</v>
      </c>
      <c r="N35" s="32">
        <f t="shared" si="12"/>
        <v>0</v>
      </c>
      <c r="O35" s="32">
        <f>SUM(D35:N35)</f>
        <v>70290</v>
      </c>
      <c r="P35" s="45">
        <f t="shared" si="1"/>
        <v>29.583333333333332</v>
      </c>
      <c r="Q35" s="10"/>
    </row>
    <row r="36" spans="1:120">
      <c r="A36" s="12"/>
      <c r="B36" s="25">
        <v>361.1</v>
      </c>
      <c r="C36" s="20" t="s">
        <v>42</v>
      </c>
      <c r="D36" s="46">
        <v>19218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>SUM(D36:N36)</f>
        <v>19218</v>
      </c>
      <c r="P36" s="47">
        <f t="shared" si="1"/>
        <v>8.0883838383838391</v>
      </c>
      <c r="Q36" s="9"/>
    </row>
    <row r="37" spans="1:120">
      <c r="A37" s="12"/>
      <c r="B37" s="25">
        <v>369.3</v>
      </c>
      <c r="C37" s="20" t="s">
        <v>102</v>
      </c>
      <c r="D37" s="46">
        <v>40339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>SUM(D37:N37)</f>
        <v>40339</v>
      </c>
      <c r="P37" s="47">
        <f t="shared" si="1"/>
        <v>16.977693602693602</v>
      </c>
      <c r="Q37" s="9"/>
    </row>
    <row r="38" spans="1:120" ht="15.75" thickBot="1">
      <c r="A38" s="12"/>
      <c r="B38" s="25">
        <v>369.9</v>
      </c>
      <c r="C38" s="20" t="s">
        <v>43</v>
      </c>
      <c r="D38" s="46">
        <v>10733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ref="O38" si="13">SUM(D38:N38)</f>
        <v>10733</v>
      </c>
      <c r="P38" s="47">
        <f t="shared" si="1"/>
        <v>4.5172558922558919</v>
      </c>
      <c r="Q38" s="9"/>
    </row>
    <row r="39" spans="1:120" ht="16.5" thickBot="1">
      <c r="A39" s="14" t="s">
        <v>36</v>
      </c>
      <c r="B39" s="23"/>
      <c r="C39" s="22"/>
      <c r="D39" s="15">
        <f>SUM(D5,D13,D16,D25,D30,D35)</f>
        <v>3128858</v>
      </c>
      <c r="E39" s="15">
        <f t="shared" ref="E39:N39" si="14">SUM(E5,E13,E16,E25,E30,E35)</f>
        <v>772604</v>
      </c>
      <c r="F39" s="15">
        <f t="shared" si="14"/>
        <v>0</v>
      </c>
      <c r="G39" s="15">
        <f t="shared" si="14"/>
        <v>0</v>
      </c>
      <c r="H39" s="15">
        <f t="shared" si="14"/>
        <v>0</v>
      </c>
      <c r="I39" s="15">
        <f t="shared" si="14"/>
        <v>362166</v>
      </c>
      <c r="J39" s="15">
        <f t="shared" si="14"/>
        <v>0</v>
      </c>
      <c r="K39" s="15">
        <f t="shared" si="14"/>
        <v>0</v>
      </c>
      <c r="L39" s="15">
        <f t="shared" si="14"/>
        <v>0</v>
      </c>
      <c r="M39" s="15">
        <f t="shared" si="14"/>
        <v>0</v>
      </c>
      <c r="N39" s="15">
        <f t="shared" si="14"/>
        <v>0</v>
      </c>
      <c r="O39" s="15">
        <f>SUM(D39:N39)</f>
        <v>4263628</v>
      </c>
      <c r="P39" s="38">
        <f t="shared" si="1"/>
        <v>1794.4562289562289</v>
      </c>
      <c r="Q39" s="6"/>
      <c r="R39" s="2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5"/>
      <c r="DF39" s="5"/>
      <c r="DG39" s="5"/>
      <c r="DH39" s="5"/>
      <c r="DI39" s="5"/>
      <c r="DJ39" s="5"/>
      <c r="DK39" s="5"/>
      <c r="DL39" s="5"/>
      <c r="DM39" s="5"/>
      <c r="DN39" s="5"/>
      <c r="DO39" s="5"/>
      <c r="DP39" s="5"/>
    </row>
    <row r="40" spans="1:120">
      <c r="A40" s="16"/>
      <c r="B40" s="18"/>
      <c r="C40" s="18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9"/>
    </row>
    <row r="41" spans="1:120">
      <c r="A41" s="40"/>
      <c r="B41" s="41"/>
      <c r="C41" s="41"/>
      <c r="D41" s="42"/>
      <c r="E41" s="42"/>
      <c r="F41" s="42"/>
      <c r="G41" s="42"/>
      <c r="H41" s="42"/>
      <c r="I41" s="42"/>
      <c r="J41" s="42"/>
      <c r="K41" s="42"/>
      <c r="L41" s="42"/>
      <c r="M41" s="118" t="s">
        <v>125</v>
      </c>
      <c r="N41" s="118"/>
      <c r="O41" s="118"/>
      <c r="P41" s="43">
        <v>2376</v>
      </c>
    </row>
    <row r="42" spans="1:120">
      <c r="A42" s="119"/>
      <c r="B42" s="96"/>
      <c r="C42" s="96"/>
      <c r="D42" s="96"/>
      <c r="E42" s="96"/>
      <c r="F42" s="96"/>
      <c r="G42" s="96"/>
      <c r="H42" s="96"/>
      <c r="I42" s="96"/>
      <c r="J42" s="96"/>
      <c r="K42" s="96"/>
      <c r="L42" s="96"/>
      <c r="M42" s="96"/>
      <c r="N42" s="96"/>
      <c r="O42" s="96"/>
      <c r="P42" s="97"/>
    </row>
    <row r="43" spans="1:120" ht="15.75" customHeight="1" thickBot="1">
      <c r="A43" s="120" t="s">
        <v>62</v>
      </c>
      <c r="B43" s="99"/>
      <c r="C43" s="99"/>
      <c r="D43" s="99"/>
      <c r="E43" s="99"/>
      <c r="F43" s="99"/>
      <c r="G43" s="99"/>
      <c r="H43" s="99"/>
      <c r="I43" s="99"/>
      <c r="J43" s="99"/>
      <c r="K43" s="99"/>
      <c r="L43" s="99"/>
      <c r="M43" s="99"/>
      <c r="N43" s="99"/>
      <c r="O43" s="99"/>
      <c r="P43" s="100"/>
    </row>
  </sheetData>
  <mergeCells count="10">
    <mergeCell ref="M41:O41"/>
    <mergeCell ref="A42:P42"/>
    <mergeCell ref="A43:P43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D43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21" t="s">
        <v>52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3"/>
      <c r="Q1" s="7"/>
      <c r="R1"/>
    </row>
    <row r="2" spans="1:134" ht="24" thickBot="1">
      <c r="A2" s="124" t="s">
        <v>110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6"/>
      <c r="Q2" s="7"/>
      <c r="R2"/>
    </row>
    <row r="3" spans="1:134" ht="18" customHeight="1">
      <c r="A3" s="127" t="s">
        <v>45</v>
      </c>
      <c r="B3" s="108"/>
      <c r="C3" s="109"/>
      <c r="D3" s="128" t="s">
        <v>27</v>
      </c>
      <c r="E3" s="129"/>
      <c r="F3" s="129"/>
      <c r="G3" s="129"/>
      <c r="H3" s="130"/>
      <c r="I3" s="128" t="s">
        <v>28</v>
      </c>
      <c r="J3" s="130"/>
      <c r="K3" s="128" t="s">
        <v>30</v>
      </c>
      <c r="L3" s="129"/>
      <c r="M3" s="130"/>
      <c r="N3" s="36"/>
      <c r="O3" s="37"/>
      <c r="P3" s="131" t="s">
        <v>112</v>
      </c>
      <c r="Q3" s="11"/>
      <c r="R3"/>
    </row>
    <row r="4" spans="1:134" ht="32.25" customHeight="1" thickBot="1">
      <c r="A4" s="110"/>
      <c r="B4" s="111"/>
      <c r="C4" s="112"/>
      <c r="D4" s="34" t="s">
        <v>5</v>
      </c>
      <c r="E4" s="34" t="s">
        <v>46</v>
      </c>
      <c r="F4" s="34" t="s">
        <v>47</v>
      </c>
      <c r="G4" s="34" t="s">
        <v>48</v>
      </c>
      <c r="H4" s="34" t="s">
        <v>6</v>
      </c>
      <c r="I4" s="34" t="s">
        <v>7</v>
      </c>
      <c r="J4" s="35" t="s">
        <v>49</v>
      </c>
      <c r="K4" s="35" t="s">
        <v>8</v>
      </c>
      <c r="L4" s="35" t="s">
        <v>9</v>
      </c>
      <c r="M4" s="35" t="s">
        <v>113</v>
      </c>
      <c r="N4" s="35" t="s">
        <v>10</v>
      </c>
      <c r="O4" s="35" t="s">
        <v>114</v>
      </c>
      <c r="P4" s="117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115</v>
      </c>
      <c r="B5" s="26"/>
      <c r="C5" s="26"/>
      <c r="D5" s="27">
        <f t="shared" ref="D5:N5" si="0">SUM(D6:D12)</f>
        <v>1715566</v>
      </c>
      <c r="E5" s="27">
        <f t="shared" si="0"/>
        <v>40643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1756209</v>
      </c>
      <c r="P5" s="33">
        <f t="shared" ref="P5:P39" si="1">(O5/P$41)</f>
        <v>740.70392239561363</v>
      </c>
      <c r="Q5" s="6"/>
    </row>
    <row r="6" spans="1:134">
      <c r="A6" s="12"/>
      <c r="B6" s="25">
        <v>311</v>
      </c>
      <c r="C6" s="20" t="s">
        <v>3</v>
      </c>
      <c r="D6" s="46">
        <v>1363023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1363023</v>
      </c>
      <c r="P6" s="47">
        <f t="shared" si="1"/>
        <v>574.87262758329814</v>
      </c>
      <c r="Q6" s="9"/>
    </row>
    <row r="7" spans="1:134">
      <c r="A7" s="12"/>
      <c r="B7" s="25">
        <v>312.41000000000003</v>
      </c>
      <c r="C7" s="20" t="s">
        <v>116</v>
      </c>
      <c r="D7" s="46">
        <v>0</v>
      </c>
      <c r="E7" s="46">
        <v>40643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2" si="2">SUM(D7:N7)</f>
        <v>40643</v>
      </c>
      <c r="P7" s="47">
        <f t="shared" si="1"/>
        <v>17.141712357654999</v>
      </c>
      <c r="Q7" s="9"/>
    </row>
    <row r="8" spans="1:134">
      <c r="A8" s="12"/>
      <c r="B8" s="25">
        <v>314.10000000000002</v>
      </c>
      <c r="C8" s="20" t="s">
        <v>12</v>
      </c>
      <c r="D8" s="46">
        <v>233046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233046</v>
      </c>
      <c r="P8" s="47">
        <f t="shared" si="1"/>
        <v>98.290172922817376</v>
      </c>
      <c r="Q8" s="9"/>
    </row>
    <row r="9" spans="1:134">
      <c r="A9" s="12"/>
      <c r="B9" s="25">
        <v>314.3</v>
      </c>
      <c r="C9" s="20" t="s">
        <v>13</v>
      </c>
      <c r="D9" s="46">
        <v>31882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31882</v>
      </c>
      <c r="P9" s="47">
        <f t="shared" si="1"/>
        <v>13.44664698439477</v>
      </c>
      <c r="Q9" s="9"/>
    </row>
    <row r="10" spans="1:134">
      <c r="A10" s="12"/>
      <c r="B10" s="25">
        <v>314.39999999999998</v>
      </c>
      <c r="C10" s="20" t="s">
        <v>14</v>
      </c>
      <c r="D10" s="46">
        <v>12918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12918</v>
      </c>
      <c r="P10" s="47">
        <f t="shared" si="1"/>
        <v>5.4483340362716151</v>
      </c>
      <c r="Q10" s="9"/>
    </row>
    <row r="11" spans="1:134">
      <c r="A11" s="12"/>
      <c r="B11" s="25">
        <v>315.10000000000002</v>
      </c>
      <c r="C11" s="20" t="s">
        <v>117</v>
      </c>
      <c r="D11" s="46">
        <v>54755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54755</v>
      </c>
      <c r="P11" s="47">
        <f t="shared" si="1"/>
        <v>23.093631379164908</v>
      </c>
      <c r="Q11" s="9"/>
    </row>
    <row r="12" spans="1:134">
      <c r="A12" s="12"/>
      <c r="B12" s="25">
        <v>316</v>
      </c>
      <c r="C12" s="20" t="s">
        <v>80</v>
      </c>
      <c r="D12" s="46">
        <v>19942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19942</v>
      </c>
      <c r="P12" s="47">
        <f t="shared" si="1"/>
        <v>8.41079713201181</v>
      </c>
      <c r="Q12" s="9"/>
    </row>
    <row r="13" spans="1:134" ht="15.75">
      <c r="A13" s="29" t="s">
        <v>17</v>
      </c>
      <c r="B13" s="30"/>
      <c r="C13" s="31"/>
      <c r="D13" s="32">
        <f t="shared" ref="D13:N13" si="3">SUM(D14:D16)</f>
        <v>205069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32">
        <f t="shared" si="3"/>
        <v>0</v>
      </c>
      <c r="O13" s="44">
        <f t="shared" ref="O13:O39" si="4">SUM(D13:N13)</f>
        <v>205069</v>
      </c>
      <c r="P13" s="45">
        <f t="shared" si="1"/>
        <v>86.490510333192745</v>
      </c>
      <c r="Q13" s="10"/>
    </row>
    <row r="14" spans="1:134">
      <c r="A14" s="12"/>
      <c r="B14" s="25">
        <v>322</v>
      </c>
      <c r="C14" s="20" t="s">
        <v>118</v>
      </c>
      <c r="D14" s="46">
        <v>39887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si="4"/>
        <v>39887</v>
      </c>
      <c r="P14" s="47">
        <f t="shared" si="1"/>
        <v>16.822859552931252</v>
      </c>
      <c r="Q14" s="9"/>
    </row>
    <row r="15" spans="1:134">
      <c r="A15" s="12"/>
      <c r="B15" s="25">
        <v>323.10000000000002</v>
      </c>
      <c r="C15" s="20" t="s">
        <v>18</v>
      </c>
      <c r="D15" s="46">
        <v>164563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4"/>
        <v>164563</v>
      </c>
      <c r="P15" s="47">
        <f t="shared" si="1"/>
        <v>69.406579502319701</v>
      </c>
      <c r="Q15" s="9"/>
    </row>
    <row r="16" spans="1:134">
      <c r="A16" s="12"/>
      <c r="B16" s="25">
        <v>323.39999999999998</v>
      </c>
      <c r="C16" s="20" t="s">
        <v>19</v>
      </c>
      <c r="D16" s="46">
        <v>619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4"/>
        <v>619</v>
      </c>
      <c r="P16" s="47">
        <f t="shared" si="1"/>
        <v>0.26107127794179669</v>
      </c>
      <c r="Q16" s="9"/>
    </row>
    <row r="17" spans="1:17" ht="15.75">
      <c r="A17" s="29" t="s">
        <v>119</v>
      </c>
      <c r="B17" s="30"/>
      <c r="C17" s="31"/>
      <c r="D17" s="32">
        <f t="shared" ref="D17:N17" si="5">SUM(D18:D24)</f>
        <v>237421</v>
      </c>
      <c r="E17" s="32">
        <f t="shared" si="5"/>
        <v>545194</v>
      </c>
      <c r="F17" s="32">
        <f t="shared" si="5"/>
        <v>0</v>
      </c>
      <c r="G17" s="32">
        <f t="shared" si="5"/>
        <v>0</v>
      </c>
      <c r="H17" s="32">
        <f t="shared" si="5"/>
        <v>0</v>
      </c>
      <c r="I17" s="32">
        <f t="shared" si="5"/>
        <v>0</v>
      </c>
      <c r="J17" s="32">
        <f t="shared" si="5"/>
        <v>0</v>
      </c>
      <c r="K17" s="32">
        <f t="shared" si="5"/>
        <v>0</v>
      </c>
      <c r="L17" s="32">
        <f t="shared" si="5"/>
        <v>0</v>
      </c>
      <c r="M17" s="32">
        <f t="shared" si="5"/>
        <v>0</v>
      </c>
      <c r="N17" s="32">
        <f t="shared" si="5"/>
        <v>0</v>
      </c>
      <c r="O17" s="44">
        <f t="shared" si="4"/>
        <v>782615</v>
      </c>
      <c r="P17" s="45">
        <f t="shared" si="1"/>
        <v>330.07802614930409</v>
      </c>
      <c r="Q17" s="10"/>
    </row>
    <row r="18" spans="1:17">
      <c r="A18" s="12"/>
      <c r="B18" s="25">
        <v>334.49</v>
      </c>
      <c r="C18" s="20" t="s">
        <v>91</v>
      </c>
      <c r="D18" s="46">
        <v>0</v>
      </c>
      <c r="E18" s="46">
        <v>412786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412786</v>
      </c>
      <c r="P18" s="47">
        <f t="shared" si="1"/>
        <v>174.09784900885703</v>
      </c>
      <c r="Q18" s="9"/>
    </row>
    <row r="19" spans="1:17">
      <c r="A19" s="12"/>
      <c r="B19" s="25">
        <v>334.7</v>
      </c>
      <c r="C19" s="20" t="s">
        <v>22</v>
      </c>
      <c r="D19" s="46">
        <v>-32500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-32500</v>
      </c>
      <c r="P19" s="47">
        <f t="shared" si="1"/>
        <v>-13.707296499367356</v>
      </c>
      <c r="Q19" s="9"/>
    </row>
    <row r="20" spans="1:17">
      <c r="A20" s="12"/>
      <c r="B20" s="25">
        <v>335.125</v>
      </c>
      <c r="C20" s="20" t="s">
        <v>120</v>
      </c>
      <c r="D20" s="46">
        <v>53644</v>
      </c>
      <c r="E20" s="46">
        <v>29139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82783</v>
      </c>
      <c r="P20" s="47">
        <f t="shared" si="1"/>
        <v>34.914803880219317</v>
      </c>
      <c r="Q20" s="9"/>
    </row>
    <row r="21" spans="1:17">
      <c r="A21" s="12"/>
      <c r="B21" s="25">
        <v>335.15</v>
      </c>
      <c r="C21" s="20" t="s">
        <v>82</v>
      </c>
      <c r="D21" s="46">
        <v>2330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2330</v>
      </c>
      <c r="P21" s="47">
        <f t="shared" si="1"/>
        <v>0.9827077182623366</v>
      </c>
      <c r="Q21" s="9"/>
    </row>
    <row r="22" spans="1:17">
      <c r="A22" s="12"/>
      <c r="B22" s="25">
        <v>335.18</v>
      </c>
      <c r="C22" s="20" t="s">
        <v>121</v>
      </c>
      <c r="D22" s="46">
        <v>199940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4"/>
        <v>199940</v>
      </c>
      <c r="P22" s="47">
        <f t="shared" si="1"/>
        <v>84.327288064107975</v>
      </c>
      <c r="Q22" s="9"/>
    </row>
    <row r="23" spans="1:17">
      <c r="A23" s="12"/>
      <c r="B23" s="25">
        <v>337.4</v>
      </c>
      <c r="C23" s="20" t="s">
        <v>26</v>
      </c>
      <c r="D23" s="46">
        <v>0</v>
      </c>
      <c r="E23" s="46">
        <v>103269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4"/>
        <v>103269</v>
      </c>
      <c r="P23" s="47">
        <f t="shared" si="1"/>
        <v>43.555040067482075</v>
      </c>
      <c r="Q23" s="9"/>
    </row>
    <row r="24" spans="1:17">
      <c r="A24" s="12"/>
      <c r="B24" s="25">
        <v>337.9</v>
      </c>
      <c r="C24" s="20" t="s">
        <v>101</v>
      </c>
      <c r="D24" s="46">
        <v>14007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4"/>
        <v>14007</v>
      </c>
      <c r="P24" s="47">
        <f t="shared" si="1"/>
        <v>5.9076339097427244</v>
      </c>
      <c r="Q24" s="9"/>
    </row>
    <row r="25" spans="1:17" ht="15.75">
      <c r="A25" s="29" t="s">
        <v>31</v>
      </c>
      <c r="B25" s="30"/>
      <c r="C25" s="31"/>
      <c r="D25" s="32">
        <f t="shared" ref="D25:N25" si="6">SUM(D26:D29)</f>
        <v>546465</v>
      </c>
      <c r="E25" s="32">
        <f t="shared" si="6"/>
        <v>0</v>
      </c>
      <c r="F25" s="32">
        <f t="shared" si="6"/>
        <v>0</v>
      </c>
      <c r="G25" s="32">
        <f t="shared" si="6"/>
        <v>0</v>
      </c>
      <c r="H25" s="32">
        <f t="shared" si="6"/>
        <v>0</v>
      </c>
      <c r="I25" s="32">
        <f t="shared" si="6"/>
        <v>349360</v>
      </c>
      <c r="J25" s="32">
        <f t="shared" si="6"/>
        <v>0</v>
      </c>
      <c r="K25" s="32">
        <f t="shared" si="6"/>
        <v>0</v>
      </c>
      <c r="L25" s="32">
        <f t="shared" si="6"/>
        <v>0</v>
      </c>
      <c r="M25" s="32">
        <f t="shared" si="6"/>
        <v>0</v>
      </c>
      <c r="N25" s="32">
        <f t="shared" si="6"/>
        <v>0</v>
      </c>
      <c r="O25" s="32">
        <f t="shared" si="4"/>
        <v>895825</v>
      </c>
      <c r="P25" s="45">
        <f t="shared" si="1"/>
        <v>377.82581189371575</v>
      </c>
      <c r="Q25" s="10"/>
    </row>
    <row r="26" spans="1:17">
      <c r="A26" s="12"/>
      <c r="B26" s="25">
        <v>343.3</v>
      </c>
      <c r="C26" s="20" t="s">
        <v>34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349360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4"/>
        <v>349360</v>
      </c>
      <c r="P26" s="47">
        <f t="shared" si="1"/>
        <v>147.34711092366089</v>
      </c>
      <c r="Q26" s="9"/>
    </row>
    <row r="27" spans="1:17">
      <c r="A27" s="12"/>
      <c r="B27" s="25">
        <v>343.4</v>
      </c>
      <c r="C27" s="20" t="s">
        <v>35</v>
      </c>
      <c r="D27" s="46">
        <v>146861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4"/>
        <v>146861</v>
      </c>
      <c r="P27" s="47">
        <f t="shared" si="1"/>
        <v>61.940531421341205</v>
      </c>
      <c r="Q27" s="9"/>
    </row>
    <row r="28" spans="1:17">
      <c r="A28" s="12"/>
      <c r="B28" s="25">
        <v>347.9</v>
      </c>
      <c r="C28" s="20" t="s">
        <v>58</v>
      </c>
      <c r="D28" s="46">
        <v>95728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4"/>
        <v>95728</v>
      </c>
      <c r="P28" s="47">
        <f t="shared" si="1"/>
        <v>40.374525516659638</v>
      </c>
      <c r="Q28" s="9"/>
    </row>
    <row r="29" spans="1:17">
      <c r="A29" s="12"/>
      <c r="B29" s="25">
        <v>349</v>
      </c>
      <c r="C29" s="20" t="s">
        <v>122</v>
      </c>
      <c r="D29" s="46">
        <v>303876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4"/>
        <v>303876</v>
      </c>
      <c r="P29" s="47">
        <f t="shared" si="1"/>
        <v>128.16364403205398</v>
      </c>
      <c r="Q29" s="9"/>
    </row>
    <row r="30" spans="1:17" ht="15.75">
      <c r="A30" s="29" t="s">
        <v>32</v>
      </c>
      <c r="B30" s="30"/>
      <c r="C30" s="31"/>
      <c r="D30" s="32">
        <f t="shared" ref="D30:N30" si="7">SUM(D31:D34)</f>
        <v>3784</v>
      </c>
      <c r="E30" s="32">
        <f t="shared" si="7"/>
        <v>0</v>
      </c>
      <c r="F30" s="32">
        <f t="shared" si="7"/>
        <v>0</v>
      </c>
      <c r="G30" s="32">
        <f t="shared" si="7"/>
        <v>0</v>
      </c>
      <c r="H30" s="32">
        <f t="shared" si="7"/>
        <v>0</v>
      </c>
      <c r="I30" s="32">
        <f t="shared" si="7"/>
        <v>0</v>
      </c>
      <c r="J30" s="32">
        <f t="shared" si="7"/>
        <v>0</v>
      </c>
      <c r="K30" s="32">
        <f t="shared" si="7"/>
        <v>0</v>
      </c>
      <c r="L30" s="32">
        <f t="shared" si="7"/>
        <v>0</v>
      </c>
      <c r="M30" s="32">
        <f t="shared" si="7"/>
        <v>0</v>
      </c>
      <c r="N30" s="32">
        <f t="shared" si="7"/>
        <v>0</v>
      </c>
      <c r="O30" s="32">
        <f t="shared" si="4"/>
        <v>3784</v>
      </c>
      <c r="P30" s="45">
        <f t="shared" si="1"/>
        <v>1.5959510754955715</v>
      </c>
      <c r="Q30" s="10"/>
    </row>
    <row r="31" spans="1:17">
      <c r="A31" s="13"/>
      <c r="B31" s="39">
        <v>351.1</v>
      </c>
      <c r="C31" s="21" t="s">
        <v>38</v>
      </c>
      <c r="D31" s="46">
        <v>2985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4"/>
        <v>2985</v>
      </c>
      <c r="P31" s="47">
        <f t="shared" si="1"/>
        <v>1.2589624630957401</v>
      </c>
      <c r="Q31" s="9"/>
    </row>
    <row r="32" spans="1:17">
      <c r="A32" s="13"/>
      <c r="B32" s="39">
        <v>351.3</v>
      </c>
      <c r="C32" s="21" t="s">
        <v>39</v>
      </c>
      <c r="D32" s="46">
        <v>182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4"/>
        <v>182</v>
      </c>
      <c r="P32" s="47">
        <f t="shared" si="1"/>
        <v>7.6760860396457187E-2</v>
      </c>
      <c r="Q32" s="9"/>
    </row>
    <row r="33" spans="1:120">
      <c r="A33" s="13"/>
      <c r="B33" s="39">
        <v>351.4</v>
      </c>
      <c r="C33" s="21" t="s">
        <v>40</v>
      </c>
      <c r="D33" s="46">
        <v>117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4"/>
        <v>117</v>
      </c>
      <c r="P33" s="47">
        <f t="shared" si="1"/>
        <v>4.9346267397722479E-2</v>
      </c>
      <c r="Q33" s="9"/>
    </row>
    <row r="34" spans="1:120">
      <c r="A34" s="13"/>
      <c r="B34" s="39">
        <v>354</v>
      </c>
      <c r="C34" s="21" t="s">
        <v>41</v>
      </c>
      <c r="D34" s="46">
        <v>500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4"/>
        <v>500</v>
      </c>
      <c r="P34" s="47">
        <f t="shared" si="1"/>
        <v>0.21088148460565162</v>
      </c>
      <c r="Q34" s="9"/>
    </row>
    <row r="35" spans="1:120" ht="15.75">
      <c r="A35" s="29" t="s">
        <v>4</v>
      </c>
      <c r="B35" s="30"/>
      <c r="C35" s="31"/>
      <c r="D35" s="32">
        <f t="shared" ref="D35:N35" si="8">SUM(D36:D38)</f>
        <v>33619</v>
      </c>
      <c r="E35" s="32">
        <f t="shared" si="8"/>
        <v>0</v>
      </c>
      <c r="F35" s="32">
        <f t="shared" si="8"/>
        <v>0</v>
      </c>
      <c r="G35" s="32">
        <f t="shared" si="8"/>
        <v>0</v>
      </c>
      <c r="H35" s="32">
        <f t="shared" si="8"/>
        <v>0</v>
      </c>
      <c r="I35" s="32">
        <f t="shared" si="8"/>
        <v>0</v>
      </c>
      <c r="J35" s="32">
        <f t="shared" si="8"/>
        <v>0</v>
      </c>
      <c r="K35" s="32">
        <f t="shared" si="8"/>
        <v>0</v>
      </c>
      <c r="L35" s="32">
        <f t="shared" si="8"/>
        <v>0</v>
      </c>
      <c r="M35" s="32">
        <f t="shared" si="8"/>
        <v>0</v>
      </c>
      <c r="N35" s="32">
        <f t="shared" si="8"/>
        <v>0</v>
      </c>
      <c r="O35" s="32">
        <f t="shared" si="4"/>
        <v>33619</v>
      </c>
      <c r="P35" s="45">
        <f t="shared" si="1"/>
        <v>14.179249261914803</v>
      </c>
      <c r="Q35" s="10"/>
    </row>
    <row r="36" spans="1:120">
      <c r="A36" s="12"/>
      <c r="B36" s="25">
        <v>361.1</v>
      </c>
      <c r="C36" s="20" t="s">
        <v>42</v>
      </c>
      <c r="D36" s="46">
        <v>80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4"/>
        <v>80</v>
      </c>
      <c r="P36" s="47">
        <f t="shared" si="1"/>
        <v>3.3741037536904259E-2</v>
      </c>
      <c r="Q36" s="9"/>
    </row>
    <row r="37" spans="1:120">
      <c r="A37" s="12"/>
      <c r="B37" s="25">
        <v>369.3</v>
      </c>
      <c r="C37" s="20" t="s">
        <v>102</v>
      </c>
      <c r="D37" s="46">
        <v>2711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4"/>
        <v>2711</v>
      </c>
      <c r="P37" s="47">
        <f t="shared" si="1"/>
        <v>1.1433994095318432</v>
      </c>
      <c r="Q37" s="9"/>
    </row>
    <row r="38" spans="1:120" ht="15.75" thickBot="1">
      <c r="A38" s="12"/>
      <c r="B38" s="25">
        <v>369.9</v>
      </c>
      <c r="C38" s="20" t="s">
        <v>43</v>
      </c>
      <c r="D38" s="46">
        <v>30828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4"/>
        <v>30828</v>
      </c>
      <c r="P38" s="47">
        <f t="shared" si="1"/>
        <v>13.002108814846057</v>
      </c>
      <c r="Q38" s="9"/>
    </row>
    <row r="39" spans="1:120" ht="16.5" thickBot="1">
      <c r="A39" s="14" t="s">
        <v>36</v>
      </c>
      <c r="B39" s="23"/>
      <c r="C39" s="22"/>
      <c r="D39" s="15">
        <f>SUM(D5,D13,D17,D25,D30,D35)</f>
        <v>2741924</v>
      </c>
      <c r="E39" s="15">
        <f t="shared" ref="E39:N39" si="9">SUM(E5,E13,E17,E25,E30,E35)</f>
        <v>585837</v>
      </c>
      <c r="F39" s="15">
        <f t="shared" si="9"/>
        <v>0</v>
      </c>
      <c r="G39" s="15">
        <f t="shared" si="9"/>
        <v>0</v>
      </c>
      <c r="H39" s="15">
        <f t="shared" si="9"/>
        <v>0</v>
      </c>
      <c r="I39" s="15">
        <f t="shared" si="9"/>
        <v>349360</v>
      </c>
      <c r="J39" s="15">
        <f t="shared" si="9"/>
        <v>0</v>
      </c>
      <c r="K39" s="15">
        <f t="shared" si="9"/>
        <v>0</v>
      </c>
      <c r="L39" s="15">
        <f t="shared" si="9"/>
        <v>0</v>
      </c>
      <c r="M39" s="15">
        <f t="shared" si="9"/>
        <v>0</v>
      </c>
      <c r="N39" s="15">
        <f t="shared" si="9"/>
        <v>0</v>
      </c>
      <c r="O39" s="15">
        <f t="shared" si="4"/>
        <v>3677121</v>
      </c>
      <c r="P39" s="38">
        <f t="shared" si="1"/>
        <v>1550.8734711092366</v>
      </c>
      <c r="Q39" s="6"/>
      <c r="R39" s="2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5"/>
      <c r="DF39" s="5"/>
      <c r="DG39" s="5"/>
      <c r="DH39" s="5"/>
      <c r="DI39" s="5"/>
      <c r="DJ39" s="5"/>
      <c r="DK39" s="5"/>
      <c r="DL39" s="5"/>
      <c r="DM39" s="5"/>
      <c r="DN39" s="5"/>
      <c r="DO39" s="5"/>
      <c r="DP39" s="5"/>
    </row>
    <row r="40" spans="1:120">
      <c r="A40" s="16"/>
      <c r="B40" s="18"/>
      <c r="C40" s="18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9"/>
    </row>
    <row r="41" spans="1:120">
      <c r="A41" s="40"/>
      <c r="B41" s="41"/>
      <c r="C41" s="41"/>
      <c r="D41" s="42"/>
      <c r="E41" s="42"/>
      <c r="F41" s="42"/>
      <c r="G41" s="42"/>
      <c r="H41" s="42"/>
      <c r="I41" s="42"/>
      <c r="J41" s="42"/>
      <c r="K41" s="42"/>
      <c r="L41" s="42"/>
      <c r="M41" s="118" t="s">
        <v>111</v>
      </c>
      <c r="N41" s="118"/>
      <c r="O41" s="118"/>
      <c r="P41" s="43">
        <v>2371</v>
      </c>
    </row>
    <row r="42" spans="1:120">
      <c r="A42" s="119"/>
      <c r="B42" s="96"/>
      <c r="C42" s="96"/>
      <c r="D42" s="96"/>
      <c r="E42" s="96"/>
      <c r="F42" s="96"/>
      <c r="G42" s="96"/>
      <c r="H42" s="96"/>
      <c r="I42" s="96"/>
      <c r="J42" s="96"/>
      <c r="K42" s="96"/>
      <c r="L42" s="96"/>
      <c r="M42" s="96"/>
      <c r="N42" s="96"/>
      <c r="O42" s="96"/>
      <c r="P42" s="97"/>
    </row>
    <row r="43" spans="1:120" ht="15.75" customHeight="1" thickBot="1">
      <c r="A43" s="120" t="s">
        <v>62</v>
      </c>
      <c r="B43" s="99"/>
      <c r="C43" s="99"/>
      <c r="D43" s="99"/>
      <c r="E43" s="99"/>
      <c r="F43" s="99"/>
      <c r="G43" s="99"/>
      <c r="H43" s="99"/>
      <c r="I43" s="99"/>
      <c r="J43" s="99"/>
      <c r="K43" s="99"/>
      <c r="L43" s="99"/>
      <c r="M43" s="99"/>
      <c r="N43" s="99"/>
      <c r="O43" s="99"/>
      <c r="P43" s="100"/>
    </row>
  </sheetData>
  <mergeCells count="10">
    <mergeCell ref="M41:O41"/>
    <mergeCell ref="A42:P42"/>
    <mergeCell ref="A43:P43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C4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52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107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45</v>
      </c>
      <c r="B3" s="108"/>
      <c r="C3" s="109"/>
      <c r="D3" s="128" t="s">
        <v>27</v>
      </c>
      <c r="E3" s="129"/>
      <c r="F3" s="129"/>
      <c r="G3" s="129"/>
      <c r="H3" s="130"/>
      <c r="I3" s="128" t="s">
        <v>28</v>
      </c>
      <c r="J3" s="130"/>
      <c r="K3" s="128" t="s">
        <v>30</v>
      </c>
      <c r="L3" s="130"/>
      <c r="M3" s="36"/>
      <c r="N3" s="37"/>
      <c r="O3" s="131" t="s">
        <v>50</v>
      </c>
      <c r="P3" s="11"/>
      <c r="Q3"/>
    </row>
    <row r="4" spans="1:133" ht="32.25" customHeight="1" thickBot="1">
      <c r="A4" s="110"/>
      <c r="B4" s="111"/>
      <c r="C4" s="112"/>
      <c r="D4" s="34" t="s">
        <v>5</v>
      </c>
      <c r="E4" s="34" t="s">
        <v>46</v>
      </c>
      <c r="F4" s="34" t="s">
        <v>47</v>
      </c>
      <c r="G4" s="34" t="s">
        <v>48</v>
      </c>
      <c r="H4" s="34" t="s">
        <v>6</v>
      </c>
      <c r="I4" s="34" t="s">
        <v>7</v>
      </c>
      <c r="J4" s="35" t="s">
        <v>49</v>
      </c>
      <c r="K4" s="35" t="s">
        <v>8</v>
      </c>
      <c r="L4" s="35" t="s">
        <v>9</v>
      </c>
      <c r="M4" s="35" t="s">
        <v>10</v>
      </c>
      <c r="N4" s="35" t="s">
        <v>29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SUM(D6:D12)</f>
        <v>1731833</v>
      </c>
      <c r="E5" s="27">
        <f t="shared" si="0"/>
        <v>41508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1773341</v>
      </c>
      <c r="O5" s="33">
        <f t="shared" ref="O5:O42" si="1">(N5/O$44)</f>
        <v>727.0770807708077</v>
      </c>
      <c r="P5" s="6"/>
    </row>
    <row r="6" spans="1:133">
      <c r="A6" s="12"/>
      <c r="B6" s="25">
        <v>311</v>
      </c>
      <c r="C6" s="20" t="s">
        <v>3</v>
      </c>
      <c r="D6" s="46">
        <v>1307984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1307984</v>
      </c>
      <c r="O6" s="47">
        <f t="shared" si="1"/>
        <v>536.27880278802786</v>
      </c>
      <c r="P6" s="9"/>
    </row>
    <row r="7" spans="1:133">
      <c r="A7" s="12"/>
      <c r="B7" s="25">
        <v>312.41000000000003</v>
      </c>
      <c r="C7" s="20" t="s">
        <v>88</v>
      </c>
      <c r="D7" s="46">
        <v>0</v>
      </c>
      <c r="E7" s="46">
        <v>41508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41508</v>
      </c>
      <c r="O7" s="47">
        <f t="shared" si="1"/>
        <v>17.018450184501845</v>
      </c>
      <c r="P7" s="9"/>
    </row>
    <row r="8" spans="1:133">
      <c r="A8" s="12"/>
      <c r="B8" s="25">
        <v>314.10000000000002</v>
      </c>
      <c r="C8" s="20" t="s">
        <v>12</v>
      </c>
      <c r="D8" s="46">
        <v>243969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243969</v>
      </c>
      <c r="O8" s="47">
        <f t="shared" si="1"/>
        <v>100.02829028290283</v>
      </c>
      <c r="P8" s="9"/>
    </row>
    <row r="9" spans="1:133">
      <c r="A9" s="12"/>
      <c r="B9" s="25">
        <v>314.3</v>
      </c>
      <c r="C9" s="20" t="s">
        <v>13</v>
      </c>
      <c r="D9" s="46">
        <v>33343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33343</v>
      </c>
      <c r="O9" s="47">
        <f t="shared" si="1"/>
        <v>13.670766707667077</v>
      </c>
      <c r="P9" s="9"/>
    </row>
    <row r="10" spans="1:133">
      <c r="A10" s="12"/>
      <c r="B10" s="25">
        <v>314.39999999999998</v>
      </c>
      <c r="C10" s="20" t="s">
        <v>14</v>
      </c>
      <c r="D10" s="46">
        <v>4591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4591</v>
      </c>
      <c r="O10" s="47">
        <f t="shared" si="1"/>
        <v>1.8823288232882329</v>
      </c>
      <c r="P10" s="9"/>
    </row>
    <row r="11" spans="1:133">
      <c r="A11" s="12"/>
      <c r="B11" s="25">
        <v>315</v>
      </c>
      <c r="C11" s="20" t="s">
        <v>79</v>
      </c>
      <c r="D11" s="46">
        <v>59567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59567</v>
      </c>
      <c r="O11" s="47">
        <f t="shared" si="1"/>
        <v>24.422714227142272</v>
      </c>
      <c r="P11" s="9"/>
    </row>
    <row r="12" spans="1:133">
      <c r="A12" s="12"/>
      <c r="B12" s="25">
        <v>316</v>
      </c>
      <c r="C12" s="20" t="s">
        <v>80</v>
      </c>
      <c r="D12" s="46">
        <v>82379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82379</v>
      </c>
      <c r="O12" s="47">
        <f t="shared" si="1"/>
        <v>33.775727757277572</v>
      </c>
      <c r="P12" s="9"/>
    </row>
    <row r="13" spans="1:133" ht="15.75">
      <c r="A13" s="29" t="s">
        <v>17</v>
      </c>
      <c r="B13" s="30"/>
      <c r="C13" s="31"/>
      <c r="D13" s="32">
        <f t="shared" ref="D13:M13" si="3">SUM(D14:D16)</f>
        <v>200427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>SUM(D13:M13)</f>
        <v>200427</v>
      </c>
      <c r="O13" s="45">
        <f t="shared" si="1"/>
        <v>82.175891758917587</v>
      </c>
      <c r="P13" s="10"/>
    </row>
    <row r="14" spans="1:133">
      <c r="A14" s="12"/>
      <c r="B14" s="25">
        <v>322</v>
      </c>
      <c r="C14" s="20" t="s">
        <v>0</v>
      </c>
      <c r="D14" s="46">
        <v>27362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27362</v>
      </c>
      <c r="O14" s="47">
        <f t="shared" si="1"/>
        <v>11.218532185321854</v>
      </c>
      <c r="P14" s="9"/>
    </row>
    <row r="15" spans="1:133">
      <c r="A15" s="12"/>
      <c r="B15" s="25">
        <v>323.10000000000002</v>
      </c>
      <c r="C15" s="20" t="s">
        <v>18</v>
      </c>
      <c r="D15" s="46">
        <v>165589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>SUM(D15:M15)</f>
        <v>165589</v>
      </c>
      <c r="O15" s="47">
        <f t="shared" si="1"/>
        <v>67.892168921689219</v>
      </c>
      <c r="P15" s="9"/>
    </row>
    <row r="16" spans="1:133">
      <c r="A16" s="12"/>
      <c r="B16" s="25">
        <v>323.39999999999998</v>
      </c>
      <c r="C16" s="20" t="s">
        <v>19</v>
      </c>
      <c r="D16" s="46">
        <v>7476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>SUM(D16:M16)</f>
        <v>7476</v>
      </c>
      <c r="O16" s="47">
        <f t="shared" si="1"/>
        <v>3.0651906519065188</v>
      </c>
      <c r="P16" s="9"/>
    </row>
    <row r="17" spans="1:16" ht="15.75">
      <c r="A17" s="29" t="s">
        <v>20</v>
      </c>
      <c r="B17" s="30"/>
      <c r="C17" s="31"/>
      <c r="D17" s="32">
        <f t="shared" ref="D17:M17" si="4">SUM(D18:D26)</f>
        <v>327579</v>
      </c>
      <c r="E17" s="32">
        <f t="shared" si="4"/>
        <v>463070</v>
      </c>
      <c r="F17" s="32">
        <f t="shared" si="4"/>
        <v>0</v>
      </c>
      <c r="G17" s="32">
        <f t="shared" si="4"/>
        <v>0</v>
      </c>
      <c r="H17" s="32">
        <f t="shared" si="4"/>
        <v>0</v>
      </c>
      <c r="I17" s="32">
        <f t="shared" si="4"/>
        <v>0</v>
      </c>
      <c r="J17" s="32">
        <f t="shared" si="4"/>
        <v>0</v>
      </c>
      <c r="K17" s="32">
        <f t="shared" si="4"/>
        <v>0</v>
      </c>
      <c r="L17" s="32">
        <f t="shared" si="4"/>
        <v>0</v>
      </c>
      <c r="M17" s="32">
        <f t="shared" si="4"/>
        <v>0</v>
      </c>
      <c r="N17" s="44">
        <f>SUM(D17:M17)</f>
        <v>790649</v>
      </c>
      <c r="O17" s="45">
        <f t="shared" si="1"/>
        <v>324.16933169331691</v>
      </c>
      <c r="P17" s="10"/>
    </row>
    <row r="18" spans="1:16">
      <c r="A18" s="12"/>
      <c r="B18" s="25">
        <v>334.39</v>
      </c>
      <c r="C18" s="20" t="s">
        <v>71</v>
      </c>
      <c r="D18" s="46">
        <v>4685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ref="N18:N24" si="5">SUM(D18:M18)</f>
        <v>4685</v>
      </c>
      <c r="O18" s="47">
        <f t="shared" si="1"/>
        <v>1.9208692086920869</v>
      </c>
      <c r="P18" s="9"/>
    </row>
    <row r="19" spans="1:16">
      <c r="A19" s="12"/>
      <c r="B19" s="25">
        <v>334.49</v>
      </c>
      <c r="C19" s="20" t="s">
        <v>91</v>
      </c>
      <c r="D19" s="46">
        <v>0</v>
      </c>
      <c r="E19" s="46">
        <v>344301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5"/>
        <v>344301</v>
      </c>
      <c r="O19" s="47">
        <f t="shared" si="1"/>
        <v>141.16482164821647</v>
      </c>
      <c r="P19" s="9"/>
    </row>
    <row r="20" spans="1:16">
      <c r="A20" s="12"/>
      <c r="B20" s="25">
        <v>334.7</v>
      </c>
      <c r="C20" s="20" t="s">
        <v>22</v>
      </c>
      <c r="D20" s="46">
        <v>50000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5"/>
        <v>50000</v>
      </c>
      <c r="O20" s="47">
        <f t="shared" si="1"/>
        <v>20.50020500205002</v>
      </c>
      <c r="P20" s="9"/>
    </row>
    <row r="21" spans="1:16">
      <c r="A21" s="12"/>
      <c r="B21" s="25">
        <v>334.9</v>
      </c>
      <c r="C21" s="20" t="s">
        <v>108</v>
      </c>
      <c r="D21" s="46">
        <v>34298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5"/>
        <v>34298</v>
      </c>
      <c r="O21" s="47">
        <f t="shared" si="1"/>
        <v>14.062320623206231</v>
      </c>
      <c r="P21" s="9"/>
    </row>
    <row r="22" spans="1:16">
      <c r="A22" s="12"/>
      <c r="B22" s="25">
        <v>335.12</v>
      </c>
      <c r="C22" s="20" t="s">
        <v>81</v>
      </c>
      <c r="D22" s="46">
        <v>47948</v>
      </c>
      <c r="E22" s="46">
        <v>26045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5"/>
        <v>73993</v>
      </c>
      <c r="O22" s="47">
        <f t="shared" si="1"/>
        <v>30.337433374333742</v>
      </c>
      <c r="P22" s="9"/>
    </row>
    <row r="23" spans="1:16">
      <c r="A23" s="12"/>
      <c r="B23" s="25">
        <v>335.15</v>
      </c>
      <c r="C23" s="20" t="s">
        <v>82</v>
      </c>
      <c r="D23" s="46">
        <v>2183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5"/>
        <v>2183</v>
      </c>
      <c r="O23" s="47">
        <f t="shared" si="1"/>
        <v>0.89503895038950387</v>
      </c>
      <c r="P23" s="9"/>
    </row>
    <row r="24" spans="1:16">
      <c r="A24" s="12"/>
      <c r="B24" s="25">
        <v>335.18</v>
      </c>
      <c r="C24" s="20" t="s">
        <v>83</v>
      </c>
      <c r="D24" s="46">
        <v>165918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5"/>
        <v>165918</v>
      </c>
      <c r="O24" s="47">
        <f t="shared" si="1"/>
        <v>68.027060270602703</v>
      </c>
      <c r="P24" s="9"/>
    </row>
    <row r="25" spans="1:16">
      <c r="A25" s="12"/>
      <c r="B25" s="25">
        <v>337.4</v>
      </c>
      <c r="C25" s="20" t="s">
        <v>26</v>
      </c>
      <c r="D25" s="46">
        <v>0</v>
      </c>
      <c r="E25" s="46">
        <v>92724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ref="N25:N42" si="6">SUM(D25:M25)</f>
        <v>92724</v>
      </c>
      <c r="O25" s="47">
        <f t="shared" si="1"/>
        <v>38.017220172201725</v>
      </c>
      <c r="P25" s="9"/>
    </row>
    <row r="26" spans="1:16">
      <c r="A26" s="12"/>
      <c r="B26" s="25">
        <v>337.9</v>
      </c>
      <c r="C26" s="20" t="s">
        <v>101</v>
      </c>
      <c r="D26" s="46">
        <v>22547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22547</v>
      </c>
      <c r="O26" s="47">
        <f t="shared" si="1"/>
        <v>9.2443624436244356</v>
      </c>
      <c r="P26" s="9"/>
    </row>
    <row r="27" spans="1:16" ht="15.75">
      <c r="A27" s="29" t="s">
        <v>31</v>
      </c>
      <c r="B27" s="30"/>
      <c r="C27" s="31"/>
      <c r="D27" s="32">
        <f t="shared" ref="D27:M27" si="7">SUM(D28:D31)</f>
        <v>318978</v>
      </c>
      <c r="E27" s="32">
        <f t="shared" si="7"/>
        <v>0</v>
      </c>
      <c r="F27" s="32">
        <f t="shared" si="7"/>
        <v>0</v>
      </c>
      <c r="G27" s="32">
        <f t="shared" si="7"/>
        <v>0</v>
      </c>
      <c r="H27" s="32">
        <f t="shared" si="7"/>
        <v>0</v>
      </c>
      <c r="I27" s="32">
        <f t="shared" si="7"/>
        <v>350261</v>
      </c>
      <c r="J27" s="32">
        <f t="shared" si="7"/>
        <v>0</v>
      </c>
      <c r="K27" s="32">
        <f t="shared" si="7"/>
        <v>0</v>
      </c>
      <c r="L27" s="32">
        <f t="shared" si="7"/>
        <v>0</v>
      </c>
      <c r="M27" s="32">
        <f t="shared" si="7"/>
        <v>0</v>
      </c>
      <c r="N27" s="32">
        <f t="shared" si="6"/>
        <v>669239</v>
      </c>
      <c r="O27" s="45">
        <f t="shared" si="1"/>
        <v>274.3907339073391</v>
      </c>
      <c r="P27" s="10"/>
    </row>
    <row r="28" spans="1:16">
      <c r="A28" s="12"/>
      <c r="B28" s="25">
        <v>343.3</v>
      </c>
      <c r="C28" s="20" t="s">
        <v>34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350261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350261</v>
      </c>
      <c r="O28" s="47">
        <f t="shared" si="1"/>
        <v>143.60844608446084</v>
      </c>
      <c r="P28" s="9"/>
    </row>
    <row r="29" spans="1:16">
      <c r="A29" s="12"/>
      <c r="B29" s="25">
        <v>343.4</v>
      </c>
      <c r="C29" s="20" t="s">
        <v>35</v>
      </c>
      <c r="D29" s="46">
        <v>138676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138676</v>
      </c>
      <c r="O29" s="47">
        <f t="shared" si="1"/>
        <v>56.857728577285776</v>
      </c>
      <c r="P29" s="9"/>
    </row>
    <row r="30" spans="1:16">
      <c r="A30" s="12"/>
      <c r="B30" s="25">
        <v>347.9</v>
      </c>
      <c r="C30" s="20" t="s">
        <v>58</v>
      </c>
      <c r="D30" s="46">
        <v>42209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42209</v>
      </c>
      <c r="O30" s="47">
        <f t="shared" si="1"/>
        <v>17.305863058630585</v>
      </c>
      <c r="P30" s="9"/>
    </row>
    <row r="31" spans="1:16">
      <c r="A31" s="12"/>
      <c r="B31" s="25">
        <v>349</v>
      </c>
      <c r="C31" s="20" t="s">
        <v>1</v>
      </c>
      <c r="D31" s="46">
        <v>138093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138093</v>
      </c>
      <c r="O31" s="47">
        <f t="shared" si="1"/>
        <v>56.61869618696187</v>
      </c>
      <c r="P31" s="9"/>
    </row>
    <row r="32" spans="1:16" ht="15.75">
      <c r="A32" s="29" t="s">
        <v>32</v>
      </c>
      <c r="B32" s="30"/>
      <c r="C32" s="31"/>
      <c r="D32" s="32">
        <f t="shared" ref="D32:M32" si="8">SUM(D33:D35)</f>
        <v>4057</v>
      </c>
      <c r="E32" s="32">
        <f t="shared" si="8"/>
        <v>0</v>
      </c>
      <c r="F32" s="32">
        <f t="shared" si="8"/>
        <v>0</v>
      </c>
      <c r="G32" s="32">
        <f t="shared" si="8"/>
        <v>0</v>
      </c>
      <c r="H32" s="32">
        <f t="shared" si="8"/>
        <v>0</v>
      </c>
      <c r="I32" s="32">
        <f t="shared" si="8"/>
        <v>0</v>
      </c>
      <c r="J32" s="32">
        <f t="shared" si="8"/>
        <v>0</v>
      </c>
      <c r="K32" s="32">
        <f t="shared" si="8"/>
        <v>0</v>
      </c>
      <c r="L32" s="32">
        <f t="shared" si="8"/>
        <v>0</v>
      </c>
      <c r="M32" s="32">
        <f t="shared" si="8"/>
        <v>0</v>
      </c>
      <c r="N32" s="32">
        <f t="shared" si="6"/>
        <v>4057</v>
      </c>
      <c r="O32" s="45">
        <f t="shared" si="1"/>
        <v>1.6633866338663386</v>
      </c>
      <c r="P32" s="10"/>
    </row>
    <row r="33" spans="1:119">
      <c r="A33" s="13"/>
      <c r="B33" s="39">
        <v>351.1</v>
      </c>
      <c r="C33" s="21" t="s">
        <v>38</v>
      </c>
      <c r="D33" s="46">
        <v>3612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3612</v>
      </c>
      <c r="O33" s="47">
        <f t="shared" si="1"/>
        <v>1.4809348093480934</v>
      </c>
      <c r="P33" s="9"/>
    </row>
    <row r="34" spans="1:119">
      <c r="A34" s="13"/>
      <c r="B34" s="39">
        <v>351.3</v>
      </c>
      <c r="C34" s="21" t="s">
        <v>39</v>
      </c>
      <c r="D34" s="46">
        <v>297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297</v>
      </c>
      <c r="O34" s="47">
        <f t="shared" si="1"/>
        <v>0.12177121771217712</v>
      </c>
      <c r="P34" s="9"/>
    </row>
    <row r="35" spans="1:119">
      <c r="A35" s="13"/>
      <c r="B35" s="39">
        <v>351.4</v>
      </c>
      <c r="C35" s="21" t="s">
        <v>40</v>
      </c>
      <c r="D35" s="46">
        <v>148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148</v>
      </c>
      <c r="O35" s="47">
        <f t="shared" si="1"/>
        <v>6.0680606806068058E-2</v>
      </c>
      <c r="P35" s="9"/>
    </row>
    <row r="36" spans="1:119" ht="15.75">
      <c r="A36" s="29" t="s">
        <v>4</v>
      </c>
      <c r="B36" s="30"/>
      <c r="C36" s="31"/>
      <c r="D36" s="32">
        <f t="shared" ref="D36:M36" si="9">SUM(D37:D39)</f>
        <v>22588</v>
      </c>
      <c r="E36" s="32">
        <f t="shared" si="9"/>
        <v>0</v>
      </c>
      <c r="F36" s="32">
        <f t="shared" si="9"/>
        <v>0</v>
      </c>
      <c r="G36" s="32">
        <f t="shared" si="9"/>
        <v>0</v>
      </c>
      <c r="H36" s="32">
        <f t="shared" si="9"/>
        <v>0</v>
      </c>
      <c r="I36" s="32">
        <f t="shared" si="9"/>
        <v>0</v>
      </c>
      <c r="J36" s="32">
        <f t="shared" si="9"/>
        <v>0</v>
      </c>
      <c r="K36" s="32">
        <f t="shared" si="9"/>
        <v>0</v>
      </c>
      <c r="L36" s="32">
        <f t="shared" si="9"/>
        <v>0</v>
      </c>
      <c r="M36" s="32">
        <f t="shared" si="9"/>
        <v>0</v>
      </c>
      <c r="N36" s="32">
        <f t="shared" si="6"/>
        <v>22588</v>
      </c>
      <c r="O36" s="45">
        <f t="shared" si="1"/>
        <v>9.2611726117261171</v>
      </c>
      <c r="P36" s="10"/>
    </row>
    <row r="37" spans="1:119">
      <c r="A37" s="12"/>
      <c r="B37" s="25">
        <v>361.1</v>
      </c>
      <c r="C37" s="20" t="s">
        <v>42</v>
      </c>
      <c r="D37" s="46">
        <v>565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6"/>
        <v>565</v>
      </c>
      <c r="O37" s="47">
        <f t="shared" si="1"/>
        <v>0.23165231652316523</v>
      </c>
      <c r="P37" s="9"/>
    </row>
    <row r="38" spans="1:119">
      <c r="A38" s="12"/>
      <c r="B38" s="25">
        <v>369.4</v>
      </c>
      <c r="C38" s="20" t="s">
        <v>85</v>
      </c>
      <c r="D38" s="46">
        <v>6233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6"/>
        <v>6233</v>
      </c>
      <c r="O38" s="47">
        <f t="shared" si="1"/>
        <v>2.5555555555555554</v>
      </c>
      <c r="P38" s="9"/>
    </row>
    <row r="39" spans="1:119">
      <c r="A39" s="12"/>
      <c r="B39" s="25">
        <v>369.9</v>
      </c>
      <c r="C39" s="20" t="s">
        <v>43</v>
      </c>
      <c r="D39" s="46">
        <v>15790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6"/>
        <v>15790</v>
      </c>
      <c r="O39" s="47">
        <f t="shared" si="1"/>
        <v>6.4739647396473963</v>
      </c>
      <c r="P39" s="9"/>
    </row>
    <row r="40" spans="1:119" ht="15.75">
      <c r="A40" s="29" t="s">
        <v>33</v>
      </c>
      <c r="B40" s="30"/>
      <c r="C40" s="31"/>
      <c r="D40" s="32">
        <f t="shared" ref="D40:M40" si="10">SUM(D41:D41)</f>
        <v>37011</v>
      </c>
      <c r="E40" s="32">
        <f t="shared" si="10"/>
        <v>16550</v>
      </c>
      <c r="F40" s="32">
        <f t="shared" si="10"/>
        <v>0</v>
      </c>
      <c r="G40" s="32">
        <f t="shared" si="10"/>
        <v>0</v>
      </c>
      <c r="H40" s="32">
        <f t="shared" si="10"/>
        <v>0</v>
      </c>
      <c r="I40" s="32">
        <f t="shared" si="10"/>
        <v>0</v>
      </c>
      <c r="J40" s="32">
        <f t="shared" si="10"/>
        <v>0</v>
      </c>
      <c r="K40" s="32">
        <f t="shared" si="10"/>
        <v>0</v>
      </c>
      <c r="L40" s="32">
        <f t="shared" si="10"/>
        <v>0</v>
      </c>
      <c r="M40" s="32">
        <f t="shared" si="10"/>
        <v>0</v>
      </c>
      <c r="N40" s="32">
        <f t="shared" si="6"/>
        <v>53561</v>
      </c>
      <c r="O40" s="45">
        <f t="shared" si="1"/>
        <v>21.960229602296025</v>
      </c>
      <c r="P40" s="9"/>
    </row>
    <row r="41" spans="1:119" ht="15.75" thickBot="1">
      <c r="A41" s="12"/>
      <c r="B41" s="25">
        <v>381</v>
      </c>
      <c r="C41" s="20" t="s">
        <v>96</v>
      </c>
      <c r="D41" s="46">
        <v>37011</v>
      </c>
      <c r="E41" s="46">
        <v>16550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6"/>
        <v>53561</v>
      </c>
      <c r="O41" s="47">
        <f t="shared" si="1"/>
        <v>21.960229602296025</v>
      </c>
      <c r="P41" s="9"/>
    </row>
    <row r="42" spans="1:119" ht="16.5" thickBot="1">
      <c r="A42" s="14" t="s">
        <v>36</v>
      </c>
      <c r="B42" s="23"/>
      <c r="C42" s="22"/>
      <c r="D42" s="15">
        <f t="shared" ref="D42:M42" si="11">SUM(D5,D13,D17,D27,D32,D36,D40)</f>
        <v>2642473</v>
      </c>
      <c r="E42" s="15">
        <f t="shared" si="11"/>
        <v>521128</v>
      </c>
      <c r="F42" s="15">
        <f t="shared" si="11"/>
        <v>0</v>
      </c>
      <c r="G42" s="15">
        <f t="shared" si="11"/>
        <v>0</v>
      </c>
      <c r="H42" s="15">
        <f t="shared" si="11"/>
        <v>0</v>
      </c>
      <c r="I42" s="15">
        <f t="shared" si="11"/>
        <v>350261</v>
      </c>
      <c r="J42" s="15">
        <f t="shared" si="11"/>
        <v>0</v>
      </c>
      <c r="K42" s="15">
        <f t="shared" si="11"/>
        <v>0</v>
      </c>
      <c r="L42" s="15">
        <f t="shared" si="11"/>
        <v>0</v>
      </c>
      <c r="M42" s="15">
        <f t="shared" si="11"/>
        <v>0</v>
      </c>
      <c r="N42" s="15">
        <f t="shared" si="6"/>
        <v>3513862</v>
      </c>
      <c r="O42" s="38">
        <f t="shared" si="1"/>
        <v>1440.6978269782699</v>
      </c>
      <c r="P42" s="6"/>
      <c r="Q42" s="2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</row>
    <row r="43" spans="1:119">
      <c r="A43" s="16"/>
      <c r="B43" s="18"/>
      <c r="C43" s="18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9"/>
    </row>
    <row r="44" spans="1:119">
      <c r="A44" s="40"/>
      <c r="B44" s="41"/>
      <c r="C44" s="41"/>
      <c r="D44" s="42"/>
      <c r="E44" s="42"/>
      <c r="F44" s="42"/>
      <c r="G44" s="42"/>
      <c r="H44" s="42"/>
      <c r="I44" s="42"/>
      <c r="J44" s="42"/>
      <c r="K44" s="42"/>
      <c r="L44" s="118" t="s">
        <v>109</v>
      </c>
      <c r="M44" s="118"/>
      <c r="N44" s="118"/>
      <c r="O44" s="43">
        <v>2439</v>
      </c>
    </row>
    <row r="45" spans="1:119">
      <c r="A45" s="119"/>
      <c r="B45" s="96"/>
      <c r="C45" s="96"/>
      <c r="D45" s="96"/>
      <c r="E45" s="96"/>
      <c r="F45" s="96"/>
      <c r="G45" s="96"/>
      <c r="H45" s="96"/>
      <c r="I45" s="96"/>
      <c r="J45" s="96"/>
      <c r="K45" s="96"/>
      <c r="L45" s="96"/>
      <c r="M45" s="96"/>
      <c r="N45" s="96"/>
      <c r="O45" s="97"/>
    </row>
    <row r="46" spans="1:119" ht="15.75" customHeight="1" thickBot="1">
      <c r="A46" s="120" t="s">
        <v>62</v>
      </c>
      <c r="B46" s="99"/>
      <c r="C46" s="99"/>
      <c r="D46" s="99"/>
      <c r="E46" s="99"/>
      <c r="F46" s="99"/>
      <c r="G46" s="99"/>
      <c r="H46" s="99"/>
      <c r="I46" s="99"/>
      <c r="J46" s="99"/>
      <c r="K46" s="99"/>
      <c r="L46" s="99"/>
      <c r="M46" s="99"/>
      <c r="N46" s="99"/>
      <c r="O46" s="100"/>
    </row>
  </sheetData>
  <mergeCells count="10">
    <mergeCell ref="L44:N44"/>
    <mergeCell ref="A45:O45"/>
    <mergeCell ref="A46:O4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C4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52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104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45</v>
      </c>
      <c r="B3" s="108"/>
      <c r="C3" s="109"/>
      <c r="D3" s="128" t="s">
        <v>27</v>
      </c>
      <c r="E3" s="129"/>
      <c r="F3" s="129"/>
      <c r="G3" s="129"/>
      <c r="H3" s="130"/>
      <c r="I3" s="128" t="s">
        <v>28</v>
      </c>
      <c r="J3" s="130"/>
      <c r="K3" s="128" t="s">
        <v>30</v>
      </c>
      <c r="L3" s="130"/>
      <c r="M3" s="36"/>
      <c r="N3" s="37"/>
      <c r="O3" s="131" t="s">
        <v>50</v>
      </c>
      <c r="P3" s="11"/>
      <c r="Q3"/>
    </row>
    <row r="4" spans="1:133" ht="32.25" customHeight="1" thickBot="1">
      <c r="A4" s="110"/>
      <c r="B4" s="111"/>
      <c r="C4" s="112"/>
      <c r="D4" s="34" t="s">
        <v>5</v>
      </c>
      <c r="E4" s="34" t="s">
        <v>46</v>
      </c>
      <c r="F4" s="34" t="s">
        <v>47</v>
      </c>
      <c r="G4" s="34" t="s">
        <v>48</v>
      </c>
      <c r="H4" s="34" t="s">
        <v>6</v>
      </c>
      <c r="I4" s="34" t="s">
        <v>7</v>
      </c>
      <c r="J4" s="35" t="s">
        <v>49</v>
      </c>
      <c r="K4" s="35" t="s">
        <v>8</v>
      </c>
      <c r="L4" s="35" t="s">
        <v>9</v>
      </c>
      <c r="M4" s="35" t="s">
        <v>10</v>
      </c>
      <c r="N4" s="35" t="s">
        <v>29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SUM(D6:D12)</f>
        <v>1707783</v>
      </c>
      <c r="E5" s="27">
        <f t="shared" si="0"/>
        <v>46117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1753900</v>
      </c>
      <c r="O5" s="33">
        <f t="shared" ref="O5:O38" si="1">(N5/O$40)</f>
        <v>718.51700122900445</v>
      </c>
      <c r="P5" s="6"/>
    </row>
    <row r="6" spans="1:133">
      <c r="A6" s="12"/>
      <c r="B6" s="25">
        <v>311</v>
      </c>
      <c r="C6" s="20" t="s">
        <v>3</v>
      </c>
      <c r="D6" s="46">
        <v>1295203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1295203</v>
      </c>
      <c r="O6" s="47">
        <f t="shared" si="1"/>
        <v>530.60344121261778</v>
      </c>
      <c r="P6" s="9"/>
    </row>
    <row r="7" spans="1:133">
      <c r="A7" s="12"/>
      <c r="B7" s="25">
        <v>312.41000000000003</v>
      </c>
      <c r="C7" s="20" t="s">
        <v>88</v>
      </c>
      <c r="D7" s="46">
        <v>0</v>
      </c>
      <c r="E7" s="46">
        <v>46117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46117</v>
      </c>
      <c r="O7" s="47">
        <f t="shared" si="1"/>
        <v>18.892666939778778</v>
      </c>
      <c r="P7" s="9"/>
    </row>
    <row r="8" spans="1:133">
      <c r="A8" s="12"/>
      <c r="B8" s="25">
        <v>314.10000000000002</v>
      </c>
      <c r="C8" s="20" t="s">
        <v>12</v>
      </c>
      <c r="D8" s="46">
        <v>249425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249425</v>
      </c>
      <c r="O8" s="47">
        <f t="shared" si="1"/>
        <v>102.18148299877099</v>
      </c>
      <c r="P8" s="9"/>
    </row>
    <row r="9" spans="1:133">
      <c r="A9" s="12"/>
      <c r="B9" s="25">
        <v>314.3</v>
      </c>
      <c r="C9" s="20" t="s">
        <v>13</v>
      </c>
      <c r="D9" s="46">
        <v>33787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33787</v>
      </c>
      <c r="O9" s="47">
        <f t="shared" si="1"/>
        <v>13.841458418680869</v>
      </c>
      <c r="P9" s="9"/>
    </row>
    <row r="10" spans="1:133">
      <c r="A10" s="12"/>
      <c r="B10" s="25">
        <v>314.39999999999998</v>
      </c>
      <c r="C10" s="20" t="s">
        <v>14</v>
      </c>
      <c r="D10" s="46">
        <v>6173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6173</v>
      </c>
      <c r="O10" s="47">
        <f t="shared" si="1"/>
        <v>2.5288816058992216</v>
      </c>
      <c r="P10" s="9"/>
    </row>
    <row r="11" spans="1:133">
      <c r="A11" s="12"/>
      <c r="B11" s="25">
        <v>315</v>
      </c>
      <c r="C11" s="20" t="s">
        <v>79</v>
      </c>
      <c r="D11" s="46">
        <v>68825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68825</v>
      </c>
      <c r="O11" s="47">
        <f t="shared" si="1"/>
        <v>28.195411716509629</v>
      </c>
      <c r="P11" s="9"/>
    </row>
    <row r="12" spans="1:133">
      <c r="A12" s="12"/>
      <c r="B12" s="25">
        <v>316</v>
      </c>
      <c r="C12" s="20" t="s">
        <v>80</v>
      </c>
      <c r="D12" s="46">
        <v>54370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54370</v>
      </c>
      <c r="O12" s="47">
        <f t="shared" si="1"/>
        <v>22.273658336747236</v>
      </c>
      <c r="P12" s="9"/>
    </row>
    <row r="13" spans="1:133" ht="15.75">
      <c r="A13" s="29" t="s">
        <v>17</v>
      </c>
      <c r="B13" s="30"/>
      <c r="C13" s="31"/>
      <c r="D13" s="32">
        <f t="shared" ref="D13:M13" si="3">SUM(D14:D16)</f>
        <v>229757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38" si="4">SUM(D13:M13)</f>
        <v>229757</v>
      </c>
      <c r="O13" s="45">
        <f t="shared" si="1"/>
        <v>94.124129455141329</v>
      </c>
      <c r="P13" s="10"/>
    </row>
    <row r="14" spans="1:133">
      <c r="A14" s="12"/>
      <c r="B14" s="25">
        <v>322</v>
      </c>
      <c r="C14" s="20" t="s">
        <v>0</v>
      </c>
      <c r="D14" s="46">
        <v>48303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48303</v>
      </c>
      <c r="O14" s="47">
        <f t="shared" si="1"/>
        <v>19.78820155673904</v>
      </c>
      <c r="P14" s="9"/>
    </row>
    <row r="15" spans="1:133">
      <c r="A15" s="12"/>
      <c r="B15" s="25">
        <v>323.10000000000002</v>
      </c>
      <c r="C15" s="20" t="s">
        <v>18</v>
      </c>
      <c r="D15" s="46">
        <v>177998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177998</v>
      </c>
      <c r="O15" s="47">
        <f t="shared" si="1"/>
        <v>72.920114707087265</v>
      </c>
      <c r="P15" s="9"/>
    </row>
    <row r="16" spans="1:133">
      <c r="A16" s="12"/>
      <c r="B16" s="25">
        <v>323.39999999999998</v>
      </c>
      <c r="C16" s="20" t="s">
        <v>19</v>
      </c>
      <c r="D16" s="46">
        <v>3456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3456</v>
      </c>
      <c r="O16" s="47">
        <f t="shared" si="1"/>
        <v>1.4158131913150349</v>
      </c>
      <c r="P16" s="9"/>
    </row>
    <row r="17" spans="1:16" ht="15.75">
      <c r="A17" s="29" t="s">
        <v>20</v>
      </c>
      <c r="B17" s="30"/>
      <c r="C17" s="31"/>
      <c r="D17" s="32">
        <f t="shared" ref="D17:M17" si="5">SUM(D18:D22)</f>
        <v>355783</v>
      </c>
      <c r="E17" s="32">
        <f t="shared" si="5"/>
        <v>129094</v>
      </c>
      <c r="F17" s="32">
        <f t="shared" si="5"/>
        <v>0</v>
      </c>
      <c r="G17" s="32">
        <f t="shared" si="5"/>
        <v>0</v>
      </c>
      <c r="H17" s="32">
        <f t="shared" si="5"/>
        <v>0</v>
      </c>
      <c r="I17" s="32">
        <f t="shared" si="5"/>
        <v>0</v>
      </c>
      <c r="J17" s="32">
        <f t="shared" si="5"/>
        <v>0</v>
      </c>
      <c r="K17" s="32">
        <f t="shared" si="5"/>
        <v>0</v>
      </c>
      <c r="L17" s="32">
        <f t="shared" si="5"/>
        <v>0</v>
      </c>
      <c r="M17" s="32">
        <f t="shared" si="5"/>
        <v>0</v>
      </c>
      <c r="N17" s="44">
        <f t="shared" si="4"/>
        <v>484877</v>
      </c>
      <c r="O17" s="45">
        <f t="shared" si="1"/>
        <v>198.63867267513314</v>
      </c>
      <c r="P17" s="10"/>
    </row>
    <row r="18" spans="1:16">
      <c r="A18" s="12"/>
      <c r="B18" s="25">
        <v>331.7</v>
      </c>
      <c r="C18" s="20" t="s">
        <v>105</v>
      </c>
      <c r="D18" s="46">
        <v>111710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111710</v>
      </c>
      <c r="O18" s="47">
        <f t="shared" si="1"/>
        <v>45.764031134780829</v>
      </c>
      <c r="P18" s="9"/>
    </row>
    <row r="19" spans="1:16">
      <c r="A19" s="12"/>
      <c r="B19" s="25">
        <v>335.12</v>
      </c>
      <c r="C19" s="20" t="s">
        <v>81</v>
      </c>
      <c r="D19" s="46">
        <v>51010</v>
      </c>
      <c r="E19" s="46">
        <v>27709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78719</v>
      </c>
      <c r="O19" s="47">
        <f t="shared" si="1"/>
        <v>32.248668578451458</v>
      </c>
      <c r="P19" s="9"/>
    </row>
    <row r="20" spans="1:16">
      <c r="A20" s="12"/>
      <c r="B20" s="25">
        <v>335.15</v>
      </c>
      <c r="C20" s="20" t="s">
        <v>82</v>
      </c>
      <c r="D20" s="46">
        <v>1596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1596</v>
      </c>
      <c r="O20" s="47">
        <f t="shared" si="1"/>
        <v>0.65383039737812376</v>
      </c>
      <c r="P20" s="9"/>
    </row>
    <row r="21" spans="1:16">
      <c r="A21" s="12"/>
      <c r="B21" s="25">
        <v>335.18</v>
      </c>
      <c r="C21" s="20" t="s">
        <v>83</v>
      </c>
      <c r="D21" s="46">
        <v>191467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191467</v>
      </c>
      <c r="O21" s="47">
        <f t="shared" si="1"/>
        <v>78.437935272429328</v>
      </c>
      <c r="P21" s="9"/>
    </row>
    <row r="22" spans="1:16">
      <c r="A22" s="12"/>
      <c r="B22" s="25">
        <v>337.4</v>
      </c>
      <c r="C22" s="20" t="s">
        <v>26</v>
      </c>
      <c r="D22" s="46">
        <v>0</v>
      </c>
      <c r="E22" s="46">
        <v>101385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101385</v>
      </c>
      <c r="O22" s="47">
        <f t="shared" si="1"/>
        <v>41.534207292093406</v>
      </c>
      <c r="P22" s="9"/>
    </row>
    <row r="23" spans="1:16" ht="15.75">
      <c r="A23" s="29" t="s">
        <v>31</v>
      </c>
      <c r="B23" s="30"/>
      <c r="C23" s="31"/>
      <c r="D23" s="32">
        <f t="shared" ref="D23:M23" si="6">SUM(D24:D27)</f>
        <v>493637</v>
      </c>
      <c r="E23" s="32">
        <f t="shared" si="6"/>
        <v>0</v>
      </c>
      <c r="F23" s="32">
        <f t="shared" si="6"/>
        <v>0</v>
      </c>
      <c r="G23" s="32">
        <f t="shared" si="6"/>
        <v>0</v>
      </c>
      <c r="H23" s="32">
        <f t="shared" si="6"/>
        <v>0</v>
      </c>
      <c r="I23" s="32">
        <f t="shared" si="6"/>
        <v>356518</v>
      </c>
      <c r="J23" s="32">
        <f t="shared" si="6"/>
        <v>0</v>
      </c>
      <c r="K23" s="32">
        <f t="shared" si="6"/>
        <v>0</v>
      </c>
      <c r="L23" s="32">
        <f t="shared" si="6"/>
        <v>0</v>
      </c>
      <c r="M23" s="32">
        <f t="shared" si="6"/>
        <v>0</v>
      </c>
      <c r="N23" s="32">
        <f t="shared" si="4"/>
        <v>850155</v>
      </c>
      <c r="O23" s="45">
        <f t="shared" si="1"/>
        <v>348.2814420319541</v>
      </c>
      <c r="P23" s="10"/>
    </row>
    <row r="24" spans="1:16">
      <c r="A24" s="12"/>
      <c r="B24" s="25">
        <v>343.3</v>
      </c>
      <c r="C24" s="20" t="s">
        <v>34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356518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356518</v>
      </c>
      <c r="O24" s="47">
        <f t="shared" si="1"/>
        <v>146.0540761982794</v>
      </c>
      <c r="P24" s="9"/>
    </row>
    <row r="25" spans="1:16">
      <c r="A25" s="12"/>
      <c r="B25" s="25">
        <v>343.4</v>
      </c>
      <c r="C25" s="20" t="s">
        <v>35</v>
      </c>
      <c r="D25" s="46">
        <v>138277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138277</v>
      </c>
      <c r="O25" s="47">
        <f t="shared" si="1"/>
        <v>56.647685374846375</v>
      </c>
      <c r="P25" s="9"/>
    </row>
    <row r="26" spans="1:16">
      <c r="A26" s="12"/>
      <c r="B26" s="25">
        <v>347.9</v>
      </c>
      <c r="C26" s="20" t="s">
        <v>58</v>
      </c>
      <c r="D26" s="46">
        <v>60673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60673</v>
      </c>
      <c r="O26" s="47">
        <f t="shared" si="1"/>
        <v>24.855796804588284</v>
      </c>
      <c r="P26" s="9"/>
    </row>
    <row r="27" spans="1:16">
      <c r="A27" s="12"/>
      <c r="B27" s="25">
        <v>349</v>
      </c>
      <c r="C27" s="20" t="s">
        <v>1</v>
      </c>
      <c r="D27" s="46">
        <v>294687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294687</v>
      </c>
      <c r="O27" s="47">
        <f t="shared" si="1"/>
        <v>120.72388365424007</v>
      </c>
      <c r="P27" s="9"/>
    </row>
    <row r="28" spans="1:16" ht="15.75">
      <c r="A28" s="29" t="s">
        <v>32</v>
      </c>
      <c r="B28" s="30"/>
      <c r="C28" s="31"/>
      <c r="D28" s="32">
        <f t="shared" ref="D28:M28" si="7">SUM(D29:D31)</f>
        <v>8901</v>
      </c>
      <c r="E28" s="32">
        <f t="shared" si="7"/>
        <v>0</v>
      </c>
      <c r="F28" s="32">
        <f t="shared" si="7"/>
        <v>0</v>
      </c>
      <c r="G28" s="32">
        <f t="shared" si="7"/>
        <v>0</v>
      </c>
      <c r="H28" s="32">
        <f t="shared" si="7"/>
        <v>0</v>
      </c>
      <c r="I28" s="32">
        <f t="shared" si="7"/>
        <v>0</v>
      </c>
      <c r="J28" s="32">
        <f t="shared" si="7"/>
        <v>0</v>
      </c>
      <c r="K28" s="32">
        <f t="shared" si="7"/>
        <v>0</v>
      </c>
      <c r="L28" s="32">
        <f t="shared" si="7"/>
        <v>0</v>
      </c>
      <c r="M28" s="32">
        <f t="shared" si="7"/>
        <v>0</v>
      </c>
      <c r="N28" s="32">
        <f t="shared" si="4"/>
        <v>8901</v>
      </c>
      <c r="O28" s="45">
        <f t="shared" si="1"/>
        <v>3.6464563703400246</v>
      </c>
      <c r="P28" s="10"/>
    </row>
    <row r="29" spans="1:16">
      <c r="A29" s="13"/>
      <c r="B29" s="39">
        <v>351.1</v>
      </c>
      <c r="C29" s="21" t="s">
        <v>38</v>
      </c>
      <c r="D29" s="46">
        <v>8170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8170</v>
      </c>
      <c r="O29" s="47">
        <f t="shared" si="1"/>
        <v>3.3469889389594427</v>
      </c>
      <c r="P29" s="9"/>
    </row>
    <row r="30" spans="1:16">
      <c r="A30" s="13"/>
      <c r="B30" s="39">
        <v>351.3</v>
      </c>
      <c r="C30" s="21" t="s">
        <v>39</v>
      </c>
      <c r="D30" s="46">
        <v>385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385</v>
      </c>
      <c r="O30" s="47">
        <f t="shared" si="1"/>
        <v>0.15772224498156492</v>
      </c>
      <c r="P30" s="9"/>
    </row>
    <row r="31" spans="1:16">
      <c r="A31" s="13"/>
      <c r="B31" s="39">
        <v>351.4</v>
      </c>
      <c r="C31" s="21" t="s">
        <v>40</v>
      </c>
      <c r="D31" s="46">
        <v>346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346</v>
      </c>
      <c r="O31" s="47">
        <f t="shared" si="1"/>
        <v>0.14174518639901679</v>
      </c>
      <c r="P31" s="9"/>
    </row>
    <row r="32" spans="1:16" ht="15.75">
      <c r="A32" s="29" t="s">
        <v>4</v>
      </c>
      <c r="B32" s="30"/>
      <c r="C32" s="31"/>
      <c r="D32" s="32">
        <f t="shared" ref="D32:M32" si="8">SUM(D33:D35)</f>
        <v>24853</v>
      </c>
      <c r="E32" s="32">
        <f t="shared" si="8"/>
        <v>5</v>
      </c>
      <c r="F32" s="32">
        <f t="shared" si="8"/>
        <v>0</v>
      </c>
      <c r="G32" s="32">
        <f t="shared" si="8"/>
        <v>0</v>
      </c>
      <c r="H32" s="32">
        <f t="shared" si="8"/>
        <v>0</v>
      </c>
      <c r="I32" s="32">
        <f t="shared" si="8"/>
        <v>0</v>
      </c>
      <c r="J32" s="32">
        <f t="shared" si="8"/>
        <v>0</v>
      </c>
      <c r="K32" s="32">
        <f t="shared" si="8"/>
        <v>0</v>
      </c>
      <c r="L32" s="32">
        <f t="shared" si="8"/>
        <v>0</v>
      </c>
      <c r="M32" s="32">
        <f t="shared" si="8"/>
        <v>0</v>
      </c>
      <c r="N32" s="32">
        <f t="shared" si="4"/>
        <v>24858</v>
      </c>
      <c r="O32" s="45">
        <f t="shared" si="1"/>
        <v>10.183531339614913</v>
      </c>
      <c r="P32" s="10"/>
    </row>
    <row r="33" spans="1:119">
      <c r="A33" s="12"/>
      <c r="B33" s="25">
        <v>361.1</v>
      </c>
      <c r="C33" s="20" t="s">
        <v>42</v>
      </c>
      <c r="D33" s="46">
        <v>0</v>
      </c>
      <c r="E33" s="46">
        <v>5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4"/>
        <v>5</v>
      </c>
      <c r="O33" s="47">
        <f t="shared" si="1"/>
        <v>2.0483408439164277E-3</v>
      </c>
      <c r="P33" s="9"/>
    </row>
    <row r="34" spans="1:119">
      <c r="A34" s="12"/>
      <c r="B34" s="25">
        <v>369.4</v>
      </c>
      <c r="C34" s="20" t="s">
        <v>85</v>
      </c>
      <c r="D34" s="46">
        <v>10826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4"/>
        <v>10826</v>
      </c>
      <c r="O34" s="47">
        <f t="shared" si="1"/>
        <v>4.4350675952478493</v>
      </c>
      <c r="P34" s="9"/>
    </row>
    <row r="35" spans="1:119">
      <c r="A35" s="12"/>
      <c r="B35" s="25">
        <v>369.9</v>
      </c>
      <c r="C35" s="20" t="s">
        <v>43</v>
      </c>
      <c r="D35" s="46">
        <v>14027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4"/>
        <v>14027</v>
      </c>
      <c r="O35" s="47">
        <f t="shared" si="1"/>
        <v>5.7464154035231463</v>
      </c>
      <c r="P35" s="9"/>
    </row>
    <row r="36" spans="1:119" ht="15.75">
      <c r="A36" s="29" t="s">
        <v>33</v>
      </c>
      <c r="B36" s="30"/>
      <c r="C36" s="31"/>
      <c r="D36" s="32">
        <f t="shared" ref="D36:M36" si="9">SUM(D37:D37)</f>
        <v>0</v>
      </c>
      <c r="E36" s="32">
        <f t="shared" si="9"/>
        <v>139900</v>
      </c>
      <c r="F36" s="32">
        <f t="shared" si="9"/>
        <v>0</v>
      </c>
      <c r="G36" s="32">
        <f t="shared" si="9"/>
        <v>0</v>
      </c>
      <c r="H36" s="32">
        <f t="shared" si="9"/>
        <v>0</v>
      </c>
      <c r="I36" s="32">
        <f t="shared" si="9"/>
        <v>0</v>
      </c>
      <c r="J36" s="32">
        <f t="shared" si="9"/>
        <v>0</v>
      </c>
      <c r="K36" s="32">
        <f t="shared" si="9"/>
        <v>0</v>
      </c>
      <c r="L36" s="32">
        <f t="shared" si="9"/>
        <v>0</v>
      </c>
      <c r="M36" s="32">
        <f t="shared" si="9"/>
        <v>0</v>
      </c>
      <c r="N36" s="32">
        <f t="shared" si="4"/>
        <v>139900</v>
      </c>
      <c r="O36" s="45">
        <f t="shared" si="1"/>
        <v>57.31257681278165</v>
      </c>
      <c r="P36" s="9"/>
    </row>
    <row r="37" spans="1:119" ht="15.75" thickBot="1">
      <c r="A37" s="12"/>
      <c r="B37" s="25">
        <v>381</v>
      </c>
      <c r="C37" s="20" t="s">
        <v>96</v>
      </c>
      <c r="D37" s="46">
        <v>0</v>
      </c>
      <c r="E37" s="46">
        <v>139900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4"/>
        <v>139900</v>
      </c>
      <c r="O37" s="47">
        <f t="shared" si="1"/>
        <v>57.31257681278165</v>
      </c>
      <c r="P37" s="9"/>
    </row>
    <row r="38" spans="1:119" ht="16.5" thickBot="1">
      <c r="A38" s="14" t="s">
        <v>36</v>
      </c>
      <c r="B38" s="23"/>
      <c r="C38" s="22"/>
      <c r="D38" s="15">
        <f t="shared" ref="D38:M38" si="10">SUM(D5,D13,D17,D23,D28,D32,D36)</f>
        <v>2820714</v>
      </c>
      <c r="E38" s="15">
        <f t="shared" si="10"/>
        <v>315116</v>
      </c>
      <c r="F38" s="15">
        <f t="shared" si="10"/>
        <v>0</v>
      </c>
      <c r="G38" s="15">
        <f t="shared" si="10"/>
        <v>0</v>
      </c>
      <c r="H38" s="15">
        <f t="shared" si="10"/>
        <v>0</v>
      </c>
      <c r="I38" s="15">
        <f t="shared" si="10"/>
        <v>356518</v>
      </c>
      <c r="J38" s="15">
        <f t="shared" si="10"/>
        <v>0</v>
      </c>
      <c r="K38" s="15">
        <f t="shared" si="10"/>
        <v>0</v>
      </c>
      <c r="L38" s="15">
        <f t="shared" si="10"/>
        <v>0</v>
      </c>
      <c r="M38" s="15">
        <f t="shared" si="10"/>
        <v>0</v>
      </c>
      <c r="N38" s="15">
        <f t="shared" si="4"/>
        <v>3492348</v>
      </c>
      <c r="O38" s="38">
        <f t="shared" si="1"/>
        <v>1430.7038099139697</v>
      </c>
      <c r="P38" s="6"/>
      <c r="Q38" s="2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</row>
    <row r="39" spans="1:119">
      <c r="A39" s="16"/>
      <c r="B39" s="18"/>
      <c r="C39" s="18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9"/>
    </row>
    <row r="40" spans="1:119">
      <c r="A40" s="40"/>
      <c r="B40" s="41"/>
      <c r="C40" s="41"/>
      <c r="D40" s="42"/>
      <c r="E40" s="42"/>
      <c r="F40" s="42"/>
      <c r="G40" s="42"/>
      <c r="H40" s="42"/>
      <c r="I40" s="42"/>
      <c r="J40" s="42"/>
      <c r="K40" s="42"/>
      <c r="L40" s="118" t="s">
        <v>106</v>
      </c>
      <c r="M40" s="118"/>
      <c r="N40" s="118"/>
      <c r="O40" s="43">
        <v>2441</v>
      </c>
    </row>
    <row r="41" spans="1:119">
      <c r="A41" s="119"/>
      <c r="B41" s="96"/>
      <c r="C41" s="96"/>
      <c r="D41" s="96"/>
      <c r="E41" s="96"/>
      <c r="F41" s="96"/>
      <c r="G41" s="96"/>
      <c r="H41" s="96"/>
      <c r="I41" s="96"/>
      <c r="J41" s="96"/>
      <c r="K41" s="96"/>
      <c r="L41" s="96"/>
      <c r="M41" s="96"/>
      <c r="N41" s="96"/>
      <c r="O41" s="97"/>
    </row>
    <row r="42" spans="1:119" ht="15.75" customHeight="1" thickBot="1">
      <c r="A42" s="120" t="s">
        <v>62</v>
      </c>
      <c r="B42" s="99"/>
      <c r="C42" s="99"/>
      <c r="D42" s="99"/>
      <c r="E42" s="99"/>
      <c r="F42" s="99"/>
      <c r="G42" s="99"/>
      <c r="H42" s="99"/>
      <c r="I42" s="99"/>
      <c r="J42" s="99"/>
      <c r="K42" s="99"/>
      <c r="L42" s="99"/>
      <c r="M42" s="99"/>
      <c r="N42" s="99"/>
      <c r="O42" s="100"/>
    </row>
  </sheetData>
  <mergeCells count="10">
    <mergeCell ref="L40:N40"/>
    <mergeCell ref="A41:O41"/>
    <mergeCell ref="A42:O4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C4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52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98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45</v>
      </c>
      <c r="B3" s="108"/>
      <c r="C3" s="109"/>
      <c r="D3" s="128" t="s">
        <v>27</v>
      </c>
      <c r="E3" s="129"/>
      <c r="F3" s="129"/>
      <c r="G3" s="129"/>
      <c r="H3" s="130"/>
      <c r="I3" s="128" t="s">
        <v>28</v>
      </c>
      <c r="J3" s="130"/>
      <c r="K3" s="128" t="s">
        <v>30</v>
      </c>
      <c r="L3" s="130"/>
      <c r="M3" s="36"/>
      <c r="N3" s="37"/>
      <c r="O3" s="131" t="s">
        <v>50</v>
      </c>
      <c r="P3" s="11"/>
      <c r="Q3"/>
    </row>
    <row r="4" spans="1:133" ht="32.25" customHeight="1" thickBot="1">
      <c r="A4" s="110"/>
      <c r="B4" s="111"/>
      <c r="C4" s="112"/>
      <c r="D4" s="34" t="s">
        <v>5</v>
      </c>
      <c r="E4" s="34" t="s">
        <v>46</v>
      </c>
      <c r="F4" s="34" t="s">
        <v>47</v>
      </c>
      <c r="G4" s="34" t="s">
        <v>48</v>
      </c>
      <c r="H4" s="34" t="s">
        <v>6</v>
      </c>
      <c r="I4" s="34" t="s">
        <v>7</v>
      </c>
      <c r="J4" s="35" t="s">
        <v>49</v>
      </c>
      <c r="K4" s="35" t="s">
        <v>8</v>
      </c>
      <c r="L4" s="35" t="s">
        <v>9</v>
      </c>
      <c r="M4" s="35" t="s">
        <v>10</v>
      </c>
      <c r="N4" s="35" t="s">
        <v>29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SUM(D6:D12)</f>
        <v>1735256</v>
      </c>
      <c r="E5" s="27">
        <f t="shared" si="0"/>
        <v>46590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1781846</v>
      </c>
      <c r="O5" s="33">
        <f t="shared" ref="O5:O42" si="1">(N5/O$44)</f>
        <v>732.36580353473073</v>
      </c>
      <c r="P5" s="6"/>
    </row>
    <row r="6" spans="1:133">
      <c r="A6" s="12"/>
      <c r="B6" s="25">
        <v>311</v>
      </c>
      <c r="C6" s="20" t="s">
        <v>3</v>
      </c>
      <c r="D6" s="46">
        <v>1312586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1312586</v>
      </c>
      <c r="O6" s="47">
        <f t="shared" si="1"/>
        <v>539.49280723386767</v>
      </c>
      <c r="P6" s="9"/>
    </row>
    <row r="7" spans="1:133">
      <c r="A7" s="12"/>
      <c r="B7" s="25">
        <v>312.41000000000003</v>
      </c>
      <c r="C7" s="20" t="s">
        <v>88</v>
      </c>
      <c r="D7" s="46">
        <v>0</v>
      </c>
      <c r="E7" s="46">
        <v>46590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46590</v>
      </c>
      <c r="O7" s="47">
        <f t="shared" si="1"/>
        <v>19.149198520345251</v>
      </c>
      <c r="P7" s="9"/>
    </row>
    <row r="8" spans="1:133">
      <c r="A8" s="12"/>
      <c r="B8" s="25">
        <v>314.10000000000002</v>
      </c>
      <c r="C8" s="20" t="s">
        <v>12</v>
      </c>
      <c r="D8" s="46">
        <v>258576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258576</v>
      </c>
      <c r="O8" s="47">
        <f t="shared" si="1"/>
        <v>106.2786683107275</v>
      </c>
      <c r="P8" s="9"/>
    </row>
    <row r="9" spans="1:133">
      <c r="A9" s="12"/>
      <c r="B9" s="25">
        <v>314.3</v>
      </c>
      <c r="C9" s="20" t="s">
        <v>13</v>
      </c>
      <c r="D9" s="46">
        <v>31754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31754</v>
      </c>
      <c r="O9" s="47">
        <f t="shared" si="1"/>
        <v>13.051376900945336</v>
      </c>
      <c r="P9" s="9"/>
    </row>
    <row r="10" spans="1:133">
      <c r="A10" s="12"/>
      <c r="B10" s="25">
        <v>314.39999999999998</v>
      </c>
      <c r="C10" s="20" t="s">
        <v>14</v>
      </c>
      <c r="D10" s="46">
        <v>7870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7870</v>
      </c>
      <c r="O10" s="47">
        <f t="shared" si="1"/>
        <v>3.2346896835182903</v>
      </c>
      <c r="P10" s="9"/>
    </row>
    <row r="11" spans="1:133">
      <c r="A11" s="12"/>
      <c r="B11" s="25">
        <v>315</v>
      </c>
      <c r="C11" s="20" t="s">
        <v>79</v>
      </c>
      <c r="D11" s="46">
        <v>75949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75949</v>
      </c>
      <c r="O11" s="47">
        <f t="shared" si="1"/>
        <v>31.216193999177971</v>
      </c>
      <c r="P11" s="9"/>
    </row>
    <row r="12" spans="1:133">
      <c r="A12" s="12"/>
      <c r="B12" s="25">
        <v>316</v>
      </c>
      <c r="C12" s="20" t="s">
        <v>80</v>
      </c>
      <c r="D12" s="46">
        <v>48521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48521</v>
      </c>
      <c r="O12" s="47">
        <f t="shared" si="1"/>
        <v>19.942868886148787</v>
      </c>
      <c r="P12" s="9"/>
    </row>
    <row r="13" spans="1:133" ht="15.75">
      <c r="A13" s="29" t="s">
        <v>17</v>
      </c>
      <c r="B13" s="30"/>
      <c r="C13" s="31"/>
      <c r="D13" s="32">
        <f t="shared" ref="D13:M13" si="3">SUM(D14:D16)</f>
        <v>257923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42" si="4">SUM(D13:M13)</f>
        <v>257923</v>
      </c>
      <c r="O13" s="45">
        <f t="shared" si="1"/>
        <v>106.01027538018907</v>
      </c>
      <c r="P13" s="10"/>
    </row>
    <row r="14" spans="1:133">
      <c r="A14" s="12"/>
      <c r="B14" s="25">
        <v>322</v>
      </c>
      <c r="C14" s="20" t="s">
        <v>0</v>
      </c>
      <c r="D14" s="46">
        <v>68694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68694</v>
      </c>
      <c r="O14" s="47">
        <f t="shared" si="1"/>
        <v>28.234278668310729</v>
      </c>
      <c r="P14" s="9"/>
    </row>
    <row r="15" spans="1:133">
      <c r="A15" s="12"/>
      <c r="B15" s="25">
        <v>323.10000000000002</v>
      </c>
      <c r="C15" s="20" t="s">
        <v>18</v>
      </c>
      <c r="D15" s="46">
        <v>186707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186707</v>
      </c>
      <c r="O15" s="47">
        <f t="shared" si="1"/>
        <v>76.739416358405265</v>
      </c>
      <c r="P15" s="9"/>
    </row>
    <row r="16" spans="1:133">
      <c r="A16" s="12"/>
      <c r="B16" s="25">
        <v>323.39999999999998</v>
      </c>
      <c r="C16" s="20" t="s">
        <v>19</v>
      </c>
      <c r="D16" s="46">
        <v>2522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2522</v>
      </c>
      <c r="O16" s="47">
        <f t="shared" si="1"/>
        <v>1.0365803534730784</v>
      </c>
      <c r="P16" s="9"/>
    </row>
    <row r="17" spans="1:16" ht="15.75">
      <c r="A17" s="29" t="s">
        <v>20</v>
      </c>
      <c r="B17" s="30"/>
      <c r="C17" s="31"/>
      <c r="D17" s="32">
        <f t="shared" ref="D17:M17" si="5">SUM(D18:D26)</f>
        <v>538358</v>
      </c>
      <c r="E17" s="32">
        <f t="shared" si="5"/>
        <v>330090</v>
      </c>
      <c r="F17" s="32">
        <f t="shared" si="5"/>
        <v>0</v>
      </c>
      <c r="G17" s="32">
        <f t="shared" si="5"/>
        <v>0</v>
      </c>
      <c r="H17" s="32">
        <f t="shared" si="5"/>
        <v>0</v>
      </c>
      <c r="I17" s="32">
        <f t="shared" si="5"/>
        <v>0</v>
      </c>
      <c r="J17" s="32">
        <f t="shared" si="5"/>
        <v>0</v>
      </c>
      <c r="K17" s="32">
        <f t="shared" si="5"/>
        <v>0</v>
      </c>
      <c r="L17" s="32">
        <f t="shared" si="5"/>
        <v>0</v>
      </c>
      <c r="M17" s="32">
        <f t="shared" si="5"/>
        <v>0</v>
      </c>
      <c r="N17" s="44">
        <f t="shared" si="4"/>
        <v>868448</v>
      </c>
      <c r="O17" s="45">
        <f t="shared" si="1"/>
        <v>356.94533497739417</v>
      </c>
      <c r="P17" s="10"/>
    </row>
    <row r="18" spans="1:16">
      <c r="A18" s="12"/>
      <c r="B18" s="25">
        <v>331.2</v>
      </c>
      <c r="C18" s="20" t="s">
        <v>99</v>
      </c>
      <c r="D18" s="46">
        <v>54400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54400</v>
      </c>
      <c r="O18" s="47">
        <f t="shared" si="1"/>
        <v>22.35922729140978</v>
      </c>
      <c r="P18" s="9"/>
    </row>
    <row r="19" spans="1:16">
      <c r="A19" s="12"/>
      <c r="B19" s="25">
        <v>331.39</v>
      </c>
      <c r="C19" s="20" t="s">
        <v>100</v>
      </c>
      <c r="D19" s="46">
        <v>235815</v>
      </c>
      <c r="E19" s="46">
        <v>42489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278304</v>
      </c>
      <c r="O19" s="47">
        <f t="shared" si="1"/>
        <v>114.38717632552404</v>
      </c>
      <c r="P19" s="9"/>
    </row>
    <row r="20" spans="1:16">
      <c r="A20" s="12"/>
      <c r="B20" s="25">
        <v>334.49</v>
      </c>
      <c r="C20" s="20" t="s">
        <v>91</v>
      </c>
      <c r="D20" s="46">
        <v>0</v>
      </c>
      <c r="E20" s="46">
        <v>125000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125000</v>
      </c>
      <c r="O20" s="47">
        <f t="shared" si="1"/>
        <v>51.376900945334974</v>
      </c>
      <c r="P20" s="9"/>
    </row>
    <row r="21" spans="1:16">
      <c r="A21" s="12"/>
      <c r="B21" s="25">
        <v>334.7</v>
      </c>
      <c r="C21" s="20" t="s">
        <v>22</v>
      </c>
      <c r="D21" s="46">
        <v>5000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5000</v>
      </c>
      <c r="O21" s="47">
        <f t="shared" si="1"/>
        <v>2.0550760378133992</v>
      </c>
      <c r="P21" s="9"/>
    </row>
    <row r="22" spans="1:16">
      <c r="A22" s="12"/>
      <c r="B22" s="25">
        <v>335.12</v>
      </c>
      <c r="C22" s="20" t="s">
        <v>81</v>
      </c>
      <c r="D22" s="46">
        <v>49924</v>
      </c>
      <c r="E22" s="46">
        <v>27119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77043</v>
      </c>
      <c r="O22" s="47">
        <f t="shared" si="1"/>
        <v>31.665844636251542</v>
      </c>
      <c r="P22" s="9"/>
    </row>
    <row r="23" spans="1:16">
      <c r="A23" s="12"/>
      <c r="B23" s="25">
        <v>335.15</v>
      </c>
      <c r="C23" s="20" t="s">
        <v>82</v>
      </c>
      <c r="D23" s="46">
        <v>1561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1561</v>
      </c>
      <c r="O23" s="47">
        <f t="shared" si="1"/>
        <v>0.64159473900534325</v>
      </c>
      <c r="P23" s="9"/>
    </row>
    <row r="24" spans="1:16">
      <c r="A24" s="12"/>
      <c r="B24" s="25">
        <v>335.18</v>
      </c>
      <c r="C24" s="20" t="s">
        <v>83</v>
      </c>
      <c r="D24" s="46">
        <v>191658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191658</v>
      </c>
      <c r="O24" s="47">
        <f t="shared" si="1"/>
        <v>78.77435265104809</v>
      </c>
      <c r="P24" s="9"/>
    </row>
    <row r="25" spans="1:16">
      <c r="A25" s="12"/>
      <c r="B25" s="25">
        <v>337.4</v>
      </c>
      <c r="C25" s="20" t="s">
        <v>26</v>
      </c>
      <c r="D25" s="46">
        <v>0</v>
      </c>
      <c r="E25" s="46">
        <v>86566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86566</v>
      </c>
      <c r="O25" s="47">
        <f t="shared" si="1"/>
        <v>35.579942457870942</v>
      </c>
      <c r="P25" s="9"/>
    </row>
    <row r="26" spans="1:16">
      <c r="A26" s="12"/>
      <c r="B26" s="25">
        <v>337.9</v>
      </c>
      <c r="C26" s="20" t="s">
        <v>101</v>
      </c>
      <c r="D26" s="46">
        <v>0</v>
      </c>
      <c r="E26" s="46">
        <v>48916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48916</v>
      </c>
      <c r="O26" s="47">
        <f t="shared" si="1"/>
        <v>20.105219893136045</v>
      </c>
      <c r="P26" s="9"/>
    </row>
    <row r="27" spans="1:16" ht="15.75">
      <c r="A27" s="29" t="s">
        <v>31</v>
      </c>
      <c r="B27" s="30"/>
      <c r="C27" s="31"/>
      <c r="D27" s="32">
        <f t="shared" ref="D27:M27" si="6">SUM(D28:D31)</f>
        <v>299288</v>
      </c>
      <c r="E27" s="32">
        <f t="shared" si="6"/>
        <v>0</v>
      </c>
      <c r="F27" s="32">
        <f t="shared" si="6"/>
        <v>0</v>
      </c>
      <c r="G27" s="32">
        <f t="shared" si="6"/>
        <v>0</v>
      </c>
      <c r="H27" s="32">
        <f t="shared" si="6"/>
        <v>0</v>
      </c>
      <c r="I27" s="32">
        <f t="shared" si="6"/>
        <v>350456</v>
      </c>
      <c r="J27" s="32">
        <f t="shared" si="6"/>
        <v>0</v>
      </c>
      <c r="K27" s="32">
        <f t="shared" si="6"/>
        <v>0</v>
      </c>
      <c r="L27" s="32">
        <f t="shared" si="6"/>
        <v>0</v>
      </c>
      <c r="M27" s="32">
        <f t="shared" si="6"/>
        <v>0</v>
      </c>
      <c r="N27" s="32">
        <f t="shared" si="4"/>
        <v>649744</v>
      </c>
      <c r="O27" s="45">
        <f t="shared" si="1"/>
        <v>267.05466502260583</v>
      </c>
      <c r="P27" s="10"/>
    </row>
    <row r="28" spans="1:16">
      <c r="A28" s="12"/>
      <c r="B28" s="25">
        <v>343.3</v>
      </c>
      <c r="C28" s="20" t="s">
        <v>34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350456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350456</v>
      </c>
      <c r="O28" s="47">
        <f t="shared" si="1"/>
        <v>144.04274558158653</v>
      </c>
      <c r="P28" s="9"/>
    </row>
    <row r="29" spans="1:16">
      <c r="A29" s="12"/>
      <c r="B29" s="25">
        <v>343.4</v>
      </c>
      <c r="C29" s="20" t="s">
        <v>35</v>
      </c>
      <c r="D29" s="46">
        <v>138634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138634</v>
      </c>
      <c r="O29" s="47">
        <f t="shared" si="1"/>
        <v>56.980682285244555</v>
      </c>
      <c r="P29" s="9"/>
    </row>
    <row r="30" spans="1:16">
      <c r="A30" s="12"/>
      <c r="B30" s="25">
        <v>347.9</v>
      </c>
      <c r="C30" s="20" t="s">
        <v>58</v>
      </c>
      <c r="D30" s="46">
        <v>48526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48526</v>
      </c>
      <c r="O30" s="47">
        <f t="shared" si="1"/>
        <v>19.9449239621866</v>
      </c>
      <c r="P30" s="9"/>
    </row>
    <row r="31" spans="1:16">
      <c r="A31" s="12"/>
      <c r="B31" s="25">
        <v>349</v>
      </c>
      <c r="C31" s="20" t="s">
        <v>1</v>
      </c>
      <c r="D31" s="46">
        <v>112128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112128</v>
      </c>
      <c r="O31" s="47">
        <f t="shared" si="1"/>
        <v>46.086313193588161</v>
      </c>
      <c r="P31" s="9"/>
    </row>
    <row r="32" spans="1:16" ht="15.75">
      <c r="A32" s="29" t="s">
        <v>32</v>
      </c>
      <c r="B32" s="30"/>
      <c r="C32" s="31"/>
      <c r="D32" s="32">
        <f t="shared" ref="D32:M32" si="7">SUM(D33:D35)</f>
        <v>10075</v>
      </c>
      <c r="E32" s="32">
        <f t="shared" si="7"/>
        <v>0</v>
      </c>
      <c r="F32" s="32">
        <f t="shared" si="7"/>
        <v>0</v>
      </c>
      <c r="G32" s="32">
        <f t="shared" si="7"/>
        <v>0</v>
      </c>
      <c r="H32" s="32">
        <f t="shared" si="7"/>
        <v>0</v>
      </c>
      <c r="I32" s="32">
        <f t="shared" si="7"/>
        <v>0</v>
      </c>
      <c r="J32" s="32">
        <f t="shared" si="7"/>
        <v>0</v>
      </c>
      <c r="K32" s="32">
        <f t="shared" si="7"/>
        <v>0</v>
      </c>
      <c r="L32" s="32">
        <f t="shared" si="7"/>
        <v>0</v>
      </c>
      <c r="M32" s="32">
        <f t="shared" si="7"/>
        <v>0</v>
      </c>
      <c r="N32" s="32">
        <f t="shared" si="4"/>
        <v>10075</v>
      </c>
      <c r="O32" s="45">
        <f t="shared" si="1"/>
        <v>4.1409782161939992</v>
      </c>
      <c r="P32" s="10"/>
    </row>
    <row r="33" spans="1:119">
      <c r="A33" s="13"/>
      <c r="B33" s="39">
        <v>351.1</v>
      </c>
      <c r="C33" s="21" t="s">
        <v>38</v>
      </c>
      <c r="D33" s="46">
        <v>9188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4"/>
        <v>9188</v>
      </c>
      <c r="O33" s="47">
        <f t="shared" si="1"/>
        <v>3.776407727085902</v>
      </c>
      <c r="P33" s="9"/>
    </row>
    <row r="34" spans="1:119">
      <c r="A34" s="13"/>
      <c r="B34" s="39">
        <v>351.3</v>
      </c>
      <c r="C34" s="21" t="s">
        <v>39</v>
      </c>
      <c r="D34" s="46">
        <v>436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4"/>
        <v>436</v>
      </c>
      <c r="O34" s="47">
        <f t="shared" si="1"/>
        <v>0.1792026304973284</v>
      </c>
      <c r="P34" s="9"/>
    </row>
    <row r="35" spans="1:119">
      <c r="A35" s="13"/>
      <c r="B35" s="39">
        <v>351.4</v>
      </c>
      <c r="C35" s="21" t="s">
        <v>40</v>
      </c>
      <c r="D35" s="46">
        <v>451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4"/>
        <v>451</v>
      </c>
      <c r="O35" s="47">
        <f t="shared" si="1"/>
        <v>0.1853678586107686</v>
      </c>
      <c r="P35" s="9"/>
    </row>
    <row r="36" spans="1:119" ht="15.75">
      <c r="A36" s="29" t="s">
        <v>4</v>
      </c>
      <c r="B36" s="30"/>
      <c r="C36" s="31"/>
      <c r="D36" s="32">
        <f t="shared" ref="D36:M36" si="8">SUM(D37:D39)</f>
        <v>90723</v>
      </c>
      <c r="E36" s="32">
        <f t="shared" si="8"/>
        <v>10</v>
      </c>
      <c r="F36" s="32">
        <f t="shared" si="8"/>
        <v>0</v>
      </c>
      <c r="G36" s="32">
        <f t="shared" si="8"/>
        <v>0</v>
      </c>
      <c r="H36" s="32">
        <f t="shared" si="8"/>
        <v>0</v>
      </c>
      <c r="I36" s="32">
        <f t="shared" si="8"/>
        <v>0</v>
      </c>
      <c r="J36" s="32">
        <f t="shared" si="8"/>
        <v>0</v>
      </c>
      <c r="K36" s="32">
        <f t="shared" si="8"/>
        <v>0</v>
      </c>
      <c r="L36" s="32">
        <f t="shared" si="8"/>
        <v>0</v>
      </c>
      <c r="M36" s="32">
        <f t="shared" si="8"/>
        <v>0</v>
      </c>
      <c r="N36" s="32">
        <f t="shared" si="4"/>
        <v>90733</v>
      </c>
      <c r="O36" s="45">
        <f t="shared" si="1"/>
        <v>37.292642827784626</v>
      </c>
      <c r="P36" s="10"/>
    </row>
    <row r="37" spans="1:119">
      <c r="A37" s="12"/>
      <c r="B37" s="25">
        <v>361.1</v>
      </c>
      <c r="C37" s="20" t="s">
        <v>42</v>
      </c>
      <c r="D37" s="46">
        <v>0</v>
      </c>
      <c r="E37" s="46">
        <v>10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4"/>
        <v>10</v>
      </c>
      <c r="O37" s="47">
        <f t="shared" si="1"/>
        <v>4.110152075626798E-3</v>
      </c>
      <c r="P37" s="9"/>
    </row>
    <row r="38" spans="1:119">
      <c r="A38" s="12"/>
      <c r="B38" s="25">
        <v>369.3</v>
      </c>
      <c r="C38" s="20" t="s">
        <v>102</v>
      </c>
      <c r="D38" s="46">
        <v>64897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4"/>
        <v>64897</v>
      </c>
      <c r="O38" s="47">
        <f t="shared" si="1"/>
        <v>26.673653925195232</v>
      </c>
      <c r="P38" s="9"/>
    </row>
    <row r="39" spans="1:119">
      <c r="A39" s="12"/>
      <c r="B39" s="25">
        <v>369.9</v>
      </c>
      <c r="C39" s="20" t="s">
        <v>43</v>
      </c>
      <c r="D39" s="46">
        <v>25826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4"/>
        <v>25826</v>
      </c>
      <c r="O39" s="47">
        <f t="shared" si="1"/>
        <v>10.614878750513769</v>
      </c>
      <c r="P39" s="9"/>
    </row>
    <row r="40" spans="1:119" ht="15.75">
      <c r="A40" s="29" t="s">
        <v>33</v>
      </c>
      <c r="B40" s="30"/>
      <c r="C40" s="31"/>
      <c r="D40" s="32">
        <f t="shared" ref="D40:M40" si="9">SUM(D41:D41)</f>
        <v>0</v>
      </c>
      <c r="E40" s="32">
        <f t="shared" si="9"/>
        <v>147000</v>
      </c>
      <c r="F40" s="32">
        <f t="shared" si="9"/>
        <v>0</v>
      </c>
      <c r="G40" s="32">
        <f t="shared" si="9"/>
        <v>0</v>
      </c>
      <c r="H40" s="32">
        <f t="shared" si="9"/>
        <v>0</v>
      </c>
      <c r="I40" s="32">
        <f t="shared" si="9"/>
        <v>0</v>
      </c>
      <c r="J40" s="32">
        <f t="shared" si="9"/>
        <v>0</v>
      </c>
      <c r="K40" s="32">
        <f t="shared" si="9"/>
        <v>0</v>
      </c>
      <c r="L40" s="32">
        <f t="shared" si="9"/>
        <v>0</v>
      </c>
      <c r="M40" s="32">
        <f t="shared" si="9"/>
        <v>0</v>
      </c>
      <c r="N40" s="32">
        <f t="shared" si="4"/>
        <v>147000</v>
      </c>
      <c r="O40" s="45">
        <f t="shared" si="1"/>
        <v>60.419235511713936</v>
      </c>
      <c r="P40" s="9"/>
    </row>
    <row r="41" spans="1:119" ht="15.75" thickBot="1">
      <c r="A41" s="12"/>
      <c r="B41" s="25">
        <v>381</v>
      </c>
      <c r="C41" s="20" t="s">
        <v>96</v>
      </c>
      <c r="D41" s="46">
        <v>0</v>
      </c>
      <c r="E41" s="46">
        <v>147000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4"/>
        <v>147000</v>
      </c>
      <c r="O41" s="47">
        <f t="shared" si="1"/>
        <v>60.419235511713936</v>
      </c>
      <c r="P41" s="9"/>
    </row>
    <row r="42" spans="1:119" ht="16.5" thickBot="1">
      <c r="A42" s="14" t="s">
        <v>36</v>
      </c>
      <c r="B42" s="23"/>
      <c r="C42" s="22"/>
      <c r="D42" s="15">
        <f t="shared" ref="D42:M42" si="10">SUM(D5,D13,D17,D27,D32,D36,D40)</f>
        <v>2931623</v>
      </c>
      <c r="E42" s="15">
        <f t="shared" si="10"/>
        <v>523690</v>
      </c>
      <c r="F42" s="15">
        <f t="shared" si="10"/>
        <v>0</v>
      </c>
      <c r="G42" s="15">
        <f t="shared" si="10"/>
        <v>0</v>
      </c>
      <c r="H42" s="15">
        <f t="shared" si="10"/>
        <v>0</v>
      </c>
      <c r="I42" s="15">
        <f t="shared" si="10"/>
        <v>350456</v>
      </c>
      <c r="J42" s="15">
        <f t="shared" si="10"/>
        <v>0</v>
      </c>
      <c r="K42" s="15">
        <f t="shared" si="10"/>
        <v>0</v>
      </c>
      <c r="L42" s="15">
        <f t="shared" si="10"/>
        <v>0</v>
      </c>
      <c r="M42" s="15">
        <f t="shared" si="10"/>
        <v>0</v>
      </c>
      <c r="N42" s="15">
        <f t="shared" si="4"/>
        <v>3805769</v>
      </c>
      <c r="O42" s="38">
        <f t="shared" si="1"/>
        <v>1564.2289354706124</v>
      </c>
      <c r="P42" s="6"/>
      <c r="Q42" s="2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</row>
    <row r="43" spans="1:119">
      <c r="A43" s="16"/>
      <c r="B43" s="18"/>
      <c r="C43" s="18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9"/>
    </row>
    <row r="44" spans="1:119">
      <c r="A44" s="40"/>
      <c r="B44" s="41"/>
      <c r="C44" s="41"/>
      <c r="D44" s="42"/>
      <c r="E44" s="42"/>
      <c r="F44" s="42"/>
      <c r="G44" s="42"/>
      <c r="H44" s="42"/>
      <c r="I44" s="42"/>
      <c r="J44" s="42"/>
      <c r="K44" s="42"/>
      <c r="L44" s="118" t="s">
        <v>103</v>
      </c>
      <c r="M44" s="118"/>
      <c r="N44" s="118"/>
      <c r="O44" s="43">
        <v>2433</v>
      </c>
    </row>
    <row r="45" spans="1:119">
      <c r="A45" s="119"/>
      <c r="B45" s="96"/>
      <c r="C45" s="96"/>
      <c r="D45" s="96"/>
      <c r="E45" s="96"/>
      <c r="F45" s="96"/>
      <c r="G45" s="96"/>
      <c r="H45" s="96"/>
      <c r="I45" s="96"/>
      <c r="J45" s="96"/>
      <c r="K45" s="96"/>
      <c r="L45" s="96"/>
      <c r="M45" s="96"/>
      <c r="N45" s="96"/>
      <c r="O45" s="97"/>
    </row>
    <row r="46" spans="1:119" ht="15.75" customHeight="1" thickBot="1">
      <c r="A46" s="120" t="s">
        <v>62</v>
      </c>
      <c r="B46" s="99"/>
      <c r="C46" s="99"/>
      <c r="D46" s="99"/>
      <c r="E46" s="99"/>
      <c r="F46" s="99"/>
      <c r="G46" s="99"/>
      <c r="H46" s="99"/>
      <c r="I46" s="99"/>
      <c r="J46" s="99"/>
      <c r="K46" s="99"/>
      <c r="L46" s="99"/>
      <c r="M46" s="99"/>
      <c r="N46" s="99"/>
      <c r="O46" s="100"/>
    </row>
  </sheetData>
  <mergeCells count="10">
    <mergeCell ref="L44:N44"/>
    <mergeCell ref="A45:O45"/>
    <mergeCell ref="A46:O4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C4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52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95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45</v>
      </c>
      <c r="B3" s="108"/>
      <c r="C3" s="109"/>
      <c r="D3" s="128" t="s">
        <v>27</v>
      </c>
      <c r="E3" s="129"/>
      <c r="F3" s="129"/>
      <c r="G3" s="129"/>
      <c r="H3" s="130"/>
      <c r="I3" s="128" t="s">
        <v>28</v>
      </c>
      <c r="J3" s="130"/>
      <c r="K3" s="128" t="s">
        <v>30</v>
      </c>
      <c r="L3" s="130"/>
      <c r="M3" s="36"/>
      <c r="N3" s="37"/>
      <c r="O3" s="131" t="s">
        <v>50</v>
      </c>
      <c r="P3" s="11"/>
      <c r="Q3"/>
    </row>
    <row r="4" spans="1:133" ht="32.25" customHeight="1" thickBot="1">
      <c r="A4" s="110"/>
      <c r="B4" s="111"/>
      <c r="C4" s="112"/>
      <c r="D4" s="34" t="s">
        <v>5</v>
      </c>
      <c r="E4" s="34" t="s">
        <v>46</v>
      </c>
      <c r="F4" s="34" t="s">
        <v>47</v>
      </c>
      <c r="G4" s="34" t="s">
        <v>48</v>
      </c>
      <c r="H4" s="34" t="s">
        <v>6</v>
      </c>
      <c r="I4" s="34" t="s">
        <v>7</v>
      </c>
      <c r="J4" s="35" t="s">
        <v>49</v>
      </c>
      <c r="K4" s="35" t="s">
        <v>8</v>
      </c>
      <c r="L4" s="35" t="s">
        <v>9</v>
      </c>
      <c r="M4" s="35" t="s">
        <v>10</v>
      </c>
      <c r="N4" s="35" t="s">
        <v>29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SUM(D6:D12)</f>
        <v>1706183</v>
      </c>
      <c r="E5" s="27">
        <f t="shared" si="0"/>
        <v>47905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1754088</v>
      </c>
      <c r="O5" s="33">
        <f t="shared" ref="O5:O42" si="1">(N5/O$44)</f>
        <v>728.13947696139473</v>
      </c>
      <c r="P5" s="6"/>
    </row>
    <row r="6" spans="1:133">
      <c r="A6" s="12"/>
      <c r="B6" s="25">
        <v>311</v>
      </c>
      <c r="C6" s="20" t="s">
        <v>3</v>
      </c>
      <c r="D6" s="46">
        <v>1299601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1299601</v>
      </c>
      <c r="O6" s="47">
        <f t="shared" si="1"/>
        <v>539.47737650477382</v>
      </c>
      <c r="P6" s="9"/>
    </row>
    <row r="7" spans="1:133">
      <c r="A7" s="12"/>
      <c r="B7" s="25">
        <v>312.41000000000003</v>
      </c>
      <c r="C7" s="20" t="s">
        <v>88</v>
      </c>
      <c r="D7" s="46">
        <v>0</v>
      </c>
      <c r="E7" s="46">
        <v>47905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47905</v>
      </c>
      <c r="O7" s="47">
        <f t="shared" si="1"/>
        <v>19.885844748858446</v>
      </c>
      <c r="P7" s="9"/>
    </row>
    <row r="8" spans="1:133">
      <c r="A8" s="12"/>
      <c r="B8" s="25">
        <v>314.10000000000002</v>
      </c>
      <c r="C8" s="20" t="s">
        <v>12</v>
      </c>
      <c r="D8" s="46">
        <v>245730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245730</v>
      </c>
      <c r="O8" s="47">
        <f t="shared" si="1"/>
        <v>102.00498132004981</v>
      </c>
      <c r="P8" s="9"/>
    </row>
    <row r="9" spans="1:133">
      <c r="A9" s="12"/>
      <c r="B9" s="25">
        <v>314.3</v>
      </c>
      <c r="C9" s="20" t="s">
        <v>13</v>
      </c>
      <c r="D9" s="46">
        <v>30939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30939</v>
      </c>
      <c r="O9" s="47">
        <f t="shared" si="1"/>
        <v>12.843088418430884</v>
      </c>
      <c r="P9" s="9"/>
    </row>
    <row r="10" spans="1:133">
      <c r="A10" s="12"/>
      <c r="B10" s="25">
        <v>314.39999999999998</v>
      </c>
      <c r="C10" s="20" t="s">
        <v>14</v>
      </c>
      <c r="D10" s="46">
        <v>4734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4734</v>
      </c>
      <c r="O10" s="47">
        <f t="shared" si="1"/>
        <v>1.9651307596513077</v>
      </c>
      <c r="P10" s="9"/>
    </row>
    <row r="11" spans="1:133">
      <c r="A11" s="12"/>
      <c r="B11" s="25">
        <v>315</v>
      </c>
      <c r="C11" s="20" t="s">
        <v>79</v>
      </c>
      <c r="D11" s="46">
        <v>74338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74338</v>
      </c>
      <c r="O11" s="47">
        <f t="shared" si="1"/>
        <v>30.858447488584474</v>
      </c>
      <c r="P11" s="9"/>
    </row>
    <row r="12" spans="1:133">
      <c r="A12" s="12"/>
      <c r="B12" s="25">
        <v>316</v>
      </c>
      <c r="C12" s="20" t="s">
        <v>80</v>
      </c>
      <c r="D12" s="46">
        <v>50841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50841</v>
      </c>
      <c r="O12" s="47">
        <f t="shared" si="1"/>
        <v>21.104607721046076</v>
      </c>
      <c r="P12" s="9"/>
    </row>
    <row r="13" spans="1:133" ht="15.75">
      <c r="A13" s="29" t="s">
        <v>17</v>
      </c>
      <c r="B13" s="30"/>
      <c r="C13" s="31"/>
      <c r="D13" s="32">
        <f t="shared" ref="D13:M13" si="3">SUM(D14:D16)</f>
        <v>275305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42" si="4">SUM(D13:M13)</f>
        <v>275305</v>
      </c>
      <c r="O13" s="45">
        <f t="shared" si="1"/>
        <v>114.2818596928186</v>
      </c>
      <c r="P13" s="10"/>
    </row>
    <row r="14" spans="1:133">
      <c r="A14" s="12"/>
      <c r="B14" s="25">
        <v>322</v>
      </c>
      <c r="C14" s="20" t="s">
        <v>0</v>
      </c>
      <c r="D14" s="46">
        <v>90781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90781</v>
      </c>
      <c r="O14" s="47">
        <f t="shared" si="1"/>
        <v>37.684101286841013</v>
      </c>
      <c r="P14" s="9"/>
    </row>
    <row r="15" spans="1:133">
      <c r="A15" s="12"/>
      <c r="B15" s="25">
        <v>323.10000000000002</v>
      </c>
      <c r="C15" s="20" t="s">
        <v>18</v>
      </c>
      <c r="D15" s="46">
        <v>179368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179368</v>
      </c>
      <c r="O15" s="47">
        <f t="shared" si="1"/>
        <v>74.457451224574513</v>
      </c>
      <c r="P15" s="9"/>
    </row>
    <row r="16" spans="1:133">
      <c r="A16" s="12"/>
      <c r="B16" s="25">
        <v>323.39999999999998</v>
      </c>
      <c r="C16" s="20" t="s">
        <v>19</v>
      </c>
      <c r="D16" s="46">
        <v>5156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5156</v>
      </c>
      <c r="O16" s="47">
        <f t="shared" si="1"/>
        <v>2.1403071814030716</v>
      </c>
      <c r="P16" s="9"/>
    </row>
    <row r="17" spans="1:16" ht="15.75">
      <c r="A17" s="29" t="s">
        <v>20</v>
      </c>
      <c r="B17" s="30"/>
      <c r="C17" s="31"/>
      <c r="D17" s="32">
        <f t="shared" ref="D17:M17" si="5">SUM(D18:D23)</f>
        <v>331644</v>
      </c>
      <c r="E17" s="32">
        <f t="shared" si="5"/>
        <v>877719</v>
      </c>
      <c r="F17" s="32">
        <f t="shared" si="5"/>
        <v>0</v>
      </c>
      <c r="G17" s="32">
        <f t="shared" si="5"/>
        <v>0</v>
      </c>
      <c r="H17" s="32">
        <f t="shared" si="5"/>
        <v>0</v>
      </c>
      <c r="I17" s="32">
        <f t="shared" si="5"/>
        <v>0</v>
      </c>
      <c r="J17" s="32">
        <f t="shared" si="5"/>
        <v>0</v>
      </c>
      <c r="K17" s="32">
        <f t="shared" si="5"/>
        <v>0</v>
      </c>
      <c r="L17" s="32">
        <f t="shared" si="5"/>
        <v>0</v>
      </c>
      <c r="M17" s="32">
        <f t="shared" si="5"/>
        <v>0</v>
      </c>
      <c r="N17" s="44">
        <f t="shared" si="4"/>
        <v>1209363</v>
      </c>
      <c r="O17" s="45">
        <f t="shared" si="1"/>
        <v>502.01867995018682</v>
      </c>
      <c r="P17" s="10"/>
    </row>
    <row r="18" spans="1:16">
      <c r="A18" s="12"/>
      <c r="B18" s="25">
        <v>334.49</v>
      </c>
      <c r="C18" s="20" t="s">
        <v>91</v>
      </c>
      <c r="D18" s="46">
        <v>0</v>
      </c>
      <c r="E18" s="46">
        <v>739994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739994</v>
      </c>
      <c r="O18" s="47">
        <f t="shared" si="1"/>
        <v>307.1789124117891</v>
      </c>
      <c r="P18" s="9"/>
    </row>
    <row r="19" spans="1:16">
      <c r="A19" s="12"/>
      <c r="B19" s="25">
        <v>334.7</v>
      </c>
      <c r="C19" s="20" t="s">
        <v>22</v>
      </c>
      <c r="D19" s="46">
        <v>100000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100000</v>
      </c>
      <c r="O19" s="47">
        <f t="shared" si="1"/>
        <v>41.511000415110004</v>
      </c>
      <c r="P19" s="9"/>
    </row>
    <row r="20" spans="1:16">
      <c r="A20" s="12"/>
      <c r="B20" s="25">
        <v>335.12</v>
      </c>
      <c r="C20" s="20" t="s">
        <v>81</v>
      </c>
      <c r="D20" s="46">
        <v>45061</v>
      </c>
      <c r="E20" s="46">
        <v>24478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69539</v>
      </c>
      <c r="O20" s="47">
        <f t="shared" si="1"/>
        <v>28.866334578663345</v>
      </c>
      <c r="P20" s="9"/>
    </row>
    <row r="21" spans="1:16">
      <c r="A21" s="12"/>
      <c r="B21" s="25">
        <v>335.15</v>
      </c>
      <c r="C21" s="20" t="s">
        <v>82</v>
      </c>
      <c r="D21" s="46">
        <v>1624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1624</v>
      </c>
      <c r="O21" s="47">
        <f t="shared" si="1"/>
        <v>0.67413864674138646</v>
      </c>
      <c r="P21" s="9"/>
    </row>
    <row r="22" spans="1:16">
      <c r="A22" s="12"/>
      <c r="B22" s="25">
        <v>335.18</v>
      </c>
      <c r="C22" s="20" t="s">
        <v>83</v>
      </c>
      <c r="D22" s="46">
        <v>184959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184959</v>
      </c>
      <c r="O22" s="47">
        <f t="shared" si="1"/>
        <v>76.778331257783307</v>
      </c>
      <c r="P22" s="9"/>
    </row>
    <row r="23" spans="1:16">
      <c r="A23" s="12"/>
      <c r="B23" s="25">
        <v>337.4</v>
      </c>
      <c r="C23" s="20" t="s">
        <v>26</v>
      </c>
      <c r="D23" s="46">
        <v>0</v>
      </c>
      <c r="E23" s="46">
        <v>113247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113247</v>
      </c>
      <c r="O23" s="47">
        <f t="shared" si="1"/>
        <v>47.009962640099623</v>
      </c>
      <c r="P23" s="9"/>
    </row>
    <row r="24" spans="1:16" ht="15.75">
      <c r="A24" s="29" t="s">
        <v>31</v>
      </c>
      <c r="B24" s="30"/>
      <c r="C24" s="31"/>
      <c r="D24" s="32">
        <f t="shared" ref="D24:M24" si="6">SUM(D25:D28)</f>
        <v>345197</v>
      </c>
      <c r="E24" s="32">
        <f t="shared" si="6"/>
        <v>0</v>
      </c>
      <c r="F24" s="32">
        <f t="shared" si="6"/>
        <v>0</v>
      </c>
      <c r="G24" s="32">
        <f t="shared" si="6"/>
        <v>0</v>
      </c>
      <c r="H24" s="32">
        <f t="shared" si="6"/>
        <v>0</v>
      </c>
      <c r="I24" s="32">
        <f t="shared" si="6"/>
        <v>334331</v>
      </c>
      <c r="J24" s="32">
        <f t="shared" si="6"/>
        <v>0</v>
      </c>
      <c r="K24" s="32">
        <f t="shared" si="6"/>
        <v>0</v>
      </c>
      <c r="L24" s="32">
        <f t="shared" si="6"/>
        <v>0</v>
      </c>
      <c r="M24" s="32">
        <f t="shared" si="6"/>
        <v>0</v>
      </c>
      <c r="N24" s="32">
        <f t="shared" si="4"/>
        <v>679528</v>
      </c>
      <c r="O24" s="45">
        <f t="shared" si="1"/>
        <v>282.07887090078873</v>
      </c>
      <c r="P24" s="10"/>
    </row>
    <row r="25" spans="1:16">
      <c r="A25" s="12"/>
      <c r="B25" s="25">
        <v>343.3</v>
      </c>
      <c r="C25" s="20" t="s">
        <v>34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334331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334331</v>
      </c>
      <c r="O25" s="47">
        <f t="shared" si="1"/>
        <v>138.78414279784144</v>
      </c>
      <c r="P25" s="9"/>
    </row>
    <row r="26" spans="1:16">
      <c r="A26" s="12"/>
      <c r="B26" s="25">
        <v>343.4</v>
      </c>
      <c r="C26" s="20" t="s">
        <v>35</v>
      </c>
      <c r="D26" s="46">
        <v>137708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137708</v>
      </c>
      <c r="O26" s="47">
        <f t="shared" si="1"/>
        <v>57.163968451639683</v>
      </c>
      <c r="P26" s="9"/>
    </row>
    <row r="27" spans="1:16">
      <c r="A27" s="12"/>
      <c r="B27" s="25">
        <v>347.9</v>
      </c>
      <c r="C27" s="20" t="s">
        <v>58</v>
      </c>
      <c r="D27" s="46">
        <v>56848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56848</v>
      </c>
      <c r="O27" s="47">
        <f t="shared" si="1"/>
        <v>23.598173515981735</v>
      </c>
      <c r="P27" s="9"/>
    </row>
    <row r="28" spans="1:16">
      <c r="A28" s="12"/>
      <c r="B28" s="25">
        <v>349</v>
      </c>
      <c r="C28" s="20" t="s">
        <v>1</v>
      </c>
      <c r="D28" s="46">
        <v>150641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150641</v>
      </c>
      <c r="O28" s="47">
        <f t="shared" si="1"/>
        <v>62.532586135325865</v>
      </c>
      <c r="P28" s="9"/>
    </row>
    <row r="29" spans="1:16" ht="15.75">
      <c r="A29" s="29" t="s">
        <v>32</v>
      </c>
      <c r="B29" s="30"/>
      <c r="C29" s="31"/>
      <c r="D29" s="32">
        <f t="shared" ref="D29:M29" si="7">SUM(D30:D34)</f>
        <v>90143</v>
      </c>
      <c r="E29" s="32">
        <f t="shared" si="7"/>
        <v>0</v>
      </c>
      <c r="F29" s="32">
        <f t="shared" si="7"/>
        <v>0</v>
      </c>
      <c r="G29" s="32">
        <f t="shared" si="7"/>
        <v>0</v>
      </c>
      <c r="H29" s="32">
        <f t="shared" si="7"/>
        <v>0</v>
      </c>
      <c r="I29" s="32">
        <f t="shared" si="7"/>
        <v>0</v>
      </c>
      <c r="J29" s="32">
        <f t="shared" si="7"/>
        <v>0</v>
      </c>
      <c r="K29" s="32">
        <f t="shared" si="7"/>
        <v>0</v>
      </c>
      <c r="L29" s="32">
        <f t="shared" si="7"/>
        <v>0</v>
      </c>
      <c r="M29" s="32">
        <f t="shared" si="7"/>
        <v>0</v>
      </c>
      <c r="N29" s="32">
        <f t="shared" si="4"/>
        <v>90143</v>
      </c>
      <c r="O29" s="45">
        <f t="shared" si="1"/>
        <v>37.419261104192614</v>
      </c>
      <c r="P29" s="10"/>
    </row>
    <row r="30" spans="1:16">
      <c r="A30" s="13"/>
      <c r="B30" s="39">
        <v>351.1</v>
      </c>
      <c r="C30" s="21" t="s">
        <v>38</v>
      </c>
      <c r="D30" s="46">
        <v>20263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20263</v>
      </c>
      <c r="O30" s="47">
        <f t="shared" si="1"/>
        <v>8.4113740141137399</v>
      </c>
      <c r="P30" s="9"/>
    </row>
    <row r="31" spans="1:16">
      <c r="A31" s="13"/>
      <c r="B31" s="39">
        <v>351.3</v>
      </c>
      <c r="C31" s="21" t="s">
        <v>39</v>
      </c>
      <c r="D31" s="46">
        <v>451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451</v>
      </c>
      <c r="O31" s="47">
        <f t="shared" si="1"/>
        <v>0.18721461187214611</v>
      </c>
      <c r="P31" s="9"/>
    </row>
    <row r="32" spans="1:16">
      <c r="A32" s="13"/>
      <c r="B32" s="39">
        <v>351.4</v>
      </c>
      <c r="C32" s="21" t="s">
        <v>40</v>
      </c>
      <c r="D32" s="46">
        <v>672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4"/>
        <v>672</v>
      </c>
      <c r="O32" s="47">
        <f t="shared" si="1"/>
        <v>0.27895392278953923</v>
      </c>
      <c r="P32" s="9"/>
    </row>
    <row r="33" spans="1:119">
      <c r="A33" s="13"/>
      <c r="B33" s="39">
        <v>354</v>
      </c>
      <c r="C33" s="21" t="s">
        <v>41</v>
      </c>
      <c r="D33" s="46">
        <v>500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4"/>
        <v>500</v>
      </c>
      <c r="O33" s="47">
        <f t="shared" si="1"/>
        <v>0.20755500207555003</v>
      </c>
      <c r="P33" s="9"/>
    </row>
    <row r="34" spans="1:119">
      <c r="A34" s="13"/>
      <c r="B34" s="39">
        <v>359</v>
      </c>
      <c r="C34" s="21" t="s">
        <v>66</v>
      </c>
      <c r="D34" s="46">
        <v>68257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4"/>
        <v>68257</v>
      </c>
      <c r="O34" s="47">
        <f t="shared" si="1"/>
        <v>28.334163553341636</v>
      </c>
      <c r="P34" s="9"/>
    </row>
    <row r="35" spans="1:119" ht="15.75">
      <c r="A35" s="29" t="s">
        <v>4</v>
      </c>
      <c r="B35" s="30"/>
      <c r="C35" s="31"/>
      <c r="D35" s="32">
        <f t="shared" ref="D35:M35" si="8">SUM(D36:D39)</f>
        <v>44883</v>
      </c>
      <c r="E35" s="32">
        <f t="shared" si="8"/>
        <v>10</v>
      </c>
      <c r="F35" s="32">
        <f t="shared" si="8"/>
        <v>0</v>
      </c>
      <c r="G35" s="32">
        <f t="shared" si="8"/>
        <v>0</v>
      </c>
      <c r="H35" s="32">
        <f t="shared" si="8"/>
        <v>0</v>
      </c>
      <c r="I35" s="32">
        <f t="shared" si="8"/>
        <v>0</v>
      </c>
      <c r="J35" s="32">
        <f t="shared" si="8"/>
        <v>0</v>
      </c>
      <c r="K35" s="32">
        <f t="shared" si="8"/>
        <v>0</v>
      </c>
      <c r="L35" s="32">
        <f t="shared" si="8"/>
        <v>0</v>
      </c>
      <c r="M35" s="32">
        <f t="shared" si="8"/>
        <v>0</v>
      </c>
      <c r="N35" s="32">
        <f t="shared" si="4"/>
        <v>44893</v>
      </c>
      <c r="O35" s="45">
        <f t="shared" si="1"/>
        <v>18.635533416355333</v>
      </c>
      <c r="P35" s="10"/>
    </row>
    <row r="36" spans="1:119">
      <c r="A36" s="12"/>
      <c r="B36" s="25">
        <v>361.1</v>
      </c>
      <c r="C36" s="20" t="s">
        <v>42</v>
      </c>
      <c r="D36" s="46">
        <v>54</v>
      </c>
      <c r="E36" s="46">
        <v>10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4"/>
        <v>64</v>
      </c>
      <c r="O36" s="47">
        <f t="shared" si="1"/>
        <v>2.6567040265670402E-2</v>
      </c>
      <c r="P36" s="9"/>
    </row>
    <row r="37" spans="1:119">
      <c r="A37" s="12"/>
      <c r="B37" s="25">
        <v>366</v>
      </c>
      <c r="C37" s="20" t="s">
        <v>60</v>
      </c>
      <c r="D37" s="46">
        <v>25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4"/>
        <v>25</v>
      </c>
      <c r="O37" s="47">
        <f t="shared" si="1"/>
        <v>1.03777501037775E-2</v>
      </c>
      <c r="P37" s="9"/>
    </row>
    <row r="38" spans="1:119">
      <c r="A38" s="12"/>
      <c r="B38" s="25">
        <v>369.4</v>
      </c>
      <c r="C38" s="20" t="s">
        <v>85</v>
      </c>
      <c r="D38" s="46">
        <v>18598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4"/>
        <v>18598</v>
      </c>
      <c r="O38" s="47">
        <f t="shared" si="1"/>
        <v>7.7202158572021586</v>
      </c>
      <c r="P38" s="9"/>
    </row>
    <row r="39" spans="1:119">
      <c r="A39" s="12"/>
      <c r="B39" s="25">
        <v>369.9</v>
      </c>
      <c r="C39" s="20" t="s">
        <v>43</v>
      </c>
      <c r="D39" s="46">
        <v>26206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4"/>
        <v>26206</v>
      </c>
      <c r="O39" s="47">
        <f t="shared" si="1"/>
        <v>10.878372768783727</v>
      </c>
      <c r="P39" s="9"/>
    </row>
    <row r="40" spans="1:119" ht="15.75">
      <c r="A40" s="29" t="s">
        <v>33</v>
      </c>
      <c r="B40" s="30"/>
      <c r="C40" s="31"/>
      <c r="D40" s="32">
        <f t="shared" ref="D40:M40" si="9">SUM(D41:D41)</f>
        <v>0</v>
      </c>
      <c r="E40" s="32">
        <f t="shared" si="9"/>
        <v>65000</v>
      </c>
      <c r="F40" s="32">
        <f t="shared" si="9"/>
        <v>0</v>
      </c>
      <c r="G40" s="32">
        <f t="shared" si="9"/>
        <v>0</v>
      </c>
      <c r="H40" s="32">
        <f t="shared" si="9"/>
        <v>0</v>
      </c>
      <c r="I40" s="32">
        <f t="shared" si="9"/>
        <v>0</v>
      </c>
      <c r="J40" s="32">
        <f t="shared" si="9"/>
        <v>0</v>
      </c>
      <c r="K40" s="32">
        <f t="shared" si="9"/>
        <v>0</v>
      </c>
      <c r="L40" s="32">
        <f t="shared" si="9"/>
        <v>0</v>
      </c>
      <c r="M40" s="32">
        <f t="shared" si="9"/>
        <v>0</v>
      </c>
      <c r="N40" s="32">
        <f t="shared" si="4"/>
        <v>65000</v>
      </c>
      <c r="O40" s="45">
        <f t="shared" si="1"/>
        <v>26.982150269821503</v>
      </c>
      <c r="P40" s="9"/>
    </row>
    <row r="41" spans="1:119" ht="15.75" thickBot="1">
      <c r="A41" s="12"/>
      <c r="B41" s="25">
        <v>381</v>
      </c>
      <c r="C41" s="20" t="s">
        <v>96</v>
      </c>
      <c r="D41" s="46">
        <v>0</v>
      </c>
      <c r="E41" s="46">
        <v>65000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4"/>
        <v>65000</v>
      </c>
      <c r="O41" s="47">
        <f t="shared" si="1"/>
        <v>26.982150269821503</v>
      </c>
      <c r="P41" s="9"/>
    </row>
    <row r="42" spans="1:119" ht="16.5" thickBot="1">
      <c r="A42" s="14" t="s">
        <v>36</v>
      </c>
      <c r="B42" s="23"/>
      <c r="C42" s="22"/>
      <c r="D42" s="15">
        <f t="shared" ref="D42:M42" si="10">SUM(D5,D13,D17,D24,D29,D35,D40)</f>
        <v>2793355</v>
      </c>
      <c r="E42" s="15">
        <f t="shared" si="10"/>
        <v>990634</v>
      </c>
      <c r="F42" s="15">
        <f t="shared" si="10"/>
        <v>0</v>
      </c>
      <c r="G42" s="15">
        <f t="shared" si="10"/>
        <v>0</v>
      </c>
      <c r="H42" s="15">
        <f t="shared" si="10"/>
        <v>0</v>
      </c>
      <c r="I42" s="15">
        <f t="shared" si="10"/>
        <v>334331</v>
      </c>
      <c r="J42" s="15">
        <f t="shared" si="10"/>
        <v>0</v>
      </c>
      <c r="K42" s="15">
        <f t="shared" si="10"/>
        <v>0</v>
      </c>
      <c r="L42" s="15">
        <f t="shared" si="10"/>
        <v>0</v>
      </c>
      <c r="M42" s="15">
        <f t="shared" si="10"/>
        <v>0</v>
      </c>
      <c r="N42" s="15">
        <f t="shared" si="4"/>
        <v>4118320</v>
      </c>
      <c r="O42" s="38">
        <f t="shared" si="1"/>
        <v>1709.5558322955583</v>
      </c>
      <c r="P42" s="6"/>
      <c r="Q42" s="2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</row>
    <row r="43" spans="1:119">
      <c r="A43" s="16"/>
      <c r="B43" s="18"/>
      <c r="C43" s="18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9"/>
    </row>
    <row r="44" spans="1:119">
      <c r="A44" s="40"/>
      <c r="B44" s="41"/>
      <c r="C44" s="41"/>
      <c r="D44" s="42"/>
      <c r="E44" s="42"/>
      <c r="F44" s="42"/>
      <c r="G44" s="42"/>
      <c r="H44" s="42"/>
      <c r="I44" s="42"/>
      <c r="J44" s="42"/>
      <c r="K44" s="42"/>
      <c r="L44" s="118" t="s">
        <v>97</v>
      </c>
      <c r="M44" s="118"/>
      <c r="N44" s="118"/>
      <c r="O44" s="43">
        <v>2409</v>
      </c>
    </row>
    <row r="45" spans="1:119">
      <c r="A45" s="119"/>
      <c r="B45" s="96"/>
      <c r="C45" s="96"/>
      <c r="D45" s="96"/>
      <c r="E45" s="96"/>
      <c r="F45" s="96"/>
      <c r="G45" s="96"/>
      <c r="H45" s="96"/>
      <c r="I45" s="96"/>
      <c r="J45" s="96"/>
      <c r="K45" s="96"/>
      <c r="L45" s="96"/>
      <c r="M45" s="96"/>
      <c r="N45" s="96"/>
      <c r="O45" s="97"/>
    </row>
    <row r="46" spans="1:119" ht="15.75" customHeight="1" thickBot="1">
      <c r="A46" s="120" t="s">
        <v>62</v>
      </c>
      <c r="B46" s="99"/>
      <c r="C46" s="99"/>
      <c r="D46" s="99"/>
      <c r="E46" s="99"/>
      <c r="F46" s="99"/>
      <c r="G46" s="99"/>
      <c r="H46" s="99"/>
      <c r="I46" s="99"/>
      <c r="J46" s="99"/>
      <c r="K46" s="99"/>
      <c r="L46" s="99"/>
      <c r="M46" s="99"/>
      <c r="N46" s="99"/>
      <c r="O46" s="100"/>
    </row>
  </sheetData>
  <mergeCells count="10">
    <mergeCell ref="L44:N44"/>
    <mergeCell ref="A45:O45"/>
    <mergeCell ref="A46:O4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C4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52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36" t="s">
        <v>93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8"/>
      <c r="P2" s="7"/>
      <c r="Q2"/>
    </row>
    <row r="3" spans="1:133" ht="18">
      <c r="A3" s="127" t="s">
        <v>45</v>
      </c>
      <c r="B3" s="139"/>
      <c r="C3" s="140"/>
      <c r="D3" s="128" t="s">
        <v>27</v>
      </c>
      <c r="E3" s="129"/>
      <c r="F3" s="129"/>
      <c r="G3" s="129"/>
      <c r="H3" s="130"/>
      <c r="I3" s="128" t="s">
        <v>28</v>
      </c>
      <c r="J3" s="130"/>
      <c r="K3" s="128" t="s">
        <v>30</v>
      </c>
      <c r="L3" s="130"/>
      <c r="M3" s="36"/>
      <c r="N3" s="37"/>
      <c r="O3" s="131" t="s">
        <v>50</v>
      </c>
      <c r="P3" s="11"/>
      <c r="Q3"/>
    </row>
    <row r="4" spans="1:133" ht="32.25" customHeight="1" thickBot="1">
      <c r="A4" s="141"/>
      <c r="B4" s="142"/>
      <c r="C4" s="143"/>
      <c r="D4" s="34" t="s">
        <v>5</v>
      </c>
      <c r="E4" s="34" t="s">
        <v>46</v>
      </c>
      <c r="F4" s="34" t="s">
        <v>47</v>
      </c>
      <c r="G4" s="34" t="s">
        <v>48</v>
      </c>
      <c r="H4" s="34" t="s">
        <v>6</v>
      </c>
      <c r="I4" s="34" t="s">
        <v>7</v>
      </c>
      <c r="J4" s="35" t="s">
        <v>49</v>
      </c>
      <c r="K4" s="35" t="s">
        <v>8</v>
      </c>
      <c r="L4" s="35" t="s">
        <v>9</v>
      </c>
      <c r="M4" s="35" t="s">
        <v>10</v>
      </c>
      <c r="N4" s="35" t="s">
        <v>29</v>
      </c>
      <c r="O4" s="14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SUM(D6:D12)</f>
        <v>1598746</v>
      </c>
      <c r="E5" s="27">
        <f t="shared" si="0"/>
        <v>46504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1645250</v>
      </c>
      <c r="O5" s="33">
        <f t="shared" ref="O5:O38" si="1">(N5/O$40)</f>
        <v>676.222770242499</v>
      </c>
      <c r="P5" s="6"/>
    </row>
    <row r="6" spans="1:133">
      <c r="A6" s="12"/>
      <c r="B6" s="25">
        <v>311</v>
      </c>
      <c r="C6" s="20" t="s">
        <v>3</v>
      </c>
      <c r="D6" s="46">
        <v>1174221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1174221</v>
      </c>
      <c r="O6" s="47">
        <f t="shared" si="1"/>
        <v>482.62268803945744</v>
      </c>
      <c r="P6" s="9"/>
    </row>
    <row r="7" spans="1:133">
      <c r="A7" s="12"/>
      <c r="B7" s="25">
        <v>312.41000000000003</v>
      </c>
      <c r="C7" s="20" t="s">
        <v>88</v>
      </c>
      <c r="D7" s="46">
        <v>0</v>
      </c>
      <c r="E7" s="46">
        <v>46504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46504</v>
      </c>
      <c r="O7" s="47">
        <f t="shared" si="1"/>
        <v>19.113851212494861</v>
      </c>
      <c r="P7" s="9"/>
    </row>
    <row r="8" spans="1:133">
      <c r="A8" s="12"/>
      <c r="B8" s="25">
        <v>314.10000000000002</v>
      </c>
      <c r="C8" s="20" t="s">
        <v>12</v>
      </c>
      <c r="D8" s="46">
        <v>246668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246668</v>
      </c>
      <c r="O8" s="47">
        <f t="shared" si="1"/>
        <v>101.38429921907111</v>
      </c>
      <c r="P8" s="9"/>
    </row>
    <row r="9" spans="1:133">
      <c r="A9" s="12"/>
      <c r="B9" s="25">
        <v>314.3</v>
      </c>
      <c r="C9" s="20" t="s">
        <v>13</v>
      </c>
      <c r="D9" s="46">
        <v>31617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31617</v>
      </c>
      <c r="O9" s="47">
        <f t="shared" si="1"/>
        <v>12.995067817509248</v>
      </c>
      <c r="P9" s="9"/>
    </row>
    <row r="10" spans="1:133">
      <c r="A10" s="12"/>
      <c r="B10" s="25">
        <v>314.39999999999998</v>
      </c>
      <c r="C10" s="20" t="s">
        <v>14</v>
      </c>
      <c r="D10" s="46">
        <v>5748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5748</v>
      </c>
      <c r="O10" s="47">
        <f t="shared" si="1"/>
        <v>2.3625154130702835</v>
      </c>
      <c r="P10" s="9"/>
    </row>
    <row r="11" spans="1:133">
      <c r="A11" s="12"/>
      <c r="B11" s="25">
        <v>315</v>
      </c>
      <c r="C11" s="20" t="s">
        <v>79</v>
      </c>
      <c r="D11" s="46">
        <v>81194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81194</v>
      </c>
      <c r="O11" s="47">
        <f t="shared" si="1"/>
        <v>33.371968762844226</v>
      </c>
      <c r="P11" s="9"/>
    </row>
    <row r="12" spans="1:133">
      <c r="A12" s="12"/>
      <c r="B12" s="25">
        <v>316</v>
      </c>
      <c r="C12" s="20" t="s">
        <v>80</v>
      </c>
      <c r="D12" s="46">
        <v>59298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59298</v>
      </c>
      <c r="O12" s="47">
        <f t="shared" si="1"/>
        <v>24.372379778051787</v>
      </c>
      <c r="P12" s="9"/>
    </row>
    <row r="13" spans="1:133" ht="15.75">
      <c r="A13" s="29" t="s">
        <v>17</v>
      </c>
      <c r="B13" s="30"/>
      <c r="C13" s="31"/>
      <c r="D13" s="32">
        <f t="shared" ref="D13:M13" si="3">SUM(D14:D16)</f>
        <v>513572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38" si="4">SUM(D13:M13)</f>
        <v>513572</v>
      </c>
      <c r="O13" s="45">
        <f t="shared" si="1"/>
        <v>211.08590217838059</v>
      </c>
      <c r="P13" s="10"/>
    </row>
    <row r="14" spans="1:133">
      <c r="A14" s="12"/>
      <c r="B14" s="25">
        <v>322</v>
      </c>
      <c r="C14" s="20" t="s">
        <v>0</v>
      </c>
      <c r="D14" s="46">
        <v>328395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328395</v>
      </c>
      <c r="O14" s="47">
        <f t="shared" si="1"/>
        <v>134.97533908754625</v>
      </c>
      <c r="P14" s="9"/>
    </row>
    <row r="15" spans="1:133">
      <c r="A15" s="12"/>
      <c r="B15" s="25">
        <v>323.10000000000002</v>
      </c>
      <c r="C15" s="20" t="s">
        <v>18</v>
      </c>
      <c r="D15" s="46">
        <v>181378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181378</v>
      </c>
      <c r="O15" s="47">
        <f t="shared" si="1"/>
        <v>74.549116317303742</v>
      </c>
      <c r="P15" s="9"/>
    </row>
    <row r="16" spans="1:133">
      <c r="A16" s="12"/>
      <c r="B16" s="25">
        <v>323.39999999999998</v>
      </c>
      <c r="C16" s="20" t="s">
        <v>19</v>
      </c>
      <c r="D16" s="46">
        <v>3799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3799</v>
      </c>
      <c r="O16" s="47">
        <f t="shared" si="1"/>
        <v>1.5614467735306206</v>
      </c>
      <c r="P16" s="9"/>
    </row>
    <row r="17" spans="1:16" ht="15.75">
      <c r="A17" s="29" t="s">
        <v>20</v>
      </c>
      <c r="B17" s="30"/>
      <c r="C17" s="31"/>
      <c r="D17" s="32">
        <f t="shared" ref="D17:M17" si="5">SUM(D18:D22)</f>
        <v>232332</v>
      </c>
      <c r="E17" s="32">
        <f t="shared" si="5"/>
        <v>594561</v>
      </c>
      <c r="F17" s="32">
        <f t="shared" si="5"/>
        <v>0</v>
      </c>
      <c r="G17" s="32">
        <f t="shared" si="5"/>
        <v>0</v>
      </c>
      <c r="H17" s="32">
        <f t="shared" si="5"/>
        <v>0</v>
      </c>
      <c r="I17" s="32">
        <f t="shared" si="5"/>
        <v>0</v>
      </c>
      <c r="J17" s="32">
        <f t="shared" si="5"/>
        <v>0</v>
      </c>
      <c r="K17" s="32">
        <f t="shared" si="5"/>
        <v>0</v>
      </c>
      <c r="L17" s="32">
        <f t="shared" si="5"/>
        <v>0</v>
      </c>
      <c r="M17" s="32">
        <f t="shared" si="5"/>
        <v>0</v>
      </c>
      <c r="N17" s="44">
        <f t="shared" si="4"/>
        <v>826893</v>
      </c>
      <c r="O17" s="45">
        <f t="shared" si="1"/>
        <v>339.86559802712702</v>
      </c>
      <c r="P17" s="10"/>
    </row>
    <row r="18" spans="1:16">
      <c r="A18" s="12"/>
      <c r="B18" s="25">
        <v>334.49</v>
      </c>
      <c r="C18" s="20" t="s">
        <v>91</v>
      </c>
      <c r="D18" s="46">
        <v>0</v>
      </c>
      <c r="E18" s="46">
        <v>472897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472897</v>
      </c>
      <c r="O18" s="47">
        <f t="shared" si="1"/>
        <v>194.36785861076859</v>
      </c>
      <c r="P18" s="9"/>
    </row>
    <row r="19" spans="1:16">
      <c r="A19" s="12"/>
      <c r="B19" s="25">
        <v>335.12</v>
      </c>
      <c r="C19" s="20" t="s">
        <v>81</v>
      </c>
      <c r="D19" s="46">
        <v>46825</v>
      </c>
      <c r="E19" s="46">
        <v>25435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72260</v>
      </c>
      <c r="O19" s="47">
        <f t="shared" si="1"/>
        <v>29.699958898479245</v>
      </c>
      <c r="P19" s="9"/>
    </row>
    <row r="20" spans="1:16">
      <c r="A20" s="12"/>
      <c r="B20" s="25">
        <v>335.15</v>
      </c>
      <c r="C20" s="20" t="s">
        <v>82</v>
      </c>
      <c r="D20" s="46">
        <v>1526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1526</v>
      </c>
      <c r="O20" s="47">
        <f t="shared" si="1"/>
        <v>0.62720920674064939</v>
      </c>
      <c r="P20" s="9"/>
    </row>
    <row r="21" spans="1:16">
      <c r="A21" s="12"/>
      <c r="B21" s="25">
        <v>335.18</v>
      </c>
      <c r="C21" s="20" t="s">
        <v>83</v>
      </c>
      <c r="D21" s="46">
        <v>183981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183981</v>
      </c>
      <c r="O21" s="47">
        <f t="shared" si="1"/>
        <v>75.618988902589393</v>
      </c>
      <c r="P21" s="9"/>
    </row>
    <row r="22" spans="1:16">
      <c r="A22" s="12"/>
      <c r="B22" s="25">
        <v>337.4</v>
      </c>
      <c r="C22" s="20" t="s">
        <v>26</v>
      </c>
      <c r="D22" s="46">
        <v>0</v>
      </c>
      <c r="E22" s="46">
        <v>96229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96229</v>
      </c>
      <c r="O22" s="47">
        <f t="shared" si="1"/>
        <v>39.551582408549116</v>
      </c>
      <c r="P22" s="9"/>
    </row>
    <row r="23" spans="1:16" ht="15.75">
      <c r="A23" s="29" t="s">
        <v>31</v>
      </c>
      <c r="B23" s="30"/>
      <c r="C23" s="31"/>
      <c r="D23" s="32">
        <f t="shared" ref="D23:M23" si="6">SUM(D24:D27)</f>
        <v>316457</v>
      </c>
      <c r="E23" s="32">
        <f t="shared" si="6"/>
        <v>0</v>
      </c>
      <c r="F23" s="32">
        <f t="shared" si="6"/>
        <v>0</v>
      </c>
      <c r="G23" s="32">
        <f t="shared" si="6"/>
        <v>0</v>
      </c>
      <c r="H23" s="32">
        <f t="shared" si="6"/>
        <v>0</v>
      </c>
      <c r="I23" s="32">
        <f t="shared" si="6"/>
        <v>342978</v>
      </c>
      <c r="J23" s="32">
        <f t="shared" si="6"/>
        <v>0</v>
      </c>
      <c r="K23" s="32">
        <f t="shared" si="6"/>
        <v>0</v>
      </c>
      <c r="L23" s="32">
        <f t="shared" si="6"/>
        <v>0</v>
      </c>
      <c r="M23" s="32">
        <f t="shared" si="6"/>
        <v>0</v>
      </c>
      <c r="N23" s="32">
        <f t="shared" si="4"/>
        <v>659435</v>
      </c>
      <c r="O23" s="45">
        <f t="shared" si="1"/>
        <v>271.03781339909574</v>
      </c>
      <c r="P23" s="10"/>
    </row>
    <row r="24" spans="1:16">
      <c r="A24" s="12"/>
      <c r="B24" s="25">
        <v>343.3</v>
      </c>
      <c r="C24" s="20" t="s">
        <v>34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342978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342978</v>
      </c>
      <c r="O24" s="47">
        <f t="shared" si="1"/>
        <v>140.9691738594328</v>
      </c>
      <c r="P24" s="9"/>
    </row>
    <row r="25" spans="1:16">
      <c r="A25" s="12"/>
      <c r="B25" s="25">
        <v>343.4</v>
      </c>
      <c r="C25" s="20" t="s">
        <v>35</v>
      </c>
      <c r="D25" s="46">
        <v>136015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136015</v>
      </c>
      <c r="O25" s="47">
        <f t="shared" si="1"/>
        <v>55.904233456637897</v>
      </c>
      <c r="P25" s="9"/>
    </row>
    <row r="26" spans="1:16">
      <c r="A26" s="12"/>
      <c r="B26" s="25">
        <v>347.9</v>
      </c>
      <c r="C26" s="20" t="s">
        <v>58</v>
      </c>
      <c r="D26" s="46">
        <v>74543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74543</v>
      </c>
      <c r="O26" s="47">
        <f t="shared" si="1"/>
        <v>30.638306617344842</v>
      </c>
      <c r="P26" s="9"/>
    </row>
    <row r="27" spans="1:16">
      <c r="A27" s="12"/>
      <c r="B27" s="25">
        <v>349</v>
      </c>
      <c r="C27" s="20" t="s">
        <v>1</v>
      </c>
      <c r="D27" s="46">
        <v>105899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105899</v>
      </c>
      <c r="O27" s="47">
        <f t="shared" si="1"/>
        <v>43.526099465680232</v>
      </c>
      <c r="P27" s="9"/>
    </row>
    <row r="28" spans="1:16" ht="15.75">
      <c r="A28" s="29" t="s">
        <v>32</v>
      </c>
      <c r="B28" s="30"/>
      <c r="C28" s="31"/>
      <c r="D28" s="32">
        <f t="shared" ref="D28:M28" si="7">SUM(D29:D33)</f>
        <v>78128</v>
      </c>
      <c r="E28" s="32">
        <f t="shared" si="7"/>
        <v>0</v>
      </c>
      <c r="F28" s="32">
        <f t="shared" si="7"/>
        <v>0</v>
      </c>
      <c r="G28" s="32">
        <f t="shared" si="7"/>
        <v>0</v>
      </c>
      <c r="H28" s="32">
        <f t="shared" si="7"/>
        <v>0</v>
      </c>
      <c r="I28" s="32">
        <f t="shared" si="7"/>
        <v>0</v>
      </c>
      <c r="J28" s="32">
        <f t="shared" si="7"/>
        <v>0</v>
      </c>
      <c r="K28" s="32">
        <f t="shared" si="7"/>
        <v>0</v>
      </c>
      <c r="L28" s="32">
        <f t="shared" si="7"/>
        <v>0</v>
      </c>
      <c r="M28" s="32">
        <f t="shared" si="7"/>
        <v>0</v>
      </c>
      <c r="N28" s="32">
        <f t="shared" si="4"/>
        <v>78128</v>
      </c>
      <c r="O28" s="45">
        <f t="shared" si="1"/>
        <v>32.111796136457052</v>
      </c>
      <c r="P28" s="10"/>
    </row>
    <row r="29" spans="1:16">
      <c r="A29" s="13"/>
      <c r="B29" s="39">
        <v>351.1</v>
      </c>
      <c r="C29" s="21" t="s">
        <v>38</v>
      </c>
      <c r="D29" s="46">
        <v>13719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13719</v>
      </c>
      <c r="O29" s="47">
        <f t="shared" si="1"/>
        <v>5.6387176325524049</v>
      </c>
      <c r="P29" s="9"/>
    </row>
    <row r="30" spans="1:16">
      <c r="A30" s="13"/>
      <c r="B30" s="39">
        <v>351.3</v>
      </c>
      <c r="C30" s="21" t="s">
        <v>39</v>
      </c>
      <c r="D30" s="46">
        <v>380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380</v>
      </c>
      <c r="O30" s="47">
        <f t="shared" si="1"/>
        <v>0.15618577887381832</v>
      </c>
      <c r="P30" s="9"/>
    </row>
    <row r="31" spans="1:16">
      <c r="A31" s="13"/>
      <c r="B31" s="39">
        <v>351.4</v>
      </c>
      <c r="C31" s="21" t="s">
        <v>40</v>
      </c>
      <c r="D31" s="46">
        <v>592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592</v>
      </c>
      <c r="O31" s="47">
        <f t="shared" si="1"/>
        <v>0.24332100287710645</v>
      </c>
      <c r="P31" s="9"/>
    </row>
    <row r="32" spans="1:16">
      <c r="A32" s="13"/>
      <c r="B32" s="39">
        <v>354</v>
      </c>
      <c r="C32" s="21" t="s">
        <v>41</v>
      </c>
      <c r="D32" s="46">
        <v>1600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4"/>
        <v>1600</v>
      </c>
      <c r="O32" s="47">
        <f t="shared" si="1"/>
        <v>0.6576243321002877</v>
      </c>
      <c r="P32" s="9"/>
    </row>
    <row r="33" spans="1:119">
      <c r="A33" s="13"/>
      <c r="B33" s="39">
        <v>359</v>
      </c>
      <c r="C33" s="21" t="s">
        <v>66</v>
      </c>
      <c r="D33" s="46">
        <v>61837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4"/>
        <v>61837</v>
      </c>
      <c r="O33" s="47">
        <f t="shared" si="1"/>
        <v>25.415947390053432</v>
      </c>
      <c r="P33" s="9"/>
    </row>
    <row r="34" spans="1:119" ht="15.75">
      <c r="A34" s="29" t="s">
        <v>4</v>
      </c>
      <c r="B34" s="30"/>
      <c r="C34" s="31"/>
      <c r="D34" s="32">
        <f t="shared" ref="D34:M34" si="8">SUM(D35:D37)</f>
        <v>26538</v>
      </c>
      <c r="E34" s="32">
        <f t="shared" si="8"/>
        <v>9</v>
      </c>
      <c r="F34" s="32">
        <f t="shared" si="8"/>
        <v>0</v>
      </c>
      <c r="G34" s="32">
        <f t="shared" si="8"/>
        <v>0</v>
      </c>
      <c r="H34" s="32">
        <f t="shared" si="8"/>
        <v>0</v>
      </c>
      <c r="I34" s="32">
        <f t="shared" si="8"/>
        <v>0</v>
      </c>
      <c r="J34" s="32">
        <f t="shared" si="8"/>
        <v>0</v>
      </c>
      <c r="K34" s="32">
        <f t="shared" si="8"/>
        <v>0</v>
      </c>
      <c r="L34" s="32">
        <f t="shared" si="8"/>
        <v>0</v>
      </c>
      <c r="M34" s="32">
        <f t="shared" si="8"/>
        <v>0</v>
      </c>
      <c r="N34" s="32">
        <f t="shared" si="4"/>
        <v>26547</v>
      </c>
      <c r="O34" s="45">
        <f t="shared" si="1"/>
        <v>10.911220715166461</v>
      </c>
      <c r="P34" s="10"/>
    </row>
    <row r="35" spans="1:119">
      <c r="A35" s="12"/>
      <c r="B35" s="25">
        <v>361.1</v>
      </c>
      <c r="C35" s="20" t="s">
        <v>42</v>
      </c>
      <c r="D35" s="46">
        <v>1</v>
      </c>
      <c r="E35" s="46">
        <v>9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4"/>
        <v>10</v>
      </c>
      <c r="O35" s="47">
        <f t="shared" si="1"/>
        <v>4.110152075626798E-3</v>
      </c>
      <c r="P35" s="9"/>
    </row>
    <row r="36" spans="1:119">
      <c r="A36" s="12"/>
      <c r="B36" s="25">
        <v>369.4</v>
      </c>
      <c r="C36" s="20" t="s">
        <v>85</v>
      </c>
      <c r="D36" s="46">
        <v>5276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4"/>
        <v>5276</v>
      </c>
      <c r="O36" s="47">
        <f t="shared" si="1"/>
        <v>2.1685162351006988</v>
      </c>
      <c r="P36" s="9"/>
    </row>
    <row r="37" spans="1:119" ht="15.75" thickBot="1">
      <c r="A37" s="12"/>
      <c r="B37" s="25">
        <v>369.9</v>
      </c>
      <c r="C37" s="20" t="s">
        <v>43</v>
      </c>
      <c r="D37" s="46">
        <v>21261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4"/>
        <v>21261</v>
      </c>
      <c r="O37" s="47">
        <f t="shared" si="1"/>
        <v>8.7385943279901355</v>
      </c>
      <c r="P37" s="9"/>
    </row>
    <row r="38" spans="1:119" ht="16.5" thickBot="1">
      <c r="A38" s="14" t="s">
        <v>36</v>
      </c>
      <c r="B38" s="23"/>
      <c r="C38" s="22"/>
      <c r="D38" s="15">
        <f>SUM(D5,D13,D17,D23,D28,D34)</f>
        <v>2765773</v>
      </c>
      <c r="E38" s="15">
        <f t="shared" ref="E38:M38" si="9">SUM(E5,E13,E17,E23,E28,E34)</f>
        <v>641074</v>
      </c>
      <c r="F38" s="15">
        <f t="shared" si="9"/>
        <v>0</v>
      </c>
      <c r="G38" s="15">
        <f t="shared" si="9"/>
        <v>0</v>
      </c>
      <c r="H38" s="15">
        <f t="shared" si="9"/>
        <v>0</v>
      </c>
      <c r="I38" s="15">
        <f t="shared" si="9"/>
        <v>342978</v>
      </c>
      <c r="J38" s="15">
        <f t="shared" si="9"/>
        <v>0</v>
      </c>
      <c r="K38" s="15">
        <f t="shared" si="9"/>
        <v>0</v>
      </c>
      <c r="L38" s="15">
        <f t="shared" si="9"/>
        <v>0</v>
      </c>
      <c r="M38" s="15">
        <f t="shared" si="9"/>
        <v>0</v>
      </c>
      <c r="N38" s="15">
        <f t="shared" si="4"/>
        <v>3749825</v>
      </c>
      <c r="O38" s="38">
        <f t="shared" si="1"/>
        <v>1541.2351006987258</v>
      </c>
      <c r="P38" s="6"/>
      <c r="Q38" s="2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</row>
    <row r="39" spans="1:119">
      <c r="A39" s="16"/>
      <c r="B39" s="18"/>
      <c r="C39" s="18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9"/>
    </row>
    <row r="40" spans="1:119">
      <c r="A40" s="40"/>
      <c r="B40" s="41"/>
      <c r="C40" s="41"/>
      <c r="D40" s="42"/>
      <c r="E40" s="42"/>
      <c r="F40" s="42"/>
      <c r="G40" s="42"/>
      <c r="H40" s="42"/>
      <c r="I40" s="42"/>
      <c r="J40" s="42"/>
      <c r="K40" s="42"/>
      <c r="L40" s="118" t="s">
        <v>94</v>
      </c>
      <c r="M40" s="118"/>
      <c r="N40" s="118"/>
      <c r="O40" s="43">
        <v>2433</v>
      </c>
    </row>
    <row r="41" spans="1:119">
      <c r="A41" s="119"/>
      <c r="B41" s="132"/>
      <c r="C41" s="132"/>
      <c r="D41" s="132"/>
      <c r="E41" s="132"/>
      <c r="F41" s="132"/>
      <c r="G41" s="132"/>
      <c r="H41" s="132"/>
      <c r="I41" s="132"/>
      <c r="J41" s="132"/>
      <c r="K41" s="132"/>
      <c r="L41" s="132"/>
      <c r="M41" s="132"/>
      <c r="N41" s="132"/>
      <c r="O41" s="133"/>
    </row>
    <row r="42" spans="1:119" ht="15.75" thickBot="1">
      <c r="A42" s="120" t="s">
        <v>62</v>
      </c>
      <c r="B42" s="134"/>
      <c r="C42" s="134"/>
      <c r="D42" s="134"/>
      <c r="E42" s="134"/>
      <c r="F42" s="134"/>
      <c r="G42" s="134"/>
      <c r="H42" s="134"/>
      <c r="I42" s="134"/>
      <c r="J42" s="134"/>
      <c r="K42" s="134"/>
      <c r="L42" s="134"/>
      <c r="M42" s="134"/>
      <c r="N42" s="134"/>
      <c r="O42" s="135"/>
    </row>
  </sheetData>
  <mergeCells count="10">
    <mergeCell ref="L40:N40"/>
    <mergeCell ref="A41:O41"/>
    <mergeCell ref="A42:O4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C4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52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90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45</v>
      </c>
      <c r="B3" s="108"/>
      <c r="C3" s="109"/>
      <c r="D3" s="128" t="s">
        <v>27</v>
      </c>
      <c r="E3" s="129"/>
      <c r="F3" s="129"/>
      <c r="G3" s="129"/>
      <c r="H3" s="130"/>
      <c r="I3" s="128" t="s">
        <v>28</v>
      </c>
      <c r="J3" s="130"/>
      <c r="K3" s="128" t="s">
        <v>30</v>
      </c>
      <c r="L3" s="130"/>
      <c r="M3" s="36"/>
      <c r="N3" s="37"/>
      <c r="O3" s="131" t="s">
        <v>50</v>
      </c>
      <c r="P3" s="11"/>
      <c r="Q3"/>
    </row>
    <row r="4" spans="1:133" ht="32.25" customHeight="1" thickBot="1">
      <c r="A4" s="110"/>
      <c r="B4" s="111"/>
      <c r="C4" s="112"/>
      <c r="D4" s="34" t="s">
        <v>5</v>
      </c>
      <c r="E4" s="34" t="s">
        <v>46</v>
      </c>
      <c r="F4" s="34" t="s">
        <v>47</v>
      </c>
      <c r="G4" s="34" t="s">
        <v>48</v>
      </c>
      <c r="H4" s="34" t="s">
        <v>6</v>
      </c>
      <c r="I4" s="34" t="s">
        <v>7</v>
      </c>
      <c r="J4" s="35" t="s">
        <v>49</v>
      </c>
      <c r="K4" s="35" t="s">
        <v>8</v>
      </c>
      <c r="L4" s="35" t="s">
        <v>9</v>
      </c>
      <c r="M4" s="35" t="s">
        <v>10</v>
      </c>
      <c r="N4" s="35" t="s">
        <v>29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SUM(D6:D12)</f>
        <v>1601920</v>
      </c>
      <c r="E5" s="27">
        <f t="shared" si="0"/>
        <v>46884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1648804</v>
      </c>
      <c r="O5" s="33">
        <f t="shared" ref="O5:O40" si="1">(N5/O$42)</f>
        <v>682.45198675496692</v>
      </c>
      <c r="P5" s="6"/>
    </row>
    <row r="6" spans="1:133">
      <c r="A6" s="12"/>
      <c r="B6" s="25">
        <v>311</v>
      </c>
      <c r="C6" s="20" t="s">
        <v>3</v>
      </c>
      <c r="D6" s="46">
        <v>1171464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1171464</v>
      </c>
      <c r="O6" s="47">
        <f t="shared" si="1"/>
        <v>484.87748344370863</v>
      </c>
      <c r="P6" s="9"/>
    </row>
    <row r="7" spans="1:133">
      <c r="A7" s="12"/>
      <c r="B7" s="25">
        <v>312.41000000000003</v>
      </c>
      <c r="C7" s="20" t="s">
        <v>88</v>
      </c>
      <c r="D7" s="46">
        <v>0</v>
      </c>
      <c r="E7" s="46">
        <v>46884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46884</v>
      </c>
      <c r="O7" s="47">
        <f t="shared" si="1"/>
        <v>19.405629139072847</v>
      </c>
      <c r="P7" s="9"/>
    </row>
    <row r="8" spans="1:133">
      <c r="A8" s="12"/>
      <c r="B8" s="25">
        <v>314.10000000000002</v>
      </c>
      <c r="C8" s="20" t="s">
        <v>12</v>
      </c>
      <c r="D8" s="46">
        <v>242555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242555</v>
      </c>
      <c r="O8" s="47">
        <f t="shared" si="1"/>
        <v>100.39528145695364</v>
      </c>
      <c r="P8" s="9"/>
    </row>
    <row r="9" spans="1:133">
      <c r="A9" s="12"/>
      <c r="B9" s="25">
        <v>314.3</v>
      </c>
      <c r="C9" s="20" t="s">
        <v>13</v>
      </c>
      <c r="D9" s="46">
        <v>29205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29205</v>
      </c>
      <c r="O9" s="47">
        <f t="shared" si="1"/>
        <v>12.088162251655628</v>
      </c>
      <c r="P9" s="9"/>
    </row>
    <row r="10" spans="1:133">
      <c r="A10" s="12"/>
      <c r="B10" s="25">
        <v>314.39999999999998</v>
      </c>
      <c r="C10" s="20" t="s">
        <v>14</v>
      </c>
      <c r="D10" s="46">
        <v>7685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7685</v>
      </c>
      <c r="O10" s="47">
        <f t="shared" si="1"/>
        <v>3.1808774834437088</v>
      </c>
      <c r="P10" s="9"/>
    </row>
    <row r="11" spans="1:133">
      <c r="A11" s="12"/>
      <c r="B11" s="25">
        <v>315</v>
      </c>
      <c r="C11" s="20" t="s">
        <v>79</v>
      </c>
      <c r="D11" s="46">
        <v>92074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92074</v>
      </c>
      <c r="O11" s="47">
        <f t="shared" si="1"/>
        <v>38.110099337748345</v>
      </c>
      <c r="P11" s="9"/>
    </row>
    <row r="12" spans="1:133">
      <c r="A12" s="12"/>
      <c r="B12" s="25">
        <v>316</v>
      </c>
      <c r="C12" s="20" t="s">
        <v>80</v>
      </c>
      <c r="D12" s="46">
        <v>58937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58937</v>
      </c>
      <c r="O12" s="47">
        <f t="shared" si="1"/>
        <v>24.394453642384107</v>
      </c>
      <c r="P12" s="9"/>
    </row>
    <row r="13" spans="1:133" ht="15.75">
      <c r="A13" s="29" t="s">
        <v>17</v>
      </c>
      <c r="B13" s="30"/>
      <c r="C13" s="31"/>
      <c r="D13" s="32">
        <f t="shared" ref="D13:M13" si="3">SUM(D14:D16)</f>
        <v>219264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40" si="4">SUM(D13:M13)</f>
        <v>219264</v>
      </c>
      <c r="O13" s="45">
        <f t="shared" si="1"/>
        <v>90.754966887417226</v>
      </c>
      <c r="P13" s="10"/>
    </row>
    <row r="14" spans="1:133">
      <c r="A14" s="12"/>
      <c r="B14" s="25">
        <v>322</v>
      </c>
      <c r="C14" s="20" t="s">
        <v>0</v>
      </c>
      <c r="D14" s="46">
        <v>27933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27933</v>
      </c>
      <c r="O14" s="47">
        <f t="shared" si="1"/>
        <v>11.561672185430464</v>
      </c>
      <c r="P14" s="9"/>
    </row>
    <row r="15" spans="1:133">
      <c r="A15" s="12"/>
      <c r="B15" s="25">
        <v>323.10000000000002</v>
      </c>
      <c r="C15" s="20" t="s">
        <v>18</v>
      </c>
      <c r="D15" s="46">
        <v>188497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188497</v>
      </c>
      <c r="O15" s="47">
        <f t="shared" si="1"/>
        <v>78.02028145695364</v>
      </c>
      <c r="P15" s="9"/>
    </row>
    <row r="16" spans="1:133">
      <c r="A16" s="12"/>
      <c r="B16" s="25">
        <v>323.39999999999998</v>
      </c>
      <c r="C16" s="20" t="s">
        <v>19</v>
      </c>
      <c r="D16" s="46">
        <v>2834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2834</v>
      </c>
      <c r="O16" s="47">
        <f t="shared" si="1"/>
        <v>1.1730132450331126</v>
      </c>
      <c r="P16" s="9"/>
    </row>
    <row r="17" spans="1:16" ht="15.75">
      <c r="A17" s="29" t="s">
        <v>20</v>
      </c>
      <c r="B17" s="30"/>
      <c r="C17" s="31"/>
      <c r="D17" s="32">
        <f t="shared" ref="D17:M17" si="5">SUM(D18:D22)</f>
        <v>229180</v>
      </c>
      <c r="E17" s="32">
        <f t="shared" si="5"/>
        <v>342828</v>
      </c>
      <c r="F17" s="32">
        <f t="shared" si="5"/>
        <v>0</v>
      </c>
      <c r="G17" s="32">
        <f t="shared" si="5"/>
        <v>0</v>
      </c>
      <c r="H17" s="32">
        <f t="shared" si="5"/>
        <v>0</v>
      </c>
      <c r="I17" s="32">
        <f t="shared" si="5"/>
        <v>0</v>
      </c>
      <c r="J17" s="32">
        <f t="shared" si="5"/>
        <v>0</v>
      </c>
      <c r="K17" s="32">
        <f t="shared" si="5"/>
        <v>0</v>
      </c>
      <c r="L17" s="32">
        <f t="shared" si="5"/>
        <v>0</v>
      </c>
      <c r="M17" s="32">
        <f t="shared" si="5"/>
        <v>0</v>
      </c>
      <c r="N17" s="44">
        <f t="shared" si="4"/>
        <v>572008</v>
      </c>
      <c r="O17" s="45">
        <f t="shared" si="1"/>
        <v>236.75827814569536</v>
      </c>
      <c r="P17" s="10"/>
    </row>
    <row r="18" spans="1:16">
      <c r="A18" s="12"/>
      <c r="B18" s="25">
        <v>334.49</v>
      </c>
      <c r="C18" s="20" t="s">
        <v>91</v>
      </c>
      <c r="D18" s="46">
        <v>0</v>
      </c>
      <c r="E18" s="46">
        <v>222731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222731</v>
      </c>
      <c r="O18" s="47">
        <f t="shared" si="1"/>
        <v>92.189983443708613</v>
      </c>
      <c r="P18" s="9"/>
    </row>
    <row r="19" spans="1:16">
      <c r="A19" s="12"/>
      <c r="B19" s="25">
        <v>335.12</v>
      </c>
      <c r="C19" s="20" t="s">
        <v>81</v>
      </c>
      <c r="D19" s="46">
        <v>47391</v>
      </c>
      <c r="E19" s="46">
        <v>25743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73134</v>
      </c>
      <c r="O19" s="47">
        <f t="shared" si="1"/>
        <v>30.27069536423841</v>
      </c>
      <c r="P19" s="9"/>
    </row>
    <row r="20" spans="1:16">
      <c r="A20" s="12"/>
      <c r="B20" s="25">
        <v>335.15</v>
      </c>
      <c r="C20" s="20" t="s">
        <v>82</v>
      </c>
      <c r="D20" s="46">
        <v>1526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1526</v>
      </c>
      <c r="O20" s="47">
        <f t="shared" si="1"/>
        <v>0.63162251655629142</v>
      </c>
      <c r="P20" s="9"/>
    </row>
    <row r="21" spans="1:16">
      <c r="A21" s="12"/>
      <c r="B21" s="25">
        <v>335.18</v>
      </c>
      <c r="C21" s="20" t="s">
        <v>83</v>
      </c>
      <c r="D21" s="46">
        <v>180263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180263</v>
      </c>
      <c r="O21" s="47">
        <f t="shared" si="1"/>
        <v>74.612168874172184</v>
      </c>
      <c r="P21" s="9"/>
    </row>
    <row r="22" spans="1:16">
      <c r="A22" s="12"/>
      <c r="B22" s="25">
        <v>337.4</v>
      </c>
      <c r="C22" s="20" t="s">
        <v>26</v>
      </c>
      <c r="D22" s="46">
        <v>0</v>
      </c>
      <c r="E22" s="46">
        <v>94354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94354</v>
      </c>
      <c r="O22" s="47">
        <f t="shared" si="1"/>
        <v>39.05380794701987</v>
      </c>
      <c r="P22" s="9"/>
    </row>
    <row r="23" spans="1:16" ht="15.75">
      <c r="A23" s="29" t="s">
        <v>31</v>
      </c>
      <c r="B23" s="30"/>
      <c r="C23" s="31"/>
      <c r="D23" s="32">
        <f t="shared" ref="D23:M23" si="6">SUM(D24:D27)</f>
        <v>301325</v>
      </c>
      <c r="E23" s="32">
        <f t="shared" si="6"/>
        <v>0</v>
      </c>
      <c r="F23" s="32">
        <f t="shared" si="6"/>
        <v>0</v>
      </c>
      <c r="G23" s="32">
        <f t="shared" si="6"/>
        <v>0</v>
      </c>
      <c r="H23" s="32">
        <f t="shared" si="6"/>
        <v>0</v>
      </c>
      <c r="I23" s="32">
        <f t="shared" si="6"/>
        <v>322386</v>
      </c>
      <c r="J23" s="32">
        <f t="shared" si="6"/>
        <v>0</v>
      </c>
      <c r="K23" s="32">
        <f t="shared" si="6"/>
        <v>0</v>
      </c>
      <c r="L23" s="32">
        <f t="shared" si="6"/>
        <v>0</v>
      </c>
      <c r="M23" s="32">
        <f t="shared" si="6"/>
        <v>0</v>
      </c>
      <c r="N23" s="32">
        <f t="shared" si="4"/>
        <v>623711</v>
      </c>
      <c r="O23" s="45">
        <f t="shared" si="1"/>
        <v>258.15852649006621</v>
      </c>
      <c r="P23" s="10"/>
    </row>
    <row r="24" spans="1:16">
      <c r="A24" s="12"/>
      <c r="B24" s="25">
        <v>343.3</v>
      </c>
      <c r="C24" s="20" t="s">
        <v>34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322386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322386</v>
      </c>
      <c r="O24" s="47">
        <f t="shared" si="1"/>
        <v>133.43791390728478</v>
      </c>
      <c r="P24" s="9"/>
    </row>
    <row r="25" spans="1:16">
      <c r="A25" s="12"/>
      <c r="B25" s="25">
        <v>343.4</v>
      </c>
      <c r="C25" s="20" t="s">
        <v>35</v>
      </c>
      <c r="D25" s="46">
        <v>123751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123751</v>
      </c>
      <c r="O25" s="47">
        <f t="shared" si="1"/>
        <v>51.221440397350996</v>
      </c>
      <c r="P25" s="9"/>
    </row>
    <row r="26" spans="1:16">
      <c r="A26" s="12"/>
      <c r="B26" s="25">
        <v>347.9</v>
      </c>
      <c r="C26" s="20" t="s">
        <v>58</v>
      </c>
      <c r="D26" s="46">
        <v>91306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91306</v>
      </c>
      <c r="O26" s="47">
        <f t="shared" si="1"/>
        <v>37.79221854304636</v>
      </c>
      <c r="P26" s="9"/>
    </row>
    <row r="27" spans="1:16">
      <c r="A27" s="12"/>
      <c r="B27" s="25">
        <v>349</v>
      </c>
      <c r="C27" s="20" t="s">
        <v>1</v>
      </c>
      <c r="D27" s="46">
        <v>86268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86268</v>
      </c>
      <c r="O27" s="47">
        <f t="shared" si="1"/>
        <v>35.706953642384107</v>
      </c>
      <c r="P27" s="9"/>
    </row>
    <row r="28" spans="1:16" ht="15.75">
      <c r="A28" s="29" t="s">
        <v>32</v>
      </c>
      <c r="B28" s="30"/>
      <c r="C28" s="31"/>
      <c r="D28" s="32">
        <f t="shared" ref="D28:M28" si="7">SUM(D29:D32)</f>
        <v>41378</v>
      </c>
      <c r="E28" s="32">
        <f t="shared" si="7"/>
        <v>0</v>
      </c>
      <c r="F28" s="32">
        <f t="shared" si="7"/>
        <v>0</v>
      </c>
      <c r="G28" s="32">
        <f t="shared" si="7"/>
        <v>0</v>
      </c>
      <c r="H28" s="32">
        <f t="shared" si="7"/>
        <v>0</v>
      </c>
      <c r="I28" s="32">
        <f t="shared" si="7"/>
        <v>0</v>
      </c>
      <c r="J28" s="32">
        <f t="shared" si="7"/>
        <v>0</v>
      </c>
      <c r="K28" s="32">
        <f t="shared" si="7"/>
        <v>0</v>
      </c>
      <c r="L28" s="32">
        <f t="shared" si="7"/>
        <v>0</v>
      </c>
      <c r="M28" s="32">
        <f t="shared" si="7"/>
        <v>0</v>
      </c>
      <c r="N28" s="32">
        <f t="shared" si="4"/>
        <v>41378</v>
      </c>
      <c r="O28" s="45">
        <f t="shared" si="1"/>
        <v>17.126655629139073</v>
      </c>
      <c r="P28" s="10"/>
    </row>
    <row r="29" spans="1:16">
      <c r="A29" s="13"/>
      <c r="B29" s="39">
        <v>351.1</v>
      </c>
      <c r="C29" s="21" t="s">
        <v>38</v>
      </c>
      <c r="D29" s="46">
        <v>37006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37006</v>
      </c>
      <c r="O29" s="47">
        <f t="shared" si="1"/>
        <v>15.31705298013245</v>
      </c>
      <c r="P29" s="9"/>
    </row>
    <row r="30" spans="1:16">
      <c r="A30" s="13"/>
      <c r="B30" s="39">
        <v>351.3</v>
      </c>
      <c r="C30" s="21" t="s">
        <v>39</v>
      </c>
      <c r="D30" s="46">
        <v>406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406</v>
      </c>
      <c r="O30" s="47">
        <f t="shared" si="1"/>
        <v>0.16804635761589404</v>
      </c>
      <c r="P30" s="9"/>
    </row>
    <row r="31" spans="1:16">
      <c r="A31" s="13"/>
      <c r="B31" s="39">
        <v>351.4</v>
      </c>
      <c r="C31" s="21" t="s">
        <v>40</v>
      </c>
      <c r="D31" s="46">
        <v>1216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1216</v>
      </c>
      <c r="O31" s="47">
        <f t="shared" si="1"/>
        <v>0.50331125827814571</v>
      </c>
      <c r="P31" s="9"/>
    </row>
    <row r="32" spans="1:16">
      <c r="A32" s="13"/>
      <c r="B32" s="39">
        <v>354</v>
      </c>
      <c r="C32" s="21" t="s">
        <v>41</v>
      </c>
      <c r="D32" s="46">
        <v>2750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4"/>
        <v>2750</v>
      </c>
      <c r="O32" s="47">
        <f t="shared" si="1"/>
        <v>1.1382450331125828</v>
      </c>
      <c r="P32" s="9"/>
    </row>
    <row r="33" spans="1:119" ht="15.75">
      <c r="A33" s="29" t="s">
        <v>4</v>
      </c>
      <c r="B33" s="30"/>
      <c r="C33" s="31"/>
      <c r="D33" s="32">
        <f t="shared" ref="D33:M33" si="8">SUM(D34:D37)</f>
        <v>42767</v>
      </c>
      <c r="E33" s="32">
        <f t="shared" si="8"/>
        <v>9</v>
      </c>
      <c r="F33" s="32">
        <f t="shared" si="8"/>
        <v>0</v>
      </c>
      <c r="G33" s="32">
        <f t="shared" si="8"/>
        <v>0</v>
      </c>
      <c r="H33" s="32">
        <f t="shared" si="8"/>
        <v>0</v>
      </c>
      <c r="I33" s="32">
        <f t="shared" si="8"/>
        <v>0</v>
      </c>
      <c r="J33" s="32">
        <f t="shared" si="8"/>
        <v>0</v>
      </c>
      <c r="K33" s="32">
        <f t="shared" si="8"/>
        <v>0</v>
      </c>
      <c r="L33" s="32">
        <f t="shared" si="8"/>
        <v>0</v>
      </c>
      <c r="M33" s="32">
        <f t="shared" si="8"/>
        <v>0</v>
      </c>
      <c r="N33" s="32">
        <f t="shared" si="4"/>
        <v>42776</v>
      </c>
      <c r="O33" s="45">
        <f t="shared" si="1"/>
        <v>17.705298013245034</v>
      </c>
      <c r="P33" s="10"/>
    </row>
    <row r="34" spans="1:119">
      <c r="A34" s="12"/>
      <c r="B34" s="25">
        <v>361.1</v>
      </c>
      <c r="C34" s="20" t="s">
        <v>42</v>
      </c>
      <c r="D34" s="46">
        <v>1</v>
      </c>
      <c r="E34" s="46">
        <v>9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4"/>
        <v>10</v>
      </c>
      <c r="O34" s="47">
        <f t="shared" si="1"/>
        <v>4.1390728476821195E-3</v>
      </c>
      <c r="P34" s="9"/>
    </row>
    <row r="35" spans="1:119">
      <c r="A35" s="12"/>
      <c r="B35" s="25">
        <v>366</v>
      </c>
      <c r="C35" s="20" t="s">
        <v>60</v>
      </c>
      <c r="D35" s="46">
        <v>25248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4"/>
        <v>25248</v>
      </c>
      <c r="O35" s="47">
        <f t="shared" si="1"/>
        <v>10.450331125827814</v>
      </c>
      <c r="P35" s="9"/>
    </row>
    <row r="36" spans="1:119">
      <c r="A36" s="12"/>
      <c r="B36" s="25">
        <v>369.4</v>
      </c>
      <c r="C36" s="20" t="s">
        <v>85</v>
      </c>
      <c r="D36" s="46">
        <v>10318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4"/>
        <v>10318</v>
      </c>
      <c r="O36" s="47">
        <f t="shared" si="1"/>
        <v>4.2706953642384109</v>
      </c>
      <c r="P36" s="9"/>
    </row>
    <row r="37" spans="1:119">
      <c r="A37" s="12"/>
      <c r="B37" s="25">
        <v>369.9</v>
      </c>
      <c r="C37" s="20" t="s">
        <v>43</v>
      </c>
      <c r="D37" s="46">
        <v>7200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4"/>
        <v>7200</v>
      </c>
      <c r="O37" s="47">
        <f t="shared" si="1"/>
        <v>2.9801324503311259</v>
      </c>
      <c r="P37" s="9"/>
    </row>
    <row r="38" spans="1:119" ht="15.75">
      <c r="A38" s="29" t="s">
        <v>33</v>
      </c>
      <c r="B38" s="30"/>
      <c r="C38" s="31"/>
      <c r="D38" s="32">
        <f t="shared" ref="D38:M38" si="9">SUM(D39:D39)</f>
        <v>175</v>
      </c>
      <c r="E38" s="32">
        <f t="shared" si="9"/>
        <v>0</v>
      </c>
      <c r="F38" s="32">
        <f t="shared" si="9"/>
        <v>0</v>
      </c>
      <c r="G38" s="32">
        <f t="shared" si="9"/>
        <v>0</v>
      </c>
      <c r="H38" s="32">
        <f t="shared" si="9"/>
        <v>0</v>
      </c>
      <c r="I38" s="32">
        <f t="shared" si="9"/>
        <v>0</v>
      </c>
      <c r="J38" s="32">
        <f t="shared" si="9"/>
        <v>0</v>
      </c>
      <c r="K38" s="32">
        <f t="shared" si="9"/>
        <v>0</v>
      </c>
      <c r="L38" s="32">
        <f t="shared" si="9"/>
        <v>0</v>
      </c>
      <c r="M38" s="32">
        <f t="shared" si="9"/>
        <v>0</v>
      </c>
      <c r="N38" s="32">
        <f t="shared" si="4"/>
        <v>175</v>
      </c>
      <c r="O38" s="45">
        <f t="shared" si="1"/>
        <v>7.2433774834437081E-2</v>
      </c>
      <c r="P38" s="9"/>
    </row>
    <row r="39" spans="1:119" ht="15.75" thickBot="1">
      <c r="A39" s="12"/>
      <c r="B39" s="25">
        <v>383</v>
      </c>
      <c r="C39" s="20" t="s">
        <v>44</v>
      </c>
      <c r="D39" s="46">
        <v>175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4"/>
        <v>175</v>
      </c>
      <c r="O39" s="47">
        <f t="shared" si="1"/>
        <v>7.2433774834437081E-2</v>
      </c>
      <c r="P39" s="9"/>
    </row>
    <row r="40" spans="1:119" ht="16.5" thickBot="1">
      <c r="A40" s="14" t="s">
        <v>36</v>
      </c>
      <c r="B40" s="23"/>
      <c r="C40" s="22"/>
      <c r="D40" s="15">
        <f t="shared" ref="D40:M40" si="10">SUM(D5,D13,D17,D23,D28,D33,D38)</f>
        <v>2436009</v>
      </c>
      <c r="E40" s="15">
        <f t="shared" si="10"/>
        <v>389721</v>
      </c>
      <c r="F40" s="15">
        <f t="shared" si="10"/>
        <v>0</v>
      </c>
      <c r="G40" s="15">
        <f t="shared" si="10"/>
        <v>0</v>
      </c>
      <c r="H40" s="15">
        <f t="shared" si="10"/>
        <v>0</v>
      </c>
      <c r="I40" s="15">
        <f t="shared" si="10"/>
        <v>322386</v>
      </c>
      <c r="J40" s="15">
        <f t="shared" si="10"/>
        <v>0</v>
      </c>
      <c r="K40" s="15">
        <f t="shared" si="10"/>
        <v>0</v>
      </c>
      <c r="L40" s="15">
        <f t="shared" si="10"/>
        <v>0</v>
      </c>
      <c r="M40" s="15">
        <f t="shared" si="10"/>
        <v>0</v>
      </c>
      <c r="N40" s="15">
        <f t="shared" si="4"/>
        <v>3148116</v>
      </c>
      <c r="O40" s="38">
        <f t="shared" si="1"/>
        <v>1303.0281456953642</v>
      </c>
      <c r="P40" s="6"/>
      <c r="Q40" s="2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</row>
    <row r="41" spans="1:119">
      <c r="A41" s="16"/>
      <c r="B41" s="18"/>
      <c r="C41" s="18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9"/>
    </row>
    <row r="42" spans="1:119">
      <c r="A42" s="40"/>
      <c r="B42" s="41"/>
      <c r="C42" s="41"/>
      <c r="D42" s="42"/>
      <c r="E42" s="42"/>
      <c r="F42" s="42"/>
      <c r="G42" s="42"/>
      <c r="H42" s="42"/>
      <c r="I42" s="42"/>
      <c r="J42" s="42"/>
      <c r="K42" s="42"/>
      <c r="L42" s="118" t="s">
        <v>92</v>
      </c>
      <c r="M42" s="118"/>
      <c r="N42" s="118"/>
      <c r="O42" s="43">
        <v>2416</v>
      </c>
    </row>
    <row r="43" spans="1:119">
      <c r="A43" s="119"/>
      <c r="B43" s="96"/>
      <c r="C43" s="96"/>
      <c r="D43" s="96"/>
      <c r="E43" s="96"/>
      <c r="F43" s="96"/>
      <c r="G43" s="96"/>
      <c r="H43" s="96"/>
      <c r="I43" s="96"/>
      <c r="J43" s="96"/>
      <c r="K43" s="96"/>
      <c r="L43" s="96"/>
      <c r="M43" s="96"/>
      <c r="N43" s="96"/>
      <c r="O43" s="97"/>
    </row>
    <row r="44" spans="1:119" ht="15.75" customHeight="1" thickBot="1">
      <c r="A44" s="120" t="s">
        <v>62</v>
      </c>
      <c r="B44" s="99"/>
      <c r="C44" s="99"/>
      <c r="D44" s="99"/>
      <c r="E44" s="99"/>
      <c r="F44" s="99"/>
      <c r="G44" s="99"/>
      <c r="H44" s="99"/>
      <c r="I44" s="99"/>
      <c r="J44" s="99"/>
      <c r="K44" s="99"/>
      <c r="L44" s="99"/>
      <c r="M44" s="99"/>
      <c r="N44" s="99"/>
      <c r="O44" s="100"/>
    </row>
  </sheetData>
  <mergeCells count="10">
    <mergeCell ref="L42:N42"/>
    <mergeCell ref="A43:O43"/>
    <mergeCell ref="A44:O4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32</vt:i4>
      </vt:variant>
    </vt:vector>
  </HeadingPairs>
  <TitlesOfParts>
    <vt:vector size="48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2025-03-11T17:55:35Z</cp:lastPrinted>
  <dcterms:created xsi:type="dcterms:W3CDTF">2000-08-31T21:26:31Z</dcterms:created>
  <dcterms:modified xsi:type="dcterms:W3CDTF">2025-03-11T17:55:41Z</dcterms:modified>
</cp:coreProperties>
</file>